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Rozpracované\Lidový dům Zaječov\DPS\D.1.4.4-Vzduchotechnika\Výpočty\"/>
    </mc:Choice>
  </mc:AlternateContent>
  <xr:revisionPtr revIDLastSave="0" documentId="13_ncr:1_{92557918-5ED9-4C64-84F7-05D203FD5671}" xr6:coauthVersionLast="46" xr6:coauthVersionMax="46" xr10:uidLastSave="{00000000-0000-0000-0000-000000000000}"/>
  <bookViews>
    <workbookView xWindow="-108" yWindow="-108" windowWidth="30936" windowHeight="16896" xr2:uid="{A77DFA2A-BA3F-4A39-A66C-4D9C9BC88354}"/>
  </bookViews>
  <sheets>
    <sheet name="výkony" sheetId="1" r:id="rId1"/>
    <sheet name="izolace_SUP_KAU" sheetId="3" r:id="rId2"/>
    <sheet name="izolace_SUP_PZ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3" l="1"/>
  <c r="G13" i="3"/>
  <c r="G12" i="3"/>
  <c r="G11" i="3"/>
  <c r="G10" i="3"/>
  <c r="G9" i="3"/>
  <c r="G8" i="3"/>
  <c r="G7" i="3"/>
  <c r="G6" i="3"/>
  <c r="G5" i="3"/>
  <c r="G8" i="2"/>
  <c r="G9" i="2"/>
  <c r="G10" i="2"/>
  <c r="G11" i="2"/>
  <c r="G12" i="2"/>
  <c r="H11" i="1" l="1"/>
  <c r="I11" i="1"/>
  <c r="J9" i="1"/>
  <c r="H9" i="1"/>
  <c r="H7" i="1"/>
  <c r="E10" i="1"/>
  <c r="F10" i="1" s="1"/>
  <c r="E9" i="1"/>
  <c r="F9" i="1" s="1"/>
  <c r="E7" i="1"/>
  <c r="H10" i="1"/>
  <c r="J10" i="1" s="1"/>
  <c r="H8" i="1" l="1"/>
  <c r="I8" i="1" s="1"/>
  <c r="J8" i="1" s="1"/>
  <c r="E8" i="1"/>
  <c r="F8" i="1" s="1"/>
  <c r="F7" i="1"/>
  <c r="G14" i="2" l="1"/>
  <c r="G13" i="2"/>
  <c r="G6" i="2"/>
  <c r="G7" i="2"/>
  <c r="J7" i="1" l="1"/>
  <c r="J11" i="1" s="1"/>
  <c r="J12" i="1" s="1"/>
  <c r="G5" i="2"/>
</calcChain>
</file>

<file path=xl/sharedStrings.xml><?xml version="1.0" encoding="utf-8"?>
<sst xmlns="http://schemas.openxmlformats.org/spreadsheetml/2006/main" count="50" uniqueCount="38">
  <si>
    <t>Označení zařízení</t>
  </si>
  <si>
    <t>Plocha prostoru</t>
  </si>
  <si>
    <t>(m2)</t>
  </si>
  <si>
    <t>(m3/h)</t>
  </si>
  <si>
    <t>Účinnost ZZT</t>
  </si>
  <si>
    <t>(%)</t>
  </si>
  <si>
    <t>Splněno</t>
  </si>
  <si>
    <t>(A/N)</t>
  </si>
  <si>
    <t>Objem</t>
  </si>
  <si>
    <t>(m3)</t>
  </si>
  <si>
    <t>Místnost č.</t>
  </si>
  <si>
    <t>VZT01</t>
  </si>
  <si>
    <t>výška</t>
  </si>
  <si>
    <t>Celkem</t>
  </si>
  <si>
    <t>h-1</t>
  </si>
  <si>
    <t>na žáka</t>
  </si>
  <si>
    <t>koef chlazení</t>
  </si>
  <si>
    <t>A</t>
  </si>
  <si>
    <t>Uvažovanjý výkon chlazení</t>
  </si>
  <si>
    <t>kW</t>
  </si>
  <si>
    <t>T1</t>
  </si>
  <si>
    <t>T2</t>
  </si>
  <si>
    <t>Rozměr potrubí</t>
  </si>
  <si>
    <t>a</t>
  </si>
  <si>
    <t>b</t>
  </si>
  <si>
    <t>D</t>
  </si>
  <si>
    <t>Izoalce</t>
  </si>
  <si>
    <t>délka 4HR</t>
  </si>
  <si>
    <t>délka D</t>
  </si>
  <si>
    <t>109 -Spol.sál</t>
  </si>
  <si>
    <t>Počet osob</t>
  </si>
  <si>
    <t>Požadavek větrání podle osob</t>
  </si>
  <si>
    <t>107,103 -restaurace</t>
  </si>
  <si>
    <t>Požadavek větrání  min.
1,5  h-1</t>
  </si>
  <si>
    <t>102  Salónek</t>
  </si>
  <si>
    <t>109 -Restaurace</t>
  </si>
  <si>
    <t>Navrhovaný výkon větrání</t>
  </si>
  <si>
    <t>Celkem * současnot 0,6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</si>
</sst>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0" fillId="2" borderId="0" xfId="0" applyFill="1"/>
    <xf numFmtId="0" fontId="4" fillId="0" borderId="0" xfId="0" applyFont="1" applyAlignment="1">
      <alignment wrapText="1"/>
    </xf>
    <xf numFmtId="1" fontId="0" fillId="0" borderId="0" xfId="0" applyNumberFormat="1"/>
    <xf numFmtId="1" fontId="2" fillId="0" borderId="4" xfId="0" applyNumberFormat="1" applyFont="1" applyBorder="1" applyAlignment="1">
      <alignment horizontal="justify" vertical="top" wrapText="1"/>
    </xf>
    <xf numFmtId="1" fontId="0" fillId="2" borderId="0" xfId="0" applyNumberFormat="1" applyFill="1"/>
    <xf numFmtId="0" fontId="0" fillId="0" borderId="8" xfId="0" applyBorder="1"/>
    <xf numFmtId="0" fontId="2" fillId="0" borderId="9" xfId="0" applyFont="1" applyBorder="1" applyAlignment="1">
      <alignment horizontal="justify" vertical="center" wrapText="1"/>
    </xf>
    <xf numFmtId="1" fontId="2" fillId="0" borderId="9" xfId="0" applyNumberFormat="1" applyFont="1" applyBorder="1" applyAlignment="1">
      <alignment horizontal="justify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justify" vertical="center" wrapText="1"/>
    </xf>
    <xf numFmtId="1" fontId="0" fillId="0" borderId="2" xfId="0" applyNumberFormat="1" applyBorder="1" applyAlignment="1">
      <alignment vertical="top" wrapText="1"/>
    </xf>
    <xf numFmtId="1" fontId="5" fillId="0" borderId="2" xfId="0" applyNumberFormat="1" applyFont="1" applyBorder="1" applyAlignment="1">
      <alignment vertical="center" wrapText="1"/>
    </xf>
    <xf numFmtId="1" fontId="0" fillId="0" borderId="2" xfId="0" applyNumberFormat="1" applyFont="1" applyBorder="1" applyAlignment="1">
      <alignment vertical="top" wrapText="1"/>
    </xf>
    <xf numFmtId="1" fontId="0" fillId="0" borderId="2" xfId="0" applyNumberFormat="1" applyFont="1" applyBorder="1"/>
    <xf numFmtId="3" fontId="0" fillId="0" borderId="0" xfId="0" applyNumberFormat="1"/>
    <xf numFmtId="1" fontId="0" fillId="0" borderId="14" xfId="0" applyNumberFormat="1" applyFont="1" applyBorder="1" applyAlignment="1">
      <alignment horizontal="center" vertical="top" wrapText="1"/>
    </xf>
    <xf numFmtId="0" fontId="0" fillId="3" borderId="2" xfId="0" applyFill="1" applyBorder="1"/>
    <xf numFmtId="0" fontId="0" fillId="3" borderId="2" xfId="0" applyFill="1" applyBorder="1" applyAlignment="1">
      <alignment vertical="top" wrapText="1"/>
    </xf>
    <xf numFmtId="1" fontId="0" fillId="3" borderId="2" xfId="0" applyNumberFormat="1" applyFill="1" applyBorder="1" applyAlignment="1">
      <alignment vertical="top" wrapText="1"/>
    </xf>
    <xf numFmtId="1" fontId="5" fillId="3" borderId="2" xfId="0" applyNumberFormat="1" applyFont="1" applyFill="1" applyBorder="1" applyAlignment="1">
      <alignment vertical="center" wrapText="1"/>
    </xf>
    <xf numFmtId="1" fontId="0" fillId="3" borderId="2" xfId="0" applyNumberFormat="1" applyFont="1" applyFill="1" applyBorder="1" applyAlignment="1">
      <alignment vertical="top" wrapText="1"/>
    </xf>
    <xf numFmtId="1" fontId="0" fillId="3" borderId="2" xfId="0" applyNumberFormat="1" applyFont="1" applyFill="1" applyBorder="1"/>
    <xf numFmtId="1" fontId="0" fillId="3" borderId="14" xfId="0" applyNumberFormat="1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4" borderId="11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1" fontId="0" fillId="4" borderId="3" xfId="0" applyNumberFormat="1" applyFill="1" applyBorder="1"/>
    <xf numFmtId="1" fontId="0" fillId="4" borderId="5" xfId="0" applyNumberFormat="1" applyFill="1" applyBorder="1"/>
    <xf numFmtId="1" fontId="0" fillId="4" borderId="13" xfId="0" applyNumberFormat="1" applyFill="1" applyBorder="1"/>
    <xf numFmtId="0" fontId="0" fillId="4" borderId="12" xfId="0" applyFill="1" applyBorder="1"/>
    <xf numFmtId="0" fontId="0" fillId="4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38653-5B8C-40A7-AB6B-27C9A0EB032F}">
  <dimension ref="B1:N12"/>
  <sheetViews>
    <sheetView tabSelected="1" workbookViewId="0">
      <selection activeCell="E36" sqref="E36"/>
    </sheetView>
  </sheetViews>
  <sheetFormatPr defaultRowHeight="14.4" x14ac:dyDescent="0.3"/>
  <cols>
    <col min="2" max="2" width="10.109375" customWidth="1"/>
    <col min="3" max="3" width="19.109375" customWidth="1"/>
    <col min="4" max="4" width="10.5546875" customWidth="1"/>
    <col min="5" max="5" width="8.44140625" style="11" customWidth="1"/>
    <col min="6" max="6" width="13.6640625" style="11" customWidth="1"/>
    <col min="7" max="7" width="8" customWidth="1"/>
    <col min="8" max="8" width="12" customWidth="1"/>
    <col min="9" max="10" width="14.5546875" customWidth="1"/>
    <col min="11" max="11" width="10.33203125" customWidth="1"/>
    <col min="12" max="12" width="8.88671875" customWidth="1"/>
  </cols>
  <sheetData>
    <row r="1" spans="2:14" x14ac:dyDescent="0.3">
      <c r="B1" s="9">
        <v>3.3</v>
      </c>
      <c r="C1" s="9">
        <v>1.5</v>
      </c>
      <c r="D1" s="9">
        <v>25</v>
      </c>
      <c r="E1" s="13">
        <v>1.1000000000000001</v>
      </c>
      <c r="G1" s="9">
        <v>32</v>
      </c>
      <c r="H1" s="9">
        <v>20</v>
      </c>
    </row>
    <row r="2" spans="2:14" x14ac:dyDescent="0.3">
      <c r="B2" s="9">
        <v>6.5</v>
      </c>
      <c r="C2" s="9">
        <v>35</v>
      </c>
      <c r="D2" s="9"/>
      <c r="E2" s="13"/>
      <c r="G2" s="9"/>
      <c r="H2" s="9"/>
    </row>
    <row r="3" spans="2:14" x14ac:dyDescent="0.3">
      <c r="B3" t="s">
        <v>12</v>
      </c>
      <c r="C3" t="s">
        <v>14</v>
      </c>
      <c r="D3" t="s">
        <v>15</v>
      </c>
      <c r="E3" s="11" t="s">
        <v>16</v>
      </c>
      <c r="G3" t="s">
        <v>20</v>
      </c>
      <c r="H3" t="s">
        <v>21</v>
      </c>
    </row>
    <row r="4" spans="2:14" ht="15" thickBot="1" x14ac:dyDescent="0.35"/>
    <row r="5" spans="2:14" s="1" customFormat="1" ht="47.4" thickBot="1" x14ac:dyDescent="0.35">
      <c r="B5" s="4" t="s">
        <v>0</v>
      </c>
      <c r="C5" s="8" t="s">
        <v>10</v>
      </c>
      <c r="D5" s="5" t="s">
        <v>1</v>
      </c>
      <c r="E5" s="12" t="s">
        <v>8</v>
      </c>
      <c r="F5" s="12" t="s">
        <v>33</v>
      </c>
      <c r="G5" s="6" t="s">
        <v>30</v>
      </c>
      <c r="H5" s="5" t="s">
        <v>31</v>
      </c>
      <c r="I5" s="5" t="s">
        <v>36</v>
      </c>
      <c r="J5" s="5" t="s">
        <v>18</v>
      </c>
      <c r="K5" s="5" t="s">
        <v>4</v>
      </c>
      <c r="L5" s="7" t="s">
        <v>6</v>
      </c>
      <c r="N5" s="10"/>
    </row>
    <row r="6" spans="2:14" ht="15.6" x14ac:dyDescent="0.3">
      <c r="B6" s="32" t="s">
        <v>11</v>
      </c>
      <c r="C6" s="14"/>
      <c r="D6" s="15" t="s">
        <v>2</v>
      </c>
      <c r="E6" s="16" t="s">
        <v>9</v>
      </c>
      <c r="F6" s="16" t="s">
        <v>3</v>
      </c>
      <c r="G6" s="17"/>
      <c r="H6" s="15" t="s">
        <v>3</v>
      </c>
      <c r="I6" s="15" t="s">
        <v>3</v>
      </c>
      <c r="J6" s="15" t="s">
        <v>19</v>
      </c>
      <c r="K6" s="15" t="s">
        <v>5</v>
      </c>
      <c r="L6" s="18" t="s">
        <v>7</v>
      </c>
    </row>
    <row r="7" spans="2:14" ht="15.6" x14ac:dyDescent="0.3">
      <c r="B7" s="33"/>
      <c r="C7" s="2" t="s">
        <v>34</v>
      </c>
      <c r="D7" s="3">
        <v>41</v>
      </c>
      <c r="E7" s="19">
        <f>D7*$B$1</f>
        <v>135.29999999999998</v>
      </c>
      <c r="F7" s="19">
        <f>E7*$C$1</f>
        <v>202.95</v>
      </c>
      <c r="G7" s="20">
        <v>26</v>
      </c>
      <c r="H7" s="21">
        <f>G7*$D$1</f>
        <v>650</v>
      </c>
      <c r="I7" s="22">
        <v>1250</v>
      </c>
      <c r="J7" s="22">
        <f>(I7/3600)*1020*($G$1-$H$1)</f>
        <v>4250</v>
      </c>
      <c r="K7" s="21">
        <v>79</v>
      </c>
      <c r="L7" s="24" t="s">
        <v>17</v>
      </c>
    </row>
    <row r="8" spans="2:14" ht="15" hidden="1" customHeight="1" thickBot="1" x14ac:dyDescent="0.35">
      <c r="B8" s="33"/>
      <c r="C8" s="25" t="s">
        <v>32</v>
      </c>
      <c r="D8" s="26">
        <v>38</v>
      </c>
      <c r="E8" s="27">
        <f>D8*$B$1</f>
        <v>125.39999999999999</v>
      </c>
      <c r="F8" s="27">
        <f>E8*$C$2</f>
        <v>4389</v>
      </c>
      <c r="G8" s="28">
        <v>0</v>
      </c>
      <c r="H8" s="29">
        <f>G8*$D$1</f>
        <v>0</v>
      </c>
      <c r="I8" s="30">
        <f>ROUND(H8*$E$1,-2)</f>
        <v>0</v>
      </c>
      <c r="J8" s="30">
        <f>(I8/3600)*1020*($G$1-$H$1)</f>
        <v>0</v>
      </c>
      <c r="K8" s="29">
        <v>80</v>
      </c>
      <c r="L8" s="31" t="s">
        <v>17</v>
      </c>
    </row>
    <row r="9" spans="2:14" ht="15" customHeight="1" x14ac:dyDescent="0.3">
      <c r="B9" s="33"/>
      <c r="C9" s="2" t="s">
        <v>35</v>
      </c>
      <c r="D9" s="3">
        <v>118</v>
      </c>
      <c r="E9" s="19">
        <f>D9*B1</f>
        <v>389.4</v>
      </c>
      <c r="F9" s="19">
        <f>E9*$C$1</f>
        <v>584.09999999999991</v>
      </c>
      <c r="G9" s="20">
        <v>48</v>
      </c>
      <c r="H9" s="21">
        <f>G9*$D$1</f>
        <v>1200</v>
      </c>
      <c r="I9" s="22">
        <v>2300</v>
      </c>
      <c r="J9" s="22">
        <f>(I9/3600)*1020*($G$1-$H$1)</f>
        <v>7820</v>
      </c>
      <c r="K9" s="21">
        <v>79</v>
      </c>
      <c r="L9" s="24" t="s">
        <v>17</v>
      </c>
    </row>
    <row r="10" spans="2:14" ht="15" customHeight="1" thickBot="1" x14ac:dyDescent="0.35">
      <c r="B10" s="34"/>
      <c r="C10" s="2" t="s">
        <v>29</v>
      </c>
      <c r="D10" s="3">
        <v>334</v>
      </c>
      <c r="E10" s="19">
        <f>139*$B$1+195*B2</f>
        <v>1726.2</v>
      </c>
      <c r="F10" s="19">
        <f>E10*$C$1</f>
        <v>2589.3000000000002</v>
      </c>
      <c r="G10" s="20">
        <v>180</v>
      </c>
      <c r="H10" s="21">
        <f>G10*$D$1</f>
        <v>4500</v>
      </c>
      <c r="I10" s="22">
        <v>4500</v>
      </c>
      <c r="J10" s="22">
        <f>(I10/3600)*1020*($G$1-$H$1)</f>
        <v>15300</v>
      </c>
      <c r="K10" s="21">
        <v>79</v>
      </c>
      <c r="L10" s="24" t="s">
        <v>17</v>
      </c>
    </row>
    <row r="11" spans="2:14" ht="15" thickBot="1" x14ac:dyDescent="0.35">
      <c r="B11" s="35" t="s">
        <v>13</v>
      </c>
      <c r="C11" s="36"/>
      <c r="D11" s="36"/>
      <c r="E11" s="36"/>
      <c r="F11" s="36"/>
      <c r="G11" s="36"/>
      <c r="H11" s="37">
        <f>SUM(H7:H10)</f>
        <v>6350</v>
      </c>
      <c r="I11" s="38">
        <f>SUM(I7:I10)</f>
        <v>8050</v>
      </c>
      <c r="J11" s="39">
        <f>SUM(J7:J10)</f>
        <v>27370</v>
      </c>
      <c r="K11" s="40"/>
      <c r="L11" s="41"/>
    </row>
    <row r="12" spans="2:14" ht="15" thickBot="1" x14ac:dyDescent="0.35">
      <c r="B12" s="35" t="s">
        <v>37</v>
      </c>
      <c r="C12" s="36"/>
      <c r="D12" s="36"/>
      <c r="E12" s="36"/>
      <c r="F12" s="36"/>
      <c r="G12" s="36"/>
      <c r="H12" s="37"/>
      <c r="I12" s="38">
        <v>5000</v>
      </c>
      <c r="J12" s="39">
        <f>J11*0.6</f>
        <v>16422</v>
      </c>
      <c r="K12" s="40"/>
      <c r="L12" s="41"/>
    </row>
  </sheetData>
  <mergeCells count="3">
    <mergeCell ref="B11:G11"/>
    <mergeCell ref="B6:B10"/>
    <mergeCell ref="B12:G12"/>
  </mergeCells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D5E70-F0C5-4653-87B2-DCB6AA5EE2A2}">
  <dimension ref="B3:G14"/>
  <sheetViews>
    <sheetView workbookViewId="0">
      <selection activeCell="I28" sqref="I28"/>
    </sheetView>
  </sheetViews>
  <sheetFormatPr defaultRowHeight="14.4" x14ac:dyDescent="0.3"/>
  <cols>
    <col min="2" max="2" width="10.5546875" customWidth="1"/>
    <col min="5" max="5" width="11.6640625" customWidth="1"/>
    <col min="6" max="6" width="12.6640625" customWidth="1"/>
    <col min="7" max="7" width="8.88671875" style="23"/>
  </cols>
  <sheetData>
    <row r="3" spans="2:7" x14ac:dyDescent="0.3">
      <c r="B3" t="s">
        <v>22</v>
      </c>
      <c r="E3" t="s">
        <v>27</v>
      </c>
      <c r="F3" t="s">
        <v>28</v>
      </c>
      <c r="G3" s="23" t="s">
        <v>26</v>
      </c>
    </row>
    <row r="4" spans="2:7" x14ac:dyDescent="0.3">
      <c r="B4" t="s">
        <v>23</v>
      </c>
      <c r="C4" t="s">
        <v>24</v>
      </c>
      <c r="D4" t="s">
        <v>25</v>
      </c>
    </row>
    <row r="5" spans="2:7" x14ac:dyDescent="0.3">
      <c r="B5">
        <v>0.8</v>
      </c>
      <c r="C5">
        <v>0.3</v>
      </c>
      <c r="E5">
        <v>0</v>
      </c>
      <c r="G5" s="23">
        <f>(2*(B5+C5)*E5)+((3.14*D5)*F5)</f>
        <v>0</v>
      </c>
    </row>
    <row r="6" spans="2:7" x14ac:dyDescent="0.3">
      <c r="B6">
        <v>0.7</v>
      </c>
      <c r="C6">
        <v>0.3</v>
      </c>
      <c r="E6">
        <v>10</v>
      </c>
      <c r="G6" s="23">
        <f t="shared" ref="G6:G12" si="0">(2*(B6+C6)*E6)+((3.14*D6)*F6)</f>
        <v>20</v>
      </c>
    </row>
    <row r="7" spans="2:7" x14ac:dyDescent="0.3">
      <c r="B7">
        <v>0.6</v>
      </c>
      <c r="C7">
        <v>0.3</v>
      </c>
      <c r="E7">
        <v>0</v>
      </c>
      <c r="G7" s="23">
        <f t="shared" si="0"/>
        <v>0</v>
      </c>
    </row>
    <row r="8" spans="2:7" x14ac:dyDescent="0.3">
      <c r="B8">
        <v>0.5</v>
      </c>
      <c r="C8">
        <v>0.3</v>
      </c>
      <c r="E8">
        <v>0</v>
      </c>
      <c r="G8" s="23">
        <f t="shared" si="0"/>
        <v>0</v>
      </c>
    </row>
    <row r="9" spans="2:7" x14ac:dyDescent="0.3">
      <c r="B9">
        <v>0.4</v>
      </c>
      <c r="C9">
        <v>0.3</v>
      </c>
      <c r="E9">
        <v>0</v>
      </c>
      <c r="G9" s="23">
        <f t="shared" si="0"/>
        <v>0</v>
      </c>
    </row>
    <row r="10" spans="2:7" x14ac:dyDescent="0.3">
      <c r="B10">
        <v>0.4</v>
      </c>
      <c r="C10">
        <v>0.2</v>
      </c>
      <c r="E10">
        <v>24</v>
      </c>
      <c r="G10" s="23">
        <f t="shared" si="0"/>
        <v>28.800000000000004</v>
      </c>
    </row>
    <row r="11" spans="2:7" x14ac:dyDescent="0.3">
      <c r="B11">
        <v>0.3</v>
      </c>
      <c r="C11">
        <v>0.3</v>
      </c>
      <c r="E11">
        <v>0</v>
      </c>
      <c r="G11" s="23">
        <f t="shared" si="0"/>
        <v>0</v>
      </c>
    </row>
    <row r="12" spans="2:7" x14ac:dyDescent="0.3">
      <c r="B12">
        <v>0.3</v>
      </c>
      <c r="C12">
        <v>0.2</v>
      </c>
      <c r="E12">
        <v>16</v>
      </c>
      <c r="G12" s="23">
        <f t="shared" si="0"/>
        <v>16</v>
      </c>
    </row>
    <row r="13" spans="2:7" x14ac:dyDescent="0.3">
      <c r="B13">
        <v>0</v>
      </c>
      <c r="C13">
        <v>0</v>
      </c>
      <c r="D13">
        <v>0.25</v>
      </c>
      <c r="E13">
        <v>0</v>
      </c>
      <c r="F13">
        <v>0</v>
      </c>
      <c r="G13" s="23">
        <f>(2*(B13+C13)*E13)+((3.14*D13)*F13)</f>
        <v>0</v>
      </c>
    </row>
    <row r="14" spans="2:7" x14ac:dyDescent="0.3">
      <c r="B14">
        <v>0</v>
      </c>
      <c r="C14">
        <v>0</v>
      </c>
      <c r="D14">
        <v>0.31</v>
      </c>
      <c r="E14">
        <v>0</v>
      </c>
      <c r="F14">
        <v>0</v>
      </c>
      <c r="G14" s="23">
        <f>(2*(B14+C14)*E14)+((3.14*D14)*F14)</f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54D07-4B67-42CE-9922-BF2A7F05891E}">
  <dimension ref="B3:G14"/>
  <sheetViews>
    <sheetView workbookViewId="0">
      <selection activeCell="G5" sqref="G5:G13"/>
    </sheetView>
  </sheetViews>
  <sheetFormatPr defaultRowHeight="14.4" x14ac:dyDescent="0.3"/>
  <cols>
    <col min="2" max="2" width="10.5546875" customWidth="1"/>
    <col min="5" max="5" width="11.6640625" customWidth="1"/>
    <col min="6" max="6" width="12.6640625" customWidth="1"/>
    <col min="7" max="7" width="9.109375" style="23"/>
  </cols>
  <sheetData>
    <row r="3" spans="2:7" x14ac:dyDescent="0.3">
      <c r="B3" t="s">
        <v>22</v>
      </c>
      <c r="E3" t="s">
        <v>27</v>
      </c>
      <c r="F3" t="s">
        <v>28</v>
      </c>
      <c r="G3" s="23" t="s">
        <v>26</v>
      </c>
    </row>
    <row r="4" spans="2:7" x14ac:dyDescent="0.3">
      <c r="B4" t="s">
        <v>23</v>
      </c>
      <c r="C4" t="s">
        <v>24</v>
      </c>
      <c r="D4" t="s">
        <v>25</v>
      </c>
    </row>
    <row r="5" spans="2:7" x14ac:dyDescent="0.3">
      <c r="B5">
        <v>0.8</v>
      </c>
      <c r="C5">
        <v>0.3</v>
      </c>
      <c r="E5">
        <v>5</v>
      </c>
      <c r="G5" s="23">
        <f>(2*(B5+C5)*E5)+((3.14*D5)*F5)</f>
        <v>11</v>
      </c>
    </row>
    <row r="6" spans="2:7" x14ac:dyDescent="0.3">
      <c r="B6">
        <v>0.7</v>
      </c>
      <c r="C6">
        <v>0.3</v>
      </c>
      <c r="E6">
        <v>5</v>
      </c>
      <c r="G6" s="23">
        <f t="shared" ref="G6:G12" si="0">(2*(B6+C6)*E6)+((3.14*D6)*F6)</f>
        <v>10</v>
      </c>
    </row>
    <row r="7" spans="2:7" x14ac:dyDescent="0.3">
      <c r="B7">
        <v>0.6</v>
      </c>
      <c r="C7">
        <v>0.3</v>
      </c>
      <c r="E7">
        <v>0</v>
      </c>
      <c r="G7" s="23">
        <f t="shared" si="0"/>
        <v>0</v>
      </c>
    </row>
    <row r="8" spans="2:7" x14ac:dyDescent="0.3">
      <c r="B8">
        <v>0.5</v>
      </c>
      <c r="C8">
        <v>0.3</v>
      </c>
      <c r="E8">
        <v>26</v>
      </c>
      <c r="G8" s="23">
        <f t="shared" si="0"/>
        <v>41.6</v>
      </c>
    </row>
    <row r="9" spans="2:7" x14ac:dyDescent="0.3">
      <c r="B9">
        <v>0.4</v>
      </c>
      <c r="C9">
        <v>0.3</v>
      </c>
      <c r="E9">
        <v>12</v>
      </c>
      <c r="G9" s="23">
        <f t="shared" si="0"/>
        <v>16.799999999999997</v>
      </c>
    </row>
    <row r="10" spans="2:7" x14ac:dyDescent="0.3">
      <c r="B10">
        <v>0.4</v>
      </c>
      <c r="C10">
        <v>0.2</v>
      </c>
      <c r="E10">
        <v>0</v>
      </c>
      <c r="G10" s="23">
        <f t="shared" si="0"/>
        <v>0</v>
      </c>
    </row>
    <row r="11" spans="2:7" x14ac:dyDescent="0.3">
      <c r="B11">
        <v>0.3</v>
      </c>
      <c r="C11">
        <v>0.3</v>
      </c>
      <c r="E11">
        <v>10</v>
      </c>
      <c r="G11" s="23">
        <f t="shared" si="0"/>
        <v>12</v>
      </c>
    </row>
    <row r="12" spans="2:7" x14ac:dyDescent="0.3">
      <c r="B12">
        <v>0.3</v>
      </c>
      <c r="C12">
        <v>0.2</v>
      </c>
      <c r="E12">
        <v>0</v>
      </c>
      <c r="G12" s="23">
        <f t="shared" si="0"/>
        <v>0</v>
      </c>
    </row>
    <row r="13" spans="2:7" x14ac:dyDescent="0.3">
      <c r="B13">
        <v>0</v>
      </c>
      <c r="C13">
        <v>0</v>
      </c>
      <c r="D13">
        <v>0.25</v>
      </c>
      <c r="E13">
        <v>0</v>
      </c>
      <c r="F13">
        <v>0</v>
      </c>
      <c r="G13" s="23">
        <f>(2*(B13+C13)*E13)+((3.14*D13)*F13)</f>
        <v>0</v>
      </c>
    </row>
    <row r="14" spans="2:7" x14ac:dyDescent="0.3">
      <c r="B14">
        <v>0</v>
      </c>
      <c r="C14">
        <v>0</v>
      </c>
      <c r="D14">
        <v>0.31</v>
      </c>
      <c r="E14">
        <v>0</v>
      </c>
      <c r="F14">
        <v>0</v>
      </c>
      <c r="G14" s="23">
        <f>(2*(B14+C14)*E14)+((3.14*D14)*F14)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výkony</vt:lpstr>
      <vt:lpstr>izolace_SUP_KAU</vt:lpstr>
      <vt:lpstr>izolace_SUP_PZ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Bažant</dc:creator>
  <cp:lastModifiedBy>user</cp:lastModifiedBy>
  <dcterms:created xsi:type="dcterms:W3CDTF">2019-08-21T14:46:01Z</dcterms:created>
  <dcterms:modified xsi:type="dcterms:W3CDTF">2021-05-05T18:50:25Z</dcterms:modified>
</cp:coreProperties>
</file>