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E:\"/>
    </mc:Choice>
  </mc:AlternateContent>
  <xr:revisionPtr revIDLastSave="0" documentId="8_{DDAAAD65-8286-4683-AC66-9FB2B68AA55D}" xr6:coauthVersionLast="47" xr6:coauthVersionMax="47" xr10:uidLastSave="{00000000-0000-0000-0000-000000000000}"/>
  <bookViews>
    <workbookView xWindow="-110" yWindow="-110" windowWidth="19420" windowHeight="10420" xr2:uid="{00000000-000D-0000-FFFF-FFFF00000000}"/>
  </bookViews>
  <sheets>
    <sheet name="Rekapitulace stavby" sheetId="1" r:id="rId1"/>
    <sheet name="SO - 01 - Výměna kotlů a techn." sheetId="2" r:id="rId2"/>
    <sheet name="SO - 02 - Vnitřní vodovod..." sheetId="3" r:id="rId3"/>
    <sheet name="SO - 03 - Elektro" sheetId="10" r:id="rId4"/>
    <sheet name="SO - 04 - Plynovod" sheetId="5" r:id="rId5"/>
    <sheet name="SO - 05 - Stavební část" sheetId="6" r:id="rId6"/>
    <sheet name="SO - 06 - Instalace term. vent." sheetId="9" r:id="rId7"/>
    <sheet name="SO - 07 - Vedlejší rozpoč..." sheetId="8" r:id="rId8"/>
  </sheets>
  <definedNames>
    <definedName name="_xlnm.Print_Titles" localSheetId="0">'Rekapitulace stavby'!$80:$80</definedName>
    <definedName name="_xlnm.Print_Titles" localSheetId="1">'SO - 01 - Výměna kotlů a techn.'!$122:$122</definedName>
    <definedName name="_xlnm.Print_Titles" localSheetId="2">'SO - 02 - Vnitřní vodovod...'!$111:$111</definedName>
    <definedName name="_xlnm.Print_Titles" localSheetId="3">'SO - 03 - Elektro'!$111:$111</definedName>
    <definedName name="_xlnm.Print_Titles" localSheetId="4">'SO - 04 - Plynovod'!$112:$112</definedName>
    <definedName name="_xlnm.Print_Titles" localSheetId="5">'SO - 05 - Stavební část'!$119:$119</definedName>
    <definedName name="_xlnm.Print_Titles" localSheetId="6">'SO - 06 - Instalace term. vent.'!$113:$113</definedName>
    <definedName name="_xlnm.Print_Titles" localSheetId="7">'SO - 07 - Vedlejší rozpoč...'!$113:$113</definedName>
    <definedName name="_xlnm.Print_Area" localSheetId="0">'Rekapitulace stavby'!$C$4:$AP$65,'Rekapitulace stavby'!$C$71:$AP$93</definedName>
    <definedName name="_xlnm.Print_Area" localSheetId="1">'SO - 01 - Výměna kotlů a techn.'!$C$4:$Q$70,'SO - 01 - Výměna kotlů a techn.'!$C$76:$Q$106,'SO - 01 - Výměna kotlů a techn.'!$C$112:$Q$289</definedName>
    <definedName name="_xlnm.Print_Area" localSheetId="2">'SO - 02 - Vnitřní vodovod...'!$C$4:$Q$70,'SO - 02 - Vnitřní vodovod...'!$C$76:$Q$95,'SO - 02 - Vnitřní vodovod...'!$C$101:$Q$153</definedName>
    <definedName name="_xlnm.Print_Area" localSheetId="3">'SO - 03 - Elektro'!$C$4:$Q$70,'SO - 03 - Elektro'!$C$76:$Q$95,'SO - 03 - Elektro'!$C$101:$Q$208</definedName>
    <definedName name="_xlnm.Print_Area" localSheetId="4">'SO - 04 - Plynovod'!$C$4:$Q$70,'SO - 04 - Plynovod'!$C$76:$Q$96,'SO - 04 - Plynovod'!$C$102:$Q$137</definedName>
    <definedName name="_xlnm.Print_Area" localSheetId="5">'SO - 05 - Stavební část'!$C$4:$Q$70,'SO - 05 - Stavební část'!$C$76:$Q$103,'SO - 05 - Stavební část'!$C$109:$Q$169</definedName>
    <definedName name="_xlnm.Print_Area" localSheetId="6">'SO - 06 - Instalace term. vent.'!$C$4:$Q$70,'SO - 06 - Instalace term. vent.'!$C$76:$Q$97,'SO - 06 - Instalace term. vent.'!$C$103:$Q$163</definedName>
    <definedName name="_xlnm.Print_Area" localSheetId="7">'SO - 07 - Vedlejší rozpoč...'!$C$4:$Q$70,'SO - 07 - Vedlejší rozpoč...'!$C$76:$Q$97,'SO - 07 - Vedlejší rozpoč...'!$C$103:$Q$125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99" i="10" l="1"/>
  <c r="N198" i="10"/>
  <c r="N197" i="10"/>
  <c r="N196" i="10"/>
  <c r="N279" i="2"/>
  <c r="N162" i="10" l="1"/>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200" i="10"/>
  <c r="N201" i="10"/>
  <c r="K124" i="10"/>
  <c r="K123" i="10"/>
  <c r="N207" i="10" l="1"/>
  <c r="N206" i="10" s="1"/>
  <c r="N91" i="10" s="1"/>
  <c r="N205" i="10"/>
  <c r="N204" i="10"/>
  <c r="N203" i="10"/>
  <c r="N20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M108" i="10"/>
  <c r="F104" i="10"/>
  <c r="M83" i="10"/>
  <c r="F79" i="10"/>
  <c r="H36" i="10"/>
  <c r="H35" i="10"/>
  <c r="H34" i="10"/>
  <c r="M28" i="10"/>
  <c r="E21" i="10"/>
  <c r="M84" i="10" s="1"/>
  <c r="O20" i="10"/>
  <c r="O15" i="10"/>
  <c r="E15" i="10"/>
  <c r="F84" i="10" s="1"/>
  <c r="O14" i="10"/>
  <c r="E12" i="10"/>
  <c r="F108" i="10" s="1"/>
  <c r="O11" i="10"/>
  <c r="O9" i="10"/>
  <c r="M106" i="10" s="1"/>
  <c r="F9" i="10"/>
  <c r="F106" i="10" s="1"/>
  <c r="F6" i="10"/>
  <c r="F103" i="10" s="1"/>
  <c r="M109" i="10" l="1"/>
  <c r="F81" i="10"/>
  <c r="N114" i="10"/>
  <c r="N113" i="10" s="1"/>
  <c r="M81" i="10"/>
  <c r="F83" i="10"/>
  <c r="F78" i="10"/>
  <c r="F109" i="10"/>
  <c r="N90" i="10" l="1"/>
  <c r="N112" i="10"/>
  <c r="N89" i="10"/>
  <c r="N88" i="10" s="1"/>
  <c r="M27" i="10" l="1"/>
  <c r="M30" i="10" s="1"/>
  <c r="AG85" i="1" s="1"/>
  <c r="L95" i="10"/>
  <c r="H32" i="10" l="1"/>
  <c r="M32" i="10"/>
  <c r="L38" i="10" s="1"/>
  <c r="AN85" i="1" s="1"/>
  <c r="N125" i="8" l="1"/>
  <c r="N289" i="2"/>
  <c r="N288" i="2" s="1"/>
  <c r="N287" i="2"/>
  <c r="N103" i="2" l="1"/>
  <c r="N146" i="3" l="1"/>
  <c r="E21" i="9" l="1"/>
  <c r="M111" i="9" s="1"/>
  <c r="O20" i="9"/>
  <c r="O15" i="9"/>
  <c r="E15" i="9"/>
  <c r="F84" i="9" s="1"/>
  <c r="O14" i="9"/>
  <c r="E12" i="9"/>
  <c r="F83" i="9" s="1"/>
  <c r="O11" i="9"/>
  <c r="O9" i="9"/>
  <c r="M108" i="9" s="1"/>
  <c r="F9" i="9"/>
  <c r="F108" i="9" s="1"/>
  <c r="O9" i="6"/>
  <c r="F6" i="9"/>
  <c r="F105" i="9" s="1"/>
  <c r="K163" i="9"/>
  <c r="N160" i="9"/>
  <c r="N159" i="9"/>
  <c r="N158" i="9"/>
  <c r="N157" i="9"/>
  <c r="N156" i="9"/>
  <c r="N155" i="9"/>
  <c r="N154" i="9"/>
  <c r="N153" i="9"/>
  <c r="N152" i="9"/>
  <c r="K151" i="9"/>
  <c r="N150" i="9"/>
  <c r="N149" i="9"/>
  <c r="N147" i="9"/>
  <c r="N146" i="9"/>
  <c r="N145" i="9"/>
  <c r="N144" i="9"/>
  <c r="N143" i="9"/>
  <c r="N142" i="9"/>
  <c r="N141" i="9"/>
  <c r="N140" i="9"/>
  <c r="N139" i="9"/>
  <c r="N138" i="9"/>
  <c r="N137" i="9"/>
  <c r="N136" i="9"/>
  <c r="N135" i="9"/>
  <c r="N134" i="9"/>
  <c r="N133" i="9"/>
  <c r="N132" i="9"/>
  <c r="N131" i="9"/>
  <c r="N130" i="9"/>
  <c r="N129" i="9"/>
  <c r="K128" i="9"/>
  <c r="N127" i="9"/>
  <c r="N126" i="9"/>
  <c r="N125" i="9"/>
  <c r="N124" i="9"/>
  <c r="K123" i="9"/>
  <c r="N122" i="9"/>
  <c r="N120" i="9"/>
  <c r="N119" i="9"/>
  <c r="H36" i="9"/>
  <c r="N118" i="9"/>
  <c r="N117" i="9"/>
  <c r="M110" i="9"/>
  <c r="F110" i="9"/>
  <c r="M84" i="9"/>
  <c r="M83" i="9"/>
  <c r="M81" i="9"/>
  <c r="F79" i="9"/>
  <c r="M28" i="9"/>
  <c r="F81" i="9" l="1"/>
  <c r="H34" i="9"/>
  <c r="H35" i="9"/>
  <c r="F78" i="9"/>
  <c r="N123" i="9"/>
  <c r="F111" i="9"/>
  <c r="N128" i="9"/>
  <c r="N151" i="9"/>
  <c r="N148" i="9" s="1"/>
  <c r="N92" i="9" s="1"/>
  <c r="N116" i="9"/>
  <c r="N163" i="9"/>
  <c r="N162" i="9" s="1"/>
  <c r="N121" i="9" l="1"/>
  <c r="N91" i="9" s="1"/>
  <c r="N93" i="9"/>
  <c r="N90" i="9"/>
  <c r="N115" i="9" l="1"/>
  <c r="N114" i="9" s="1"/>
  <c r="N89" i="9"/>
  <c r="N88" i="9" s="1"/>
  <c r="M27" i="9" l="1"/>
  <c r="M30" i="9" s="1"/>
  <c r="AG88" i="1" s="1"/>
  <c r="L97" i="9"/>
  <c r="H32" i="9" l="1"/>
  <c r="M32" i="9" s="1"/>
  <c r="L38" i="9" s="1"/>
  <c r="AN88" i="1" s="1"/>
  <c r="N157" i="6" l="1"/>
  <c r="N158" i="6"/>
  <c r="N156" i="6"/>
  <c r="N155" i="6"/>
  <c r="N154" i="6"/>
  <c r="N153" i="6"/>
  <c r="N125" i="5"/>
  <c r="N121" i="5"/>
  <c r="N152" i="3"/>
  <c r="N151" i="3" s="1"/>
  <c r="N92" i="3" s="1"/>
  <c r="N145" i="3" l="1"/>
  <c r="N148" i="3"/>
  <c r="N147" i="3"/>
  <c r="N144" i="3"/>
  <c r="N142" i="3"/>
  <c r="N141" i="3"/>
  <c r="N143" i="3"/>
  <c r="N140" i="3"/>
  <c r="N139" i="3"/>
  <c r="N138" i="3"/>
  <c r="N137" i="3"/>
  <c r="N136" i="3"/>
  <c r="N134" i="3"/>
  <c r="N132" i="3"/>
  <c r="N135" i="3"/>
  <c r="N133" i="3"/>
  <c r="N131" i="3"/>
  <c r="N127" i="3"/>
  <c r="N126" i="3"/>
  <c r="N125" i="3"/>
  <c r="N128" i="3"/>
  <c r="N120" i="3"/>
  <c r="N119" i="3"/>
  <c r="N249" i="2"/>
  <c r="K155" i="2" l="1"/>
  <c r="N244" i="2" l="1"/>
  <c r="N243" i="2"/>
  <c r="N242" i="2"/>
  <c r="N181" i="2" l="1"/>
  <c r="N180" i="2"/>
  <c r="N179" i="2"/>
  <c r="N278" i="2"/>
  <c r="N264" i="2" l="1"/>
  <c r="N239" i="2" l="1"/>
  <c r="N238" i="2"/>
  <c r="N246" i="2"/>
  <c r="N219" i="2"/>
  <c r="N211" i="2"/>
  <c r="N199" i="2"/>
  <c r="N198" i="2"/>
  <c r="N197" i="2"/>
  <c r="N259" i="2"/>
  <c r="N160" i="2"/>
  <c r="N159" i="2"/>
  <c r="N158" i="2"/>
  <c r="N178" i="2"/>
  <c r="N176" i="2"/>
  <c r="K162" i="2" l="1"/>
  <c r="E12" i="8" l="1"/>
  <c r="O11" i="8"/>
  <c r="O9" i="8"/>
  <c r="F9" i="8"/>
  <c r="E12" i="6"/>
  <c r="O11" i="6"/>
  <c r="F9" i="6"/>
  <c r="E12" i="5"/>
  <c r="O11" i="5"/>
  <c r="O9" i="5"/>
  <c r="F9" i="5"/>
  <c r="E12" i="2"/>
  <c r="O11" i="2"/>
  <c r="O9" i="2"/>
  <c r="F9" i="2"/>
  <c r="O11" i="3"/>
  <c r="E12" i="3"/>
  <c r="F9" i="3"/>
  <c r="O20" i="3"/>
  <c r="E21" i="3"/>
  <c r="O20" i="5"/>
  <c r="E21" i="5"/>
  <c r="O20" i="6"/>
  <c r="E21" i="6"/>
  <c r="O20" i="8"/>
  <c r="E21" i="8"/>
  <c r="M120" i="2" l="1"/>
  <c r="AM78" i="1" l="1"/>
  <c r="AK32" i="1" l="1"/>
  <c r="AM75" i="1" l="1"/>
  <c r="N280" i="2" l="1"/>
  <c r="N277" i="2"/>
  <c r="N276" i="2"/>
  <c r="N275" i="2"/>
  <c r="N267" i="2"/>
  <c r="N269" i="2"/>
  <c r="N258" i="2"/>
  <c r="N260" i="2"/>
  <c r="N261" i="2"/>
  <c r="N262" i="2"/>
  <c r="N265" i="2"/>
  <c r="N266" i="2"/>
  <c r="N268" i="2"/>
  <c r="N270" i="2"/>
  <c r="N271" i="2"/>
  <c r="N272" i="2"/>
  <c r="N273" i="2"/>
  <c r="N274" i="2"/>
  <c r="N126" i="2"/>
  <c r="N125" i="2" s="1"/>
  <c r="N128" i="2"/>
  <c r="N127" i="2" s="1"/>
  <c r="N91" i="2" s="1"/>
  <c r="N174" i="2"/>
  <c r="N167" i="2"/>
  <c r="N165" i="2"/>
  <c r="N170" i="2"/>
  <c r="N172" i="2"/>
  <c r="N183" i="2"/>
  <c r="N185" i="2"/>
  <c r="N187" i="2"/>
  <c r="N189" i="2"/>
  <c r="N191" i="2"/>
  <c r="N193" i="2"/>
  <c r="N194" i="2"/>
  <c r="N195" i="2"/>
  <c r="N196" i="2"/>
  <c r="N200" i="2"/>
  <c r="N149" i="3"/>
  <c r="N140" i="2"/>
  <c r="N124" i="8"/>
  <c r="N93" i="8" s="1"/>
  <c r="N122" i="8"/>
  <c r="N123" i="8"/>
  <c r="AY89" i="1"/>
  <c r="N121" i="8"/>
  <c r="N119" i="8"/>
  <c r="N118" i="8" s="1"/>
  <c r="N91" i="8" s="1"/>
  <c r="H35" i="8"/>
  <c r="BC89" i="1" s="1"/>
  <c r="H34" i="8"/>
  <c r="BB89" i="1" s="1"/>
  <c r="BA89" i="1"/>
  <c r="N117" i="8"/>
  <c r="N116" i="8" s="1"/>
  <c r="N90" i="8" s="1"/>
  <c r="M111" i="8"/>
  <c r="M110" i="8"/>
  <c r="F110" i="8"/>
  <c r="F108" i="8"/>
  <c r="F106" i="8"/>
  <c r="M28" i="8"/>
  <c r="M84" i="8"/>
  <c r="M83" i="8"/>
  <c r="F83" i="8"/>
  <c r="F81" i="8"/>
  <c r="F79" i="8"/>
  <c r="O15" i="8"/>
  <c r="E15" i="8"/>
  <c r="F111" i="8" s="1"/>
  <c r="O14" i="8"/>
  <c r="M81" i="8"/>
  <c r="F6" i="8"/>
  <c r="F78" i="8" s="1"/>
  <c r="AY87" i="1"/>
  <c r="N169" i="6"/>
  <c r="N168" i="6"/>
  <c r="N167" i="6"/>
  <c r="N166" i="6"/>
  <c r="N164" i="6"/>
  <c r="N163" i="6"/>
  <c r="N161" i="6"/>
  <c r="N160" i="6"/>
  <c r="N152" i="6"/>
  <c r="N151" i="6"/>
  <c r="N150" i="6"/>
  <c r="N149" i="6"/>
  <c r="N146" i="6"/>
  <c r="N145" i="6" s="1"/>
  <c r="N94" i="6" s="1"/>
  <c r="N144" i="6"/>
  <c r="N143" i="6"/>
  <c r="N142" i="6"/>
  <c r="N141" i="6"/>
  <c r="N139" i="6"/>
  <c r="N137" i="6"/>
  <c r="N135" i="6"/>
  <c r="N134" i="6"/>
  <c r="N133" i="6"/>
  <c r="N132" i="6"/>
  <c r="N131" i="6"/>
  <c r="N129" i="6"/>
  <c r="N128" i="6"/>
  <c r="N127" i="6"/>
  <c r="N126" i="6"/>
  <c r="N125" i="6"/>
  <c r="N123" i="6"/>
  <c r="N122" i="6" s="1"/>
  <c r="M117" i="6"/>
  <c r="M116" i="6"/>
  <c r="F116" i="6"/>
  <c r="F114" i="6"/>
  <c r="F112" i="6"/>
  <c r="M28" i="6"/>
  <c r="M84" i="6"/>
  <c r="M83" i="6"/>
  <c r="F83" i="6"/>
  <c r="F81" i="6"/>
  <c r="F79" i="6"/>
  <c r="O15" i="6"/>
  <c r="E15" i="6"/>
  <c r="F117" i="6" s="1"/>
  <c r="O14" i="6"/>
  <c r="M81" i="6"/>
  <c r="F6" i="6"/>
  <c r="F78" i="6" s="1"/>
  <c r="AY86" i="1"/>
  <c r="H34" i="5"/>
  <c r="BB86" i="1" s="1"/>
  <c r="N137" i="5"/>
  <c r="N136" i="5" s="1"/>
  <c r="N92" i="5" s="1"/>
  <c r="N135" i="5"/>
  <c r="N134" i="5"/>
  <c r="N133" i="5"/>
  <c r="N132" i="5"/>
  <c r="N130" i="5"/>
  <c r="N129" i="5"/>
  <c r="N128" i="5"/>
  <c r="N127" i="5"/>
  <c r="N126" i="5"/>
  <c r="N124" i="5"/>
  <c r="N123" i="5"/>
  <c r="N122" i="5"/>
  <c r="N120" i="5"/>
  <c r="N119" i="5"/>
  <c r="N118" i="5"/>
  <c r="N117" i="5"/>
  <c r="H36" i="5"/>
  <c r="BD86" i="1" s="1"/>
  <c r="H35" i="5"/>
  <c r="BC86" i="1" s="1"/>
  <c r="BA86" i="1"/>
  <c r="N116" i="5"/>
  <c r="M110" i="5"/>
  <c r="M109" i="5"/>
  <c r="F109" i="5"/>
  <c r="F107" i="5"/>
  <c r="F105" i="5"/>
  <c r="M28" i="5"/>
  <c r="M84" i="5"/>
  <c r="M83" i="5"/>
  <c r="F83" i="5"/>
  <c r="F81" i="5"/>
  <c r="F79" i="5"/>
  <c r="O15" i="5"/>
  <c r="E15" i="5"/>
  <c r="F110" i="5" s="1"/>
  <c r="O14" i="5"/>
  <c r="M81" i="5"/>
  <c r="F6" i="5"/>
  <c r="F104" i="5" s="1"/>
  <c r="AY85" i="1"/>
  <c r="AY84" i="1"/>
  <c r="N150" i="3"/>
  <c r="N130" i="3"/>
  <c r="N129" i="3"/>
  <c r="N124" i="3"/>
  <c r="N123" i="3"/>
  <c r="N121" i="3"/>
  <c r="N118" i="3"/>
  <c r="N117" i="3"/>
  <c r="N116" i="3"/>
  <c r="H36" i="3"/>
  <c r="BD84" i="1" s="1"/>
  <c r="H34" i="3"/>
  <c r="BB84" i="1" s="1"/>
  <c r="N115" i="3"/>
  <c r="M109" i="3"/>
  <c r="M108" i="3"/>
  <c r="F108" i="3"/>
  <c r="F106" i="3"/>
  <c r="F104" i="3"/>
  <c r="M28" i="3"/>
  <c r="M84" i="3"/>
  <c r="M83" i="3"/>
  <c r="F83" i="3"/>
  <c r="F81" i="3"/>
  <c r="F79" i="3"/>
  <c r="O15" i="3"/>
  <c r="E15" i="3"/>
  <c r="F109" i="3" s="1"/>
  <c r="O14" i="3"/>
  <c r="O9" i="3"/>
  <c r="M106" i="3" s="1"/>
  <c r="F6" i="3"/>
  <c r="F103" i="3" s="1"/>
  <c r="AY83" i="1"/>
  <c r="N286" i="2"/>
  <c r="N285" i="2"/>
  <c r="N284" i="2"/>
  <c r="N283" i="2"/>
  <c r="N282" i="2"/>
  <c r="BA83" i="1"/>
  <c r="N256" i="2"/>
  <c r="N255" i="2"/>
  <c r="N253" i="2"/>
  <c r="N252" i="2"/>
  <c r="N250" i="2"/>
  <c r="N248" i="2"/>
  <c r="N247" i="2"/>
  <c r="N245" i="2"/>
  <c r="N241" i="2"/>
  <c r="N240" i="2"/>
  <c r="N237" i="2"/>
  <c r="N236" i="2"/>
  <c r="N235" i="2"/>
  <c r="N234" i="2"/>
  <c r="N233" i="2"/>
  <c r="N232" i="2"/>
  <c r="N231" i="2"/>
  <c r="N229" i="2"/>
  <c r="N227" i="2"/>
  <c r="N225" i="2"/>
  <c r="N223" i="2"/>
  <c r="N221" i="2"/>
  <c r="N220" i="2"/>
  <c r="N217" i="2"/>
  <c r="N215" i="2"/>
  <c r="N213" i="2"/>
  <c r="N212" i="2"/>
  <c r="N210" i="2"/>
  <c r="N209" i="2"/>
  <c r="N208" i="2"/>
  <c r="N207" i="2"/>
  <c r="N206" i="2"/>
  <c r="N204" i="2"/>
  <c r="N203" i="2"/>
  <c r="N202" i="2"/>
  <c r="N163" i="2"/>
  <c r="N162" i="2"/>
  <c r="N161" i="2"/>
  <c r="N157" i="2"/>
  <c r="N155" i="2"/>
  <c r="H36" i="2"/>
  <c r="BD83" i="1" s="1"/>
  <c r="N153" i="2"/>
  <c r="N151" i="2"/>
  <c r="N149" i="2"/>
  <c r="N148" i="2"/>
  <c r="N146" i="2"/>
  <c r="N145" i="2"/>
  <c r="N144" i="2"/>
  <c r="N143" i="2"/>
  <c r="N141" i="2"/>
  <c r="N139" i="2"/>
  <c r="N138" i="2"/>
  <c r="N137" i="2"/>
  <c r="N136" i="2"/>
  <c r="N135" i="2"/>
  <c r="N133" i="2"/>
  <c r="N132" i="2"/>
  <c r="N131" i="2"/>
  <c r="M119" i="2"/>
  <c r="F119" i="2"/>
  <c r="F117" i="2"/>
  <c r="F115" i="2"/>
  <c r="M28" i="2"/>
  <c r="M84" i="2"/>
  <c r="M83" i="2"/>
  <c r="F83" i="2"/>
  <c r="F81" i="2"/>
  <c r="F79" i="2"/>
  <c r="O15" i="2"/>
  <c r="E15" i="2"/>
  <c r="F120" i="2" s="1"/>
  <c r="O14" i="2"/>
  <c r="M81" i="2"/>
  <c r="M117" i="2" s="1"/>
  <c r="F6" i="2"/>
  <c r="F114" i="2" s="1"/>
  <c r="AK27" i="1"/>
  <c r="L78" i="1"/>
  <c r="L77" i="1"/>
  <c r="L75" i="1"/>
  <c r="L73" i="1"/>
  <c r="BB85" i="1"/>
  <c r="BD85" i="1"/>
  <c r="BA85" i="1"/>
  <c r="BC85" i="1"/>
  <c r="H35" i="3"/>
  <c r="BC84" i="1" s="1"/>
  <c r="H34" i="2"/>
  <c r="BB83" i="1" s="1"/>
  <c r="H35" i="2"/>
  <c r="BC83" i="1" s="1"/>
  <c r="BA84" i="1"/>
  <c r="AS82" i="1"/>
  <c r="H36" i="8"/>
  <c r="BD89" i="1" s="1"/>
  <c r="H36" i="6"/>
  <c r="BD87" i="1" s="1"/>
  <c r="H35" i="6"/>
  <c r="BC87" i="1" s="1"/>
  <c r="BA87" i="1"/>
  <c r="H34" i="6"/>
  <c r="BB87" i="1" s="1"/>
  <c r="M114" i="6"/>
  <c r="AU82" i="1"/>
  <c r="N205" i="2" l="1"/>
  <c r="N98" i="2" s="1"/>
  <c r="N120" i="8"/>
  <c r="N92" i="8" s="1"/>
  <c r="N88" i="8" s="1"/>
  <c r="N156" i="2"/>
  <c r="N95" i="2" s="1"/>
  <c r="N224" i="2"/>
  <c r="N99" i="2" s="1"/>
  <c r="N201" i="2"/>
  <c r="N97" i="2" s="1"/>
  <c r="N164" i="2"/>
  <c r="N96" i="2" s="1"/>
  <c r="N257" i="2"/>
  <c r="N101" i="2" s="1"/>
  <c r="N130" i="2"/>
  <c r="N93" i="2" s="1"/>
  <c r="N230" i="2"/>
  <c r="N100" i="2" s="1"/>
  <c r="N147" i="2"/>
  <c r="N281" i="2"/>
  <c r="N102" i="2" s="1"/>
  <c r="N148" i="6"/>
  <c r="N96" i="6" s="1"/>
  <c r="N130" i="6"/>
  <c r="N92" i="6" s="1"/>
  <c r="N159" i="6"/>
  <c r="N124" i="6"/>
  <c r="N91" i="6" s="1"/>
  <c r="F84" i="6"/>
  <c r="N140" i="6"/>
  <c r="N93" i="6" s="1"/>
  <c r="N162" i="6"/>
  <c r="N98" i="6" s="1"/>
  <c r="N165" i="6"/>
  <c r="N99" i="6" s="1"/>
  <c r="N90" i="6"/>
  <c r="N131" i="5"/>
  <c r="N91" i="5" s="1"/>
  <c r="N114" i="3"/>
  <c r="N90" i="3" s="1"/>
  <c r="N122" i="3"/>
  <c r="N115" i="5"/>
  <c r="F84" i="3"/>
  <c r="F78" i="3"/>
  <c r="N124" i="2"/>
  <c r="N89" i="2" s="1"/>
  <c r="N90" i="2"/>
  <c r="F84" i="2"/>
  <c r="F78" i="2"/>
  <c r="BC82" i="1"/>
  <c r="W34" i="1" s="1"/>
  <c r="BA82" i="1"/>
  <c r="AW82" i="1" s="1"/>
  <c r="BB82" i="1"/>
  <c r="W33" i="1" s="1"/>
  <c r="BD82" i="1"/>
  <c r="W35" i="1" s="1"/>
  <c r="M108" i="8"/>
  <c r="M81" i="3"/>
  <c r="F105" i="8"/>
  <c r="M107" i="5"/>
  <c r="F84" i="8"/>
  <c r="F84" i="5"/>
  <c r="F111" i="6"/>
  <c r="F78" i="5"/>
  <c r="N115" i="8" l="1"/>
  <c r="N89" i="8" s="1"/>
  <c r="N94" i="2"/>
  <c r="N129" i="2"/>
  <c r="N123" i="2" s="1"/>
  <c r="L97" i="8"/>
  <c r="M27" i="8"/>
  <c r="AZ85" i="1"/>
  <c r="N147" i="6"/>
  <c r="N95" i="6" s="1"/>
  <c r="N121" i="6"/>
  <c r="N97" i="6"/>
  <c r="N114" i="5"/>
  <c r="N113" i="5" s="1"/>
  <c r="N91" i="3"/>
  <c r="N113" i="3"/>
  <c r="N90" i="5"/>
  <c r="N89" i="5" s="1"/>
  <c r="N88" i="5" s="1"/>
  <c r="L96" i="5" s="1"/>
  <c r="AX82" i="1"/>
  <c r="AY82" i="1"/>
  <c r="N114" i="8" l="1"/>
  <c r="N92" i="2"/>
  <c r="M30" i="8"/>
  <c r="M32" i="8"/>
  <c r="N120" i="6"/>
  <c r="N89" i="6"/>
  <c r="N89" i="3"/>
  <c r="N112" i="3"/>
  <c r="N88" i="3" s="1"/>
  <c r="M27" i="5"/>
  <c r="M30" i="5" s="1"/>
  <c r="M32" i="5" s="1"/>
  <c r="L38" i="5" s="1"/>
  <c r="AN86" i="1" s="1"/>
  <c r="N88" i="2" l="1"/>
  <c r="M27" i="2" s="1"/>
  <c r="M30" i="2" s="1"/>
  <c r="AG83" i="1" s="1"/>
  <c r="AG89" i="1"/>
  <c r="L38" i="8"/>
  <c r="AN89" i="1" s="1"/>
  <c r="H32" i="8"/>
  <c r="AZ89" i="1" s="1"/>
  <c r="N88" i="6"/>
  <c r="L103" i="6" s="1"/>
  <c r="AG86" i="1"/>
  <c r="H32" i="5"/>
  <c r="AZ86" i="1" s="1"/>
  <c r="L95" i="3"/>
  <c r="M27" i="3"/>
  <c r="M30" i="3" s="1"/>
  <c r="H32" i="2" l="1"/>
  <c r="M32" i="2" s="1"/>
  <c r="L38" i="2" s="1"/>
  <c r="AN83" i="1" s="1"/>
  <c r="L106" i="2"/>
  <c r="M27" i="6"/>
  <c r="M30" i="6" s="1"/>
  <c r="AG87" i="1" s="1"/>
  <c r="M32" i="3"/>
  <c r="L38" i="3" s="1"/>
  <c r="AN84" i="1" s="1"/>
  <c r="H32" i="3"/>
  <c r="AZ84" i="1" s="1"/>
  <c r="AG84" i="1"/>
  <c r="AZ83" i="1" l="1"/>
  <c r="AG82" i="1"/>
  <c r="AK26" i="1" s="1"/>
  <c r="AK29" i="1" s="1"/>
  <c r="W31" i="1" s="1"/>
  <c r="AK31" i="1" s="1"/>
  <c r="AK37" i="1" s="1"/>
  <c r="M32" i="6"/>
  <c r="L38" i="6" s="1"/>
  <c r="AN87" i="1" s="1"/>
  <c r="H32" i="6"/>
  <c r="AZ87" i="1" s="1"/>
  <c r="AZ82" i="1" l="1"/>
  <c r="AV82" i="1" s="1"/>
  <c r="AT82" i="1" s="1"/>
  <c r="AN82" i="1"/>
  <c r="AN93" i="1" s="1"/>
  <c r="AG93" i="1"/>
</calcChain>
</file>

<file path=xl/sharedStrings.xml><?xml version="1.0" encoding="utf-8"?>
<sst xmlns="http://schemas.openxmlformats.org/spreadsheetml/2006/main" count="2385" uniqueCount="960">
  <si>
    <t>2012</t>
  </si>
  <si>
    <t>2.0</t>
  </si>
  <si>
    <t/>
  </si>
  <si>
    <t>False</t>
  </si>
  <si>
    <t>optimalizováno pro tisk sestav ve formátu A4 - na výšku</t>
  </si>
  <si>
    <t>0,01</t>
  </si>
  <si>
    <t>21</t>
  </si>
  <si>
    <t>15</t>
  </si>
  <si>
    <t>SOUHRNNÝ LIST STAVBY</t>
  </si>
  <si>
    <t>v ---  níže se nacházejí doplnkové a pomocné údaje k sestavám  --- v</t>
  </si>
  <si>
    <t>0,001</t>
  </si>
  <si>
    <t>Kód:</t>
  </si>
  <si>
    <t>Stavba:</t>
  </si>
  <si>
    <t>JKSO:</t>
  </si>
  <si>
    <t>8013</t>
  </si>
  <si>
    <t>CC-CZ:</t>
  </si>
  <si>
    <t>Místo:</t>
  </si>
  <si>
    <t>Datum:</t>
  </si>
  <si>
    <t>CZ-CPV:</t>
  </si>
  <si>
    <t>CZ-CPA:</t>
  </si>
  <si>
    <t>Objednatel:</t>
  </si>
  <si>
    <t>IČ:</t>
  </si>
  <si>
    <t>DIČ:</t>
  </si>
  <si>
    <t>Zhotovitel:</t>
  </si>
  <si>
    <t xml:space="preserve"> </t>
  </si>
  <si>
    <t>Projektant:</t>
  </si>
  <si>
    <t>69769419</t>
  </si>
  <si>
    <t>Ing. Karel Šimůnek</t>
  </si>
  <si>
    <t>True</t>
  </si>
  <si>
    <t>Zpracovatel:</t>
  </si>
  <si>
    <t>Poznámka:</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</si>
  <si>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</si>
  <si>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</si>
  <si>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</si>
  <si>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</si>
  <si>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</si>
  <si>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</si>
  <si>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</si>
  <si>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</si>
  <si>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</si>
  <si>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</si>
  <si>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</si>
  <si>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</si>
  <si>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</si>
  <si>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</si>
  <si>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</si>
  <si>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</si>
  <si>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</si>
  <si>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</si>
  <si>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</si>
  <si>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</si>
  <si>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</si>
  <si>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</si>
  <si>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</si>
  <si>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</si>
  <si>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</si>
  <si>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</si>
  <si>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</si>
  <si>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</si>
  <si>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</si>
  <si>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</si>
  <si>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</si>
  <si>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</si>
  <si>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</si>
  <si>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</si>
  <si>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</si>
  <si>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</si>
  <si>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</si>
  <si>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</si>
  <si>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</si>
  <si>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</si>
  <si>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</si>
  <si>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</si>
  <si>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{a84222f4-b1dc-4c49-91cf-6429a5a6195d}</t>
  </si>
  <si>
    <t>{00000000-0000-0000-0000-000000000000}</t>
  </si>
  <si>
    <t>SO - 01</t>
  </si>
  <si>
    <t>1</t>
  </si>
  <si>
    <t>{aa8d9cf3-6bd1-49ef-b88a-2011fa6baac3}</t>
  </si>
  <si>
    <t>SO - 02</t>
  </si>
  <si>
    <t>{379613eb-405d-4251-a6f5-d73d1c46734d}</t>
  </si>
  <si>
    <t>SO - 03</t>
  </si>
  <si>
    <t>{5874dbc8-8eea-4d4e-ad66-186b5e9e6201}</t>
  </si>
  <si>
    <t>{67109109-e242-4fe9-9210-ac393813dd7e}</t>
  </si>
  <si>
    <t>Stavební část</t>
  </si>
  <si>
    <t>{02784910-90c9-47de-a5c3-34b87fdf7351}</t>
  </si>
  <si>
    <t>Vedlejší rozpočtové náklady</t>
  </si>
  <si>
    <t>{c1c09518-7a35-4ccb-b791-bd6a4039a91c}</t>
  </si>
  <si>
    <t>2) Ostatní náklady ze souhrnného listu</t>
  </si>
  <si>
    <t>Procent. zadání_x000D_
[% nákladů rozpočtu]</t>
  </si>
  <si>
    <t>Zařazení nákladů</t>
  </si>
  <si>
    <t>Celkové náklady za stavbu 1) + 2)</t>
  </si>
  <si>
    <t>2</t>
  </si>
  <si>
    <t>KRYCÍ LIST ROZPOČTU</t>
  </si>
  <si>
    <t>Objekt:</t>
  </si>
  <si>
    <t>SO - 01 - VÝMĚNA KOTLŮ A TECHNOLOGIE KOTELNY</t>
  </si>
  <si>
    <t>Náklady z rozpočtu</t>
  </si>
  <si>
    <t>Ostatní náklady</t>
  </si>
  <si>
    <t>REKAPITULACE ROZPOČTU</t>
  </si>
  <si>
    <t>Kód - Popis</t>
  </si>
  <si>
    <t>Cena celkem [CZK]</t>
  </si>
  <si>
    <t>1) Náklady z rozpočtu</t>
  </si>
  <si>
    <t>HSV - Práce a dodávky HSV</t>
  </si>
  <si>
    <t xml:space="preserve">    9 - Ostatní konstrukce a práce, bourání</t>
  </si>
  <si>
    <t xml:space="preserve">    998 - Přesun hmot</t>
  </si>
  <si>
    <t>PSV - Práce a dodávky PSV</t>
  </si>
  <si>
    <t xml:space="preserve">    713 - Izolace tepelné</t>
  </si>
  <si>
    <t xml:space="preserve">    731 - Ústřední vytápění - kotelny</t>
  </si>
  <si>
    <t xml:space="preserve">    731/1 - Ústřední vytápění - kotelny demontáže</t>
  </si>
  <si>
    <t xml:space="preserve">    732 - Ústřední vytápění - strojovny</t>
  </si>
  <si>
    <t xml:space="preserve">    732/1 - Ústřední vytápění - strojovny demontáže</t>
  </si>
  <si>
    <t xml:space="preserve">    733 - Ústřední vytápění - rozvodné potrubí</t>
  </si>
  <si>
    <t xml:space="preserve">    733/1 - Ústřední vytápění - rozvody demontáže</t>
  </si>
  <si>
    <t xml:space="preserve">    734 - Ústřední vytápění - armatury</t>
  </si>
  <si>
    <t xml:space="preserve">    736 - Ústřední vytápění - ostatní</t>
  </si>
  <si>
    <t xml:space="preserve">    783 - Dokončovací práce - nátěry</t>
  </si>
  <si>
    <t>2) Ostatní náklady</t>
  </si>
  <si>
    <t>ROZPOČET</t>
  </si>
  <si>
    <t>PČ</t>
  </si>
  <si>
    <t>Typ</t>
  </si>
  <si>
    <t>Popis</t>
  </si>
  <si>
    <t>MJ</t>
  </si>
  <si>
    <t>Množství</t>
  </si>
  <si>
    <t>J.cena [CZK]</t>
  </si>
  <si>
    <t>K</t>
  </si>
  <si>
    <t>m2</t>
  </si>
  <si>
    <t>4</t>
  </si>
  <si>
    <t>soubor</t>
  </si>
  <si>
    <t>3</t>
  </si>
  <si>
    <t>m</t>
  </si>
  <si>
    <t>998018001</t>
  </si>
  <si>
    <t>Přesun hmot ruční pro budovy v do 6 m</t>
  </si>
  <si>
    <t>t</t>
  </si>
  <si>
    <t>5</t>
  </si>
  <si>
    <t>16</t>
  </si>
  <si>
    <t>6</t>
  </si>
  <si>
    <t>7</t>
  </si>
  <si>
    <t>713463211</t>
  </si>
  <si>
    <t>8</t>
  </si>
  <si>
    <t>M</t>
  </si>
  <si>
    <t>63154509</t>
  </si>
  <si>
    <t>9</t>
  </si>
  <si>
    <t>63154513</t>
  </si>
  <si>
    <t>10</t>
  </si>
  <si>
    <t>63154532</t>
  </si>
  <si>
    <t>11</t>
  </si>
  <si>
    <t>63154533</t>
  </si>
  <si>
    <t>12</t>
  </si>
  <si>
    <t>63154604</t>
  </si>
  <si>
    <t>13</t>
  </si>
  <si>
    <t>713463213</t>
  </si>
  <si>
    <t>14</t>
  </si>
  <si>
    <t>63154607</t>
  </si>
  <si>
    <t>63143179</t>
  </si>
  <si>
    <t>63143163</t>
  </si>
  <si>
    <t>17</t>
  </si>
  <si>
    <t>%</t>
  </si>
  <si>
    <t>18</t>
  </si>
  <si>
    <t>731139621/R</t>
  </si>
  <si>
    <t>Montáž plynový kondenzační kotel o výkonu 219 kW, ve stacionárním provedení</t>
  </si>
  <si>
    <t>19</t>
  </si>
  <si>
    <t>kus</t>
  </si>
  <si>
    <t>20</t>
  </si>
  <si>
    <t>Vybavení kotle</t>
  </si>
  <si>
    <t>kpl</t>
  </si>
  <si>
    <t>731810463/R</t>
  </si>
  <si>
    <t>24</t>
  </si>
  <si>
    <t>731200831/R</t>
  </si>
  <si>
    <t>25</t>
  </si>
  <si>
    <t>731391812</t>
  </si>
  <si>
    <t>Vypuštění vody z kotle samospádem plocha kotle do 10 m2</t>
  </si>
  <si>
    <t>953845125/R</t>
  </si>
  <si>
    <t>27</t>
  </si>
  <si>
    <t>731890801</t>
  </si>
  <si>
    <t>Přemístění demontovaných kotelen umístěných ve výšce nebo hloubce objektu do 6 m</t>
  </si>
  <si>
    <t>28</t>
  </si>
  <si>
    <t>Montáž a dodávka - neutralizační zařízení do výkonu 500 kW vč. granulátu</t>
  </si>
  <si>
    <t>732331623/R1</t>
  </si>
  <si>
    <t>732331628/R1</t>
  </si>
  <si>
    <t>Montáž a dodávka - sestava uzávěrů Dn 25</t>
  </si>
  <si>
    <t>732331628/R2</t>
  </si>
  <si>
    <t>732331628/R4</t>
  </si>
  <si>
    <t>Montáž a dodávka - mechanický jemný filtr s filtrační vložkou</t>
  </si>
  <si>
    <t>732331628/R5</t>
  </si>
  <si>
    <t>732331628/R6</t>
  </si>
  <si>
    <t>l</t>
  </si>
  <si>
    <t>732331628/R7</t>
  </si>
  <si>
    <t>Montáž a dodávka - sada pro měření tvrdosti</t>
  </si>
  <si>
    <t>732331628/R8</t>
  </si>
  <si>
    <t>732429215</t>
  </si>
  <si>
    <t xml:space="preserve">Čerpadla teplovodní montáž - mokroběžných </t>
  </si>
  <si>
    <t>998732201</t>
  </si>
  <si>
    <t>Přesun hmot procentní pro strojovny v objektech v do 6 m</t>
  </si>
  <si>
    <t>732110815/R</t>
  </si>
  <si>
    <t>732890801</t>
  </si>
  <si>
    <t>Přesun demontovaných strojoven vodorovně 100 m v objektech výšky do 6 m</t>
  </si>
  <si>
    <t>722174023</t>
  </si>
  <si>
    <t>Potrubí vodovodní plastové PPR svar polyfuze PN 20 D 25 x 4,2 mm</t>
  </si>
  <si>
    <t>Plastové potrubí PPR - (např. EKOPLASTIK) včetně tvarovek, závěsů, objímek a pozinkovaného žlabu</t>
  </si>
  <si>
    <t>733141110/R</t>
  </si>
  <si>
    <t>733190232</t>
  </si>
  <si>
    <t>998733201</t>
  </si>
  <si>
    <t>Přesun hmot procentní pro rozvody potrubí v objektech v do 6 m</t>
  </si>
  <si>
    <t>733120819</t>
  </si>
  <si>
    <t>Demontáž potrubí ocelového hladkého do D 60,3</t>
  </si>
  <si>
    <t>Demontáže ocelového potrubí do DN 50, včetně armatur, izolace, závěsů a ekologické likvidace</t>
  </si>
  <si>
    <t>733120832</t>
  </si>
  <si>
    <t>Demontáž potrubí ocelového hladkého do D 133</t>
  </si>
  <si>
    <t>Demontáže ocelového potrubí do DN 125, včetně armatur, izolace, závěsů a ekologické likvidace</t>
  </si>
  <si>
    <t>733890801</t>
  </si>
  <si>
    <t>Přemístění potrubí demontovaného vodorovně do 100 m v objektech výšky do 6 m</t>
  </si>
  <si>
    <t>734220101/R</t>
  </si>
  <si>
    <t>Teploměr 0-120°C vč. jímky</t>
  </si>
  <si>
    <t>043103000/R</t>
  </si>
  <si>
    <t>043103003</t>
  </si>
  <si>
    <t>Tlaková zkouška</t>
  </si>
  <si>
    <t>043103004</t>
  </si>
  <si>
    <t xml:space="preserve">Topná zkouška 72 hodin </t>
  </si>
  <si>
    <t>Hydraulické zaregulování regulačních armatur s vystavením průkazu o regulaci certifikovanou organizací (pro celkový počet vyvažovacích ventilů)</t>
  </si>
  <si>
    <t>Funkční zkoušky dle normativní základny</t>
  </si>
  <si>
    <t>Zaškolení obsluhy (včetně předání návodů k obsluze)</t>
  </si>
  <si>
    <t>Požární dozor (zejména po řezání a svařování potrubí)</t>
  </si>
  <si>
    <t>Revize spalinové cesty</t>
  </si>
  <si>
    <t>Provozní řád plynové kotelny (včetně předání v digitální editovatelné podobě např. v souboru .doc)</t>
  </si>
  <si>
    <t>Vypuštění topného systému</t>
  </si>
  <si>
    <t>Vyvěšení zalaminovaného schéma skutečného stavu zdroje tepla ve strojovně</t>
  </si>
  <si>
    <t>Drobné příslušenství</t>
  </si>
  <si>
    <t>013254000</t>
  </si>
  <si>
    <t>Dokumentace skutečného provedení stavby</t>
  </si>
  <si>
    <t>Projektová dílenská dokumentace v úrovni výrobně-technické dokumentace</t>
  </si>
  <si>
    <t>783614651</t>
  </si>
  <si>
    <t>Základní antikorozní jednonásobný syntetický potrubí DN do 50 mm</t>
  </si>
  <si>
    <t>783614671</t>
  </si>
  <si>
    <t>Základní antikorozní jednonásobný syntetický potrubí DN do 150 mm</t>
  </si>
  <si>
    <t>783615551</t>
  </si>
  <si>
    <t>Mezinátěr jednonásobný syntetický nátěr potrubí DN do 50 mm</t>
  </si>
  <si>
    <t>783615571</t>
  </si>
  <si>
    <t>Mezinátěr jednonásobný syntetický nátěr potrubí DN do 150 mm</t>
  </si>
  <si>
    <t>783617611</t>
  </si>
  <si>
    <t>Krycí dvojnásobný syntetický nátěr potrubí DN do 50 mm</t>
  </si>
  <si>
    <t>783617621</t>
  </si>
  <si>
    <t>Krycí jednonásobný syntetický nátěr potrubí DN do 100 mm</t>
  </si>
  <si>
    <t>SO - 02 - Vnitřní vodovod a kanalizace</t>
  </si>
  <si>
    <t xml:space="preserve">    721 - Zdravotechnika - vnitřní kanalizace</t>
  </si>
  <si>
    <t xml:space="preserve">    722 - Zdravotechnika - vnitřní vodovod</t>
  </si>
  <si>
    <t>721174044</t>
  </si>
  <si>
    <t>721290111</t>
  </si>
  <si>
    <t>Zkouška těsnosti potrubí kanalizace vodou do DN 125</t>
  </si>
  <si>
    <t>998721201</t>
  </si>
  <si>
    <t>Přesun hmot procentní pro vnitřní kanalizace v objektech v do 6 m</t>
  </si>
  <si>
    <t>722130801</t>
  </si>
  <si>
    <t>Demontáž potrubí ocelové pozinkované závitové do DN 25</t>
  </si>
  <si>
    <t>722181222</t>
  </si>
  <si>
    <t>722182012</t>
  </si>
  <si>
    <t>Podpůrný žlab pro potrubí D 25</t>
  </si>
  <si>
    <t>998722201</t>
  </si>
  <si>
    <t>Přesun hmot procentní pro vnitřní vodovod v objektech v do 6 m</t>
  </si>
  <si>
    <t>SO - 03 - Elektroinstalace</t>
  </si>
  <si>
    <t>HZS - Hodinové zúčtovací sazby</t>
  </si>
  <si>
    <t>HZS1302</t>
  </si>
  <si>
    <t>Zednické přípomoce</t>
  </si>
  <si>
    <t>hod</t>
  </si>
  <si>
    <t>SO - 04 - Plynovod</t>
  </si>
  <si>
    <t xml:space="preserve">    723 - Zdravotechnika - vnitřní plynovod</t>
  </si>
  <si>
    <t>723150801</t>
  </si>
  <si>
    <t>723150803</t>
  </si>
  <si>
    <t>723190901</t>
  </si>
  <si>
    <t>Uzavření,otevření plynovodního potrubí při opravě</t>
  </si>
  <si>
    <t>723111202</t>
  </si>
  <si>
    <t>Potrubí ocelové závitové černé bezešvé svařované běžné DN 15</t>
  </si>
  <si>
    <t>55134474</t>
  </si>
  <si>
    <t>722224156/R</t>
  </si>
  <si>
    <t>580506021</t>
  </si>
  <si>
    <t>Kontrola těsnosti rozvodu plynu a  plynoměru</t>
  </si>
  <si>
    <t>580506022/R</t>
  </si>
  <si>
    <t>Výchozí - revize</t>
  </si>
  <si>
    <t>041903000</t>
  </si>
  <si>
    <t>Požární dozor po svařování a řezání ocelového potrubí</t>
  </si>
  <si>
    <t>998723201</t>
  </si>
  <si>
    <t>Přesun hmot procentní pro vnitřní plynovod v objektech v do 6 m</t>
  </si>
  <si>
    <t>783614551</t>
  </si>
  <si>
    <t>Základní jednonásobný syntetický nátěr potrubí DN do 50 mm</t>
  </si>
  <si>
    <t>783614591</t>
  </si>
  <si>
    <t>Základní jednonásobný syntetický nátěr potrubí DN přes 200 mm</t>
  </si>
  <si>
    <t>783617681</t>
  </si>
  <si>
    <t>Krycí jednonásobný syntetický nátěr potrubí DN přes 200 mm</t>
  </si>
  <si>
    <t>SO - 05 - Stavební část</t>
  </si>
  <si>
    <t xml:space="preserve">    3 - Svislé a kompletní konstrukce</t>
  </si>
  <si>
    <t xml:space="preserve">    6 - Úpravy povrchů, podlahy a osazování výplní</t>
  </si>
  <si>
    <t xml:space="preserve">    997 - Přesun sutě</t>
  </si>
  <si>
    <t xml:space="preserve">    727 - Zdravotechnika - požární ochrana</t>
  </si>
  <si>
    <t xml:space="preserve">    766 - Konstrukce truhlářské</t>
  </si>
  <si>
    <t xml:space="preserve">    767 - Konstrukce zámečnické</t>
  </si>
  <si>
    <t xml:space="preserve">    784 - Dokončovací práce - malby a tapety</t>
  </si>
  <si>
    <t>310235251</t>
  </si>
  <si>
    <t>Zazdívka otvorů pl do 0,0225 m2 ve zdivu nadzákladovém cihlami pálenými tl do 450 mm</t>
  </si>
  <si>
    <t>612315225</t>
  </si>
  <si>
    <t>Vápenná štuková omítka malých ploch do 4,0 m2 na stěnách</t>
  </si>
  <si>
    <t>612821031</t>
  </si>
  <si>
    <t>Vnitřní vyrovnávací sanační omítka prováděná ručně</t>
  </si>
  <si>
    <t>619991001</t>
  </si>
  <si>
    <t>Zakrytí podlah fólií přilepenou lepící páskou</t>
  </si>
  <si>
    <t>642944221</t>
  </si>
  <si>
    <t>Osazování ocelových zárubní dodatečné pl přes 2,5 m2</t>
  </si>
  <si>
    <t>55331122</t>
  </si>
  <si>
    <t>043103001</t>
  </si>
  <si>
    <t>Vybavení kotelny: lékárnička pro první pomoc, bateriová svítilna, detektor kysličníku uhelnatého, pěnotvorným prostředkem pro kontrolu těsnosti spojů plynového zařízení, tabulky na zeď první pomoci</t>
  </si>
  <si>
    <t>043103002</t>
  </si>
  <si>
    <t>Hasicí přístroj PHP S5 –  přenosný 1 ks s náplní 5 kg hasiva CO2, s hasící schopností 70B/C</t>
  </si>
  <si>
    <t>952901122</t>
  </si>
  <si>
    <t>952901131</t>
  </si>
  <si>
    <t>Čištění budov omytí konstrukcí nebo prvků</t>
  </si>
  <si>
    <t>953941213</t>
  </si>
  <si>
    <t xml:space="preserve">Osazování a dodávka drobných předmětů </t>
  </si>
  <si>
    <t>971033451</t>
  </si>
  <si>
    <t>Vybourání otvorů ve zdivu cihelném pl do 0,25 m2 na MVC nebo MV tl do 450 mm</t>
  </si>
  <si>
    <t>Otvor do komína 50x50 cm</t>
  </si>
  <si>
    <t>997013211</t>
  </si>
  <si>
    <t>Vnitrostaveništní doprava suti a vybouraných hmot pro budovy v do 6 m ručně</t>
  </si>
  <si>
    <t>997013501</t>
  </si>
  <si>
    <t>Odvoz suti a vybouraných hmot na skládku nebo meziskládku do 1 km se složením</t>
  </si>
  <si>
    <t>997013509</t>
  </si>
  <si>
    <t>Příplatek k odvozu suti a vybouraných hmot na skládku ZKD 1 km přes 1 km</t>
  </si>
  <si>
    <t>997013801</t>
  </si>
  <si>
    <t>Poplatek za uložení na skládce (skládkovné) stavebního odpadu betonového kód odpadu 170 101</t>
  </si>
  <si>
    <t>767649191</t>
  </si>
  <si>
    <t>Montáž dveří - samozavírače hydraulického</t>
  </si>
  <si>
    <t>54917250</t>
  </si>
  <si>
    <t>784171121</t>
  </si>
  <si>
    <t>Zakrytí vnitřních ploch  konstrukcí nebo prvků  v místnostech výšky do 3,80 m</t>
  </si>
  <si>
    <t>58124842</t>
  </si>
  <si>
    <t>fólie pro malířské potřeby zakrývací, 7µ, 4 x 5 m</t>
  </si>
  <si>
    <t>784181101</t>
  </si>
  <si>
    <t>Základní akrylátová jednonásobná penetrace podkladu v místnostech výšky do 3,80m</t>
  </si>
  <si>
    <t>784221101</t>
  </si>
  <si>
    <t>Dvojnásobné bílé malby  ze směsí za sucha dobře otěruvzdorných v místnostech do 3,80 m</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</si>
  <si>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</si>
  <si>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</si>
  <si>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</si>
  <si>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</si>
  <si>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</si>
  <si>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030001000</t>
  </si>
  <si>
    <t>Zařízení staveniště</t>
  </si>
  <si>
    <t>041002000</t>
  </si>
  <si>
    <t>Dozory</t>
  </si>
  <si>
    <t>044002000</t>
  </si>
  <si>
    <t>Revize</t>
  </si>
  <si>
    <t>045002000</t>
  </si>
  <si>
    <t>Kompletační a koordinační činnost</t>
  </si>
  <si>
    <t>070001000</t>
  </si>
  <si>
    <t>Provozní vlivy</t>
  </si>
  <si>
    <t>Tepelná izolace na báz minerální tepelná izolace s hliníkovou krycí fólií se skleněnou mřížkou, hodnota součinitele tepelné vodivosti lambda = 0,033 W/m.K při 0°C DIN 52613, Třída reakce na oheň A2-s1,d0 dle ČSN EN 13501-1"</t>
  </si>
  <si>
    <t>732320814/R</t>
  </si>
  <si>
    <t>Neutralizační zařízení do výkonu 500 kW vč. granulátu</t>
  </si>
  <si>
    <t xml:space="preserve">    727 - Požární ochrana</t>
  </si>
  <si>
    <t>727111112/R</t>
  </si>
  <si>
    <t>721171919/R</t>
  </si>
  <si>
    <t>Kotel plynový kondenzační o výkonu 219 kW</t>
  </si>
  <si>
    <t>Kalich pro úkapy 6/4" s objímkou se zápachovou uzávěrkou 6/4"</t>
  </si>
  <si>
    <t>721226522 /R</t>
  </si>
  <si>
    <t>713420811 / R</t>
  </si>
  <si>
    <t>713420813 / R</t>
  </si>
  <si>
    <t xml:space="preserve">Odstranění izolace tepelné na potrubí do DN 50  </t>
  </si>
  <si>
    <t xml:space="preserve">Odstranění izolace tepelné na potrubí do DN 125 </t>
  </si>
  <si>
    <t>Montáž izolace tepelné potrubí potrubními pouzdry s Al fólií staženými Al páskou 1x D DN 50</t>
  </si>
  <si>
    <t>pouzdro izolační potrubní s jednostrannou Al fólií  DN 20/20 mm</t>
  </si>
  <si>
    <t>Montáž izolace tepelné potrubí potrubními pouzdry s Al fólií staženými Al páskou 1x D do DN 150</t>
  </si>
  <si>
    <t>PE hadicová izolace na potrubí průměr 25mm /9mm</t>
  </si>
  <si>
    <t>pouzdro izolační potrubní s jednostrannou Al fólií DN 25/20 mm</t>
  </si>
  <si>
    <t>pouzdro izolační potrubní s jednostrannou Al fólií DN 32/30 mm</t>
  </si>
  <si>
    <t>pouzdro izolační potrubní s jednostrannou Al fólií DN 40/30 mm</t>
  </si>
  <si>
    <t>pouzdro izolační potrubní s jednostrannou Al fólií DN  50/50 mm</t>
  </si>
  <si>
    <t>pouzdro izolační potrubní s jednostrannou Al fólií DN 125/60 mm</t>
  </si>
  <si>
    <t>998731201 / R</t>
  </si>
  <si>
    <t>733121210 / R</t>
  </si>
  <si>
    <t>Potrubí ocelové hladké bezešvé v kotelnách nebo strojovnách DN 25</t>
  </si>
  <si>
    <t>733121211 /R</t>
  </si>
  <si>
    <t>Potrubí ocelové hladké bezešvé v kotelnách nebo strojovnách DN 20</t>
  </si>
  <si>
    <t>733121214 / R</t>
  </si>
  <si>
    <t>Potrubí ocelové hladké bezešvé v kotelnách nebo strojovnách DN 50</t>
  </si>
  <si>
    <t>Potrubí ocelové hladké bezešvé v kotelnách nebo strojovnách DN 40</t>
  </si>
  <si>
    <t>Potrubí ocelové hladké bezešvé v kotelnách nebo strojovnách DN 32</t>
  </si>
  <si>
    <t>Potrubí ocelové hladké bezešvé v kotelnách nebo strojovnách DN80</t>
  </si>
  <si>
    <t>Zkouška těsnosti potrubí ocelové hladké  do DN 125</t>
  </si>
  <si>
    <t>Ochrana potrubí ústředního vytápění termoizolačními trubicemi z PE tl do 9 mm DN 20</t>
  </si>
  <si>
    <t>733811222 / R</t>
  </si>
  <si>
    <t>722174023 / R</t>
  </si>
  <si>
    <t>733121224 / R</t>
  </si>
  <si>
    <t>733121217 / R</t>
  </si>
  <si>
    <t>733121215 / R</t>
  </si>
  <si>
    <t>Potrubní rozvod - z trubek ocelových válcovaných za tepla, bezešvých, jakost materiálu 11 353; včetně tvarovek, závěsů, objímek</t>
  </si>
  <si>
    <t>Ochrana vodovodního potrubí přilepenými termoizolačními trubicemi z PE tl do 9 mm průměr potrubí 25mm</t>
  </si>
  <si>
    <t>721290111 / R</t>
  </si>
  <si>
    <t>Demontáž potrubí ocelové hladké svařované do DN 50</t>
  </si>
  <si>
    <t>Demontáž potrubí ocelové hladké svařované do DN 25</t>
  </si>
  <si>
    <t>727111116 / R</t>
  </si>
  <si>
    <t>Protipožární ucpávka: prostup izolovaného kovového potrubí DN 50 stěnou, požární odolnost EI 45 včetně identifikačního štítku</t>
  </si>
  <si>
    <t>Protipožární ucpávka: prostup  kovového potrubí DN 80 stěnou, požární odolnost EI 45 včetně identifikačního štítku</t>
  </si>
  <si>
    <t>Protipožární manžeta: prostup plastového potrubí průměru 25mm s tepelnou izolací tl. 9mm  stěnou, požární odolnost EI 45 včetně identifikačního štítku</t>
  </si>
  <si>
    <t>727111118 / R</t>
  </si>
  <si>
    <t>727111402 / R</t>
  </si>
  <si>
    <t xml:space="preserve">samozavírač dveří hydraulický </t>
  </si>
  <si>
    <t>Dokumentace skutečného provedení stavby, zalaminované schema kotelny na stěně v kotelně</t>
  </si>
  <si>
    <t>Test kvality topné vody (před vypuštěním otopné soustavy a po zkušebním provozu nové kotelny po napuštění otopné soustavy). Laboratorní test kvality topné vody dle VDI 2035 pro stanovení vhodného úpravy kvality topné vody</t>
  </si>
  <si>
    <t>Výchozí revize tlakových nádob stabilních</t>
  </si>
  <si>
    <t>Autorizované​​ měření​​ emisí</t>
  </si>
  <si>
    <t xml:space="preserve">Odborná prohlídka ntl.plyn.kotelny III.kategorie </t>
  </si>
  <si>
    <t>043103006 / R</t>
  </si>
  <si>
    <t>043103007 / R</t>
  </si>
  <si>
    <t>043103008 / R</t>
  </si>
  <si>
    <t>043103009 / R</t>
  </si>
  <si>
    <t>043103010 / R</t>
  </si>
  <si>
    <t>043103011 / R</t>
  </si>
  <si>
    <t>043103012 / R</t>
  </si>
  <si>
    <t>043103013 / R</t>
  </si>
  <si>
    <t>043103014 / R</t>
  </si>
  <si>
    <t>013254000 / R</t>
  </si>
  <si>
    <t>013294000 / R</t>
  </si>
  <si>
    <t>043103015 / R</t>
  </si>
  <si>
    <t>043103016 / R</t>
  </si>
  <si>
    <t>Membránová expanzní nádoba o objemu 50L (max 6 bar</t>
  </si>
  <si>
    <t xml:space="preserve">Membránová expanzní nádoba o objemu 800L (max 6 bar) </t>
  </si>
  <si>
    <t>732331627 /R</t>
  </si>
  <si>
    <t>732331616 /R</t>
  </si>
  <si>
    <t>Nádoba tlaková expanzní s membránou závitové připojení PN 0,6 o objemu 50 l, včetně kulového kohoutu se zajištěním s vypouštěním pro expanzní nádoby DN 25</t>
  </si>
  <si>
    <t>Nádoba tlaková expanzní s membránou závitové připojení PN 0,6 o objemu 800 l, včetně kulového kohoutu se zajištěním s vypouštěním pro expanzní nádoby DN 25</t>
  </si>
  <si>
    <t>Příslušenství kotle:
- nízkoemisní externí hořák s připojovacím tlakem 2 kPa se stabilizačním regulátorem tlaku a filtrem, připojovací dimenze 1"", NOx max 80 mg/m3 a CO max 50 mg/m3 
-Tlumič hluku  pro hořák s kolečky, útlum 10-15 dB(A)
-Hořáková deska
-Zabezpečovací soustava armatur DN80 dle ČSN EN 12 828 s manometrem, teploměrem a pojijistným ventilem 2,5bar
-Hlídač min. tlaku
-Hluk tlumící podložky pod kotle"</t>
  </si>
  <si>
    <t>953845114 / R</t>
  </si>
  <si>
    <t>Montáž a dodávka - automatická katexová úpravna vody</t>
  </si>
  <si>
    <t>Redukční ventil na pitnou vodu DN 20, vstupní tlak 5-6 bar, výstupní tlak 3-5 bar, včetně manometru a připojovacího šroubení</t>
  </si>
  <si>
    <t>Uvedení kotlů do provozu servisním technikem (včetně kaskádové regulace)</t>
  </si>
  <si>
    <t>Proplach a naplnění kompletní otopné soustavy</t>
  </si>
  <si>
    <t>043103005 / R</t>
  </si>
  <si>
    <t>Proplach otopné soustavy, vyčištění filtrů (za účasti technického dozoru investora), naplnění otopné soustavy vodou a odvzdušnění kompletní soustavy. Následující opakování proplachu otopné soustavy po 3 dnech a napuštění otopné soustavy v kvalitě dle požadavků výrobce technologie vytápění  (dle pokynů k instalaci) a dle požadavků na kvalitu topné vody podle VDI 2035.</t>
  </si>
  <si>
    <t>Vnitřní vodovod a kanalizace</t>
  </si>
  <si>
    <t>Elektroinstalace</t>
  </si>
  <si>
    <t>SO - 04</t>
  </si>
  <si>
    <t>Plynovod</t>
  </si>
  <si>
    <t>SO - 05</t>
  </si>
  <si>
    <t>SO - 06</t>
  </si>
  <si>
    <t>Přesun hmot pro izolace tepelné v objektech v do 6 m</t>
  </si>
  <si>
    <t>998713201/R</t>
  </si>
  <si>
    <t>Kouřovod DN 200</t>
  </si>
  <si>
    <t>Kouřovod pro kondenzační přetlakový kotel z plastového systémového potrubí výrobce kotle:
- kouřovod DN 200 délky cca 6m
- přímý čistící kus DN 200 s příslušenstvím
- 2x oblouk
- oblouk 97ˇ s revizním kusem</t>
  </si>
  <si>
    <t xml:space="preserve">Přesun hmot pro kotelny </t>
  </si>
  <si>
    <t>Demontáž plynového stacionárního kotle do výkonu  325 kW</t>
  </si>
  <si>
    <t>732111121/R</t>
  </si>
  <si>
    <t>732111122/R</t>
  </si>
  <si>
    <t>Demontáž tlakové nádoby 600 litrů</t>
  </si>
  <si>
    <t>Demontáž termohydraulického rozdělovače  (anuloidu)</t>
  </si>
  <si>
    <t>732211123/R</t>
  </si>
  <si>
    <t>Montáž ohříváků vody zásobníkových ležatých kombinovaných do 500 l</t>
  </si>
  <si>
    <t>732219103/R</t>
  </si>
  <si>
    <t>Vyvložkování stávajícího zděného průduchu nerezovou vložkou DN 200 T200 P1 W V2 délky 15m pro přetlakový plynový spotřebič s mokrým provozem s krycí deskou na ústí komína, ukončen sopouchem s napojením na kouřovod; s příslušenstvím.</t>
  </si>
  <si>
    <t>731200832/R</t>
  </si>
  <si>
    <t>Demontáž expanzních nádoba 800L</t>
  </si>
  <si>
    <t>731200833/R</t>
  </si>
  <si>
    <t>Demontáž termohydraulické rozdělovače dynbamických tlaků s připojením DN 125</t>
  </si>
  <si>
    <t>997013501 / R</t>
  </si>
  <si>
    <t>Odvoz na skládku demontovaného strojního zařízení</t>
  </si>
  <si>
    <t>Montáž a dodávka - multifunkční měřitelný inhibitor koroze (typ a plnění dle výsledku rozboru kvality topné vody)</t>
  </si>
  <si>
    <t>Multifunkční měřitelný inhibitor koroze (schválený výrobcem kotlů)</t>
  </si>
  <si>
    <t>Montáž a dodávka - dávkovací čerpadlo inhibitoru, s integrovaným impulzním vodoměrem, s plastovou nádobou 50L s příslušenstvím</t>
  </si>
  <si>
    <t>Č1- Oběhové mokroběžné bezucpávkové čerpadlo s přírubovým připojením, pro průtok 9,0 m3/hod, výtlak 60 kPa s EC motorem s automatickým nastavením výkonu; provozními režimy dp-c (diferenční tlak konstantní) a dp-v (diferenční tlak variabilní), LED display na těle čerpadla, ovládání start stop, s originální tepelnou izolací, napětí 230V, pro čerpání vody, bez požadavku na ochranu motoru; např. Wilo Yonos Maxo 50/0,5-8; včetně protipřírub</t>
  </si>
  <si>
    <t>Č2- Oběhové mokroběžné bezucpávkové čerpadlo s přírubovým připojením, pro průtok 3,5 m3/hod, výtlak 60 kPa s EC motorem s automatickým nastavením výkonu; provozními režimy dp-c (diferenční tlak konstantní) a dp-v (diferenční tlak variabilní), LED display na těle čerpadla, ovládání start stop, s originální tepelnou izolací, napětí 230V, pro čerpání vody, bez požadavku na ochranu motoru; např. Wilo Yonos Maxo 25/0,5-10; včetně protipřírub</t>
  </si>
  <si>
    <t>Č3- Oběhové mokroběžné bezucpávkové čerpadlo s přírubovým připojením, pro průtok 3,0 m3/hod, výtlak 40 kPa s EC motorem s automatickým nastavením výkonu; provozními režimy dp-c (diferenční tlak konstantní) a dp-v (diferenční tlak variabilní), LED display na těle čerpadla, ovládání start stop, s originální tepelnou izolací, napětí 230V, pro čerpání vody, bez požadavku na ochranu motoru; např. Wilo Yonos Maxo 25/0,5-7; včetně protipřírub</t>
  </si>
  <si>
    <t>Č4- Oběhové mokroběžné bezucpávkové čerpadlo s přírubovým připojením, pro průtok 3,0 m3/hod, výtlak 50 kPa s EC motorem s automatickým nastavením výkonu; provozními režimy dp-c (diferenční tlak konstantní) a dp-v (diferenční tlak variabilní), LED display na těle čerpadla, ovládání start stop, s originální tepelnou izolací, napětí 230V, pro čerpání vody, bez požadavku na ochranu motoru; např. Wilo Yonos Maxo 25/0,5-7; včetně protipřírub</t>
  </si>
  <si>
    <t>Potrubí ocelové hladké bezešvé v kotelnách nebo strojovnách DN65</t>
  </si>
  <si>
    <t>733121223 / R</t>
  </si>
  <si>
    <t>733121229 / R</t>
  </si>
  <si>
    <t>Potrubí ocelové hladké bezešvé v kotelnách nebo strojovnách DN 125</t>
  </si>
  <si>
    <t>733141111/R</t>
  </si>
  <si>
    <t xml:space="preserve">Dodávka a montáž- Odlučovač nečistot a kalu s přírubovým připojením DN 125 </t>
  </si>
  <si>
    <t>Dodávka a montáž- Magnetická výsuvná tyč pro odlučovač kalu</t>
  </si>
  <si>
    <t>Dodávka a montáž- Filtr přírubový DN 80,  nerezové síto, standardní velikost síta (velikost oka 1,25 síla drátu 0,63mm), náhradní sada těsnění</t>
  </si>
  <si>
    <t>Dodávka a montáž- Klapka uzavírací mezipřírubová DN 80, PN 6  včetně protipřírub</t>
  </si>
  <si>
    <t>Dodávka a montáž- Klapka uzavírací mezipřírubová DN 80, Kvs = 300, včetně protipřírub s pohonem 230 V, 3-bodový, 90 s (ovládaná z regulace kotle, pohon dle zvoleného kotle)</t>
  </si>
  <si>
    <t>Dodávka a montáž- Ventil závitový odvzdušňovací DN15 do 120°C automatický</t>
  </si>
  <si>
    <t>Dodávka a montáž- Ruční vyvažovací ventil závitový - DN 50, kvs= 33 m3/hod</t>
  </si>
  <si>
    <t>Dodávka a montáž- Kohout kulový přímý DN15 do 185°C  s vypouštěním</t>
  </si>
  <si>
    <t>Dodávka a montáž- Teploměr technický s pevným stonkem a jímkou 0-120°C</t>
  </si>
  <si>
    <t>Dodávka a montáž- Manometr měřící rozsah 0-400 kPa, včetně man. smyčky a man. 3-cestného kohoutu</t>
  </si>
  <si>
    <t>Dodávka a montáž- Regulátor tlaku membránový</t>
  </si>
  <si>
    <t>Dodávka a montáž- Manometrický kohout pro MaR (s případnou redukcí na závit dle potřeby MaR)</t>
  </si>
  <si>
    <t>Dodávka a montáž- Přesun hmot procentní pro armatury v objektech v do 6 m</t>
  </si>
  <si>
    <t>734163448 /R</t>
  </si>
  <si>
    <t>734192437 /R</t>
  </si>
  <si>
    <t>55117233 /R</t>
  </si>
  <si>
    <t>734211120 /R</t>
  </si>
  <si>
    <t>734292723 /R</t>
  </si>
  <si>
    <t>734411114 /R</t>
  </si>
  <si>
    <t>734424103 /R</t>
  </si>
  <si>
    <t>734441117 /R</t>
  </si>
  <si>
    <t>998734201 /R</t>
  </si>
  <si>
    <t>734192477/R</t>
  </si>
  <si>
    <t xml:space="preserve">734491106/R </t>
  </si>
  <si>
    <t>Dodávka a montáž- Kohout kulový přímý DN20 do 185°C  vnitřní závit</t>
  </si>
  <si>
    <t>Dodávka a montáž- Kohout kulový přímý DN 32 do 185°C  vnitřní závit</t>
  </si>
  <si>
    <t>734292774 /R</t>
  </si>
  <si>
    <t>734292726 /R</t>
  </si>
  <si>
    <t>Dodávka a montáž- filtr závitový mosaz, závit vnitřní-vnitřní PN 16 do 120°C DN32</t>
  </si>
  <si>
    <t>55117235 /R</t>
  </si>
  <si>
    <t>73422099/R</t>
  </si>
  <si>
    <t>735494814/R</t>
  </si>
  <si>
    <t>Odvzdušnění otopných těles</t>
  </si>
  <si>
    <t>043103017 / R</t>
  </si>
  <si>
    <t>043103018 / R</t>
  </si>
  <si>
    <t>734295023/R</t>
  </si>
  <si>
    <t xml:space="preserve">Montáž a dodávka - regulační závitový trojcestný ventil kvs=10, se servomotorem (3-bodová regulace) </t>
  </si>
  <si>
    <t xml:space="preserve">Montáž a dodávka - regulační závitový trojcestný ventil kvs=16, se servomotorem (3-bodová regulace) </t>
  </si>
  <si>
    <t xml:space="preserve">Montáž a dodávka - regulační závitový trojcestný ventil kvs=25, se servomotorem (3-bodová regulace) </t>
  </si>
  <si>
    <t>Dodávka a montáž- Ventil závitový pojistný Pojistný ventil 1" x 1 1/4", otevírací tlak 2,5 bar</t>
  </si>
  <si>
    <t>722231075 /R</t>
  </si>
  <si>
    <t>722231073 /R</t>
  </si>
  <si>
    <t>734251214/R</t>
  </si>
  <si>
    <t>734121317/R</t>
  </si>
  <si>
    <t>734121316 /R</t>
  </si>
  <si>
    <t>734121314 /R</t>
  </si>
  <si>
    <t>Dodávka a montáž- Ruční vyvažovací ventil závitový - DN 32, kvs= 14,2 m3/hod</t>
  </si>
  <si>
    <t>Dodávka a montáž- Ruční vyvažovací ventil závitový - DN 40, kvs= 19,2 m3/hod</t>
  </si>
  <si>
    <t>Dodávka a montáž- Ventily zpětné přírubové samočinné přímé PN 10, DN 50</t>
  </si>
  <si>
    <t>Dodávka a montáž- Ventily zpětné přírubové samočinné PN 10, DN 65</t>
  </si>
  <si>
    <t>Dodávka a montáž- Ventily zpětné přírubové samočinné PN 10, DN 80</t>
  </si>
  <si>
    <t>Dodávka a montáž- Ventil závitový zpětný DN32 PN 16 do 110°C</t>
  </si>
  <si>
    <t>Dodávka a montáž- Ventil závitový zpětný DN20 PN 16 do 110°C</t>
  </si>
  <si>
    <t>Sestava uzávěrů Dn 25, vodoměru a potrubního oddělovače typu BA do kategorie 4 dle ČSN EN 1717 pro napouštění otopné soustavy z vodovodu</t>
  </si>
  <si>
    <t>Dávkovací čerpadlo inhibitoru, s plastovou nádobou 50L s příslušenstvím; včetně seřízení servisním technikem</t>
  </si>
  <si>
    <t>Plynový kondenzační kotel o výkonu 219 kW při teplotě topné vody 80/60°C a 240 kW při teplotě topné vody 50/30°C;
 kotel ve stacionárním provedení s velkoobjemovým nerezovým výměníkem o objemu  675 l (nerozový výměník ze strany topné vody i spalin) bez požadavku na minimální průtok topné vody kotlem;
 určen pro přetlakové hořáky;
 hmotnost 685 kg;
 provozní tlak topné vody min 5 bar. 
ref. výrobek: Buderus Logano plus SB625-240</t>
  </si>
  <si>
    <t>48410328 / R2</t>
  </si>
  <si>
    <t>48410328 /R1</t>
  </si>
  <si>
    <t>Demontáž stávajícího kouřovodu do průměru 300mm</t>
  </si>
  <si>
    <t>Odlučovač nečistot a kalu s přírubovým připojením DN 100 s revizní přírubou,
 Délka (mm): 475; Výška (mm): 617; Průměr (mm): 206; Příslušenství: protipřiruby DN 100 a tepelná izolace tl. 60mm</t>
  </si>
  <si>
    <t>Montáž a dodávka -Podtlakové odplyňovací automat v podtlakové trubce o objemu 5L s integrovaným doplňováním a ochranou proti častému doplňování (při netěsnosti otopné soustavy). Výkon doplňování 0,55 m3/h. Pracovní tlak 0,5-2,5 bar. Nastavení automatu servisním technikem. Kontakt sdružené poruchy do nadřazené regulace. 
Ref. výrobek: Reflex Servitec S</t>
  </si>
  <si>
    <t>Na Dražkách 217, 267 61 Cerhovice</t>
  </si>
  <si>
    <t>801 4</t>
  </si>
  <si>
    <t>126</t>
  </si>
  <si>
    <t>50000000-5</t>
  </si>
  <si>
    <t>43.22.1</t>
  </si>
  <si>
    <t>00233196</t>
  </si>
  <si>
    <t>Městys Cerhovice, nám.Kapitána Kučery 10, 267 61 Cerhovice</t>
  </si>
  <si>
    <t>Ing.Karel Šimůnek</t>
  </si>
  <si>
    <t>08/2020</t>
  </si>
  <si>
    <t>734291123 /R</t>
  </si>
  <si>
    <t>Dodávka a montáž- Kohout plnící na hadici DN 15</t>
  </si>
  <si>
    <t>Vysazení nové odbočky 50/50 na plastovém potrubí HT50</t>
  </si>
  <si>
    <t>Potrubí HT kanalizační z PP připojovací DN 50</t>
  </si>
  <si>
    <t>Potrubí z plastových trubek z polypropylenu (PPR) svařovaných polyfuzně PN 20 (SDR 6) D 40 x 6,7</t>
  </si>
  <si>
    <t>722174025</t>
  </si>
  <si>
    <t>Šroubení topenářské PN 16 do 120 st.C přímé G 5/4</t>
  </si>
  <si>
    <t>734261236</t>
  </si>
  <si>
    <t>733191922 /R</t>
  </si>
  <si>
    <t>Opravy rozvodů potrubí z trubek plastových PE - vysazení odbočky průměr 32/32</t>
  </si>
  <si>
    <t>Potrubí z trubek měděných polotvrdých spojovaných lisováním 22x1</t>
  </si>
  <si>
    <t>733222304</t>
  </si>
  <si>
    <t>Potrubí z trubek měděných polotvrdých spojovaných lisováním 28x1,5</t>
  </si>
  <si>
    <t>Potrubí z trubek měděných polotvrdých spojovaných lisováním 42x1,5</t>
  </si>
  <si>
    <t>733222305</t>
  </si>
  <si>
    <t>733224207 /R</t>
  </si>
  <si>
    <t>Dodávka a montáž- Kohout kulový přímý DN25 do 185°C  vnitřní závit</t>
  </si>
  <si>
    <t>734292725 /R</t>
  </si>
  <si>
    <t>Dodávka a montáž- Kohout kulový přímý DN 40 do 185°C  vnitřní závit</t>
  </si>
  <si>
    <t>734292775 /R</t>
  </si>
  <si>
    <t>Zkouška těsnosti potrubí vodovodu do DN 40</t>
  </si>
  <si>
    <t>Dodávka a montáž- Ventil závitový zpětný DN25PN 16 do 110°C</t>
  </si>
  <si>
    <t>722231074 /R</t>
  </si>
  <si>
    <t>722231076 /R</t>
  </si>
  <si>
    <t>Dodávka a montáž- Ventil závitový zpětný DN40PN 16 do 110°C</t>
  </si>
  <si>
    <t>Dodávka a montáž- Manometr měřící rozsah 0-1MPa, včetně man. smyčky a man. 3-cestného kohoutu</t>
  </si>
  <si>
    <t>734424104 /R</t>
  </si>
  <si>
    <t>Dodávka a montáž- Ventil závitový pojistný Pojistný ventil 1" x 1 1/4", otevírací tlak 6 bar</t>
  </si>
  <si>
    <t>Dodávka a montáž- filtr závitový mosaz, závit vnitřní-vnitřní PN16 DN20</t>
  </si>
  <si>
    <t>55117236 /R</t>
  </si>
  <si>
    <t>Dodávka a montáž- filtr závitový mosaz, závit vnitřní-vnitřní PN 16 do 120°C DN40</t>
  </si>
  <si>
    <t>55117234 /R</t>
  </si>
  <si>
    <t>Dodávka a montáž- filtr závitový mosaz, závit vnitřní-vnitřní PN16 DN25</t>
  </si>
  <si>
    <t>734291123 /R1</t>
  </si>
  <si>
    <t>Dodávka a montáž- Kohout kulový na hadici DN 15</t>
  </si>
  <si>
    <t>732422235/R1</t>
  </si>
  <si>
    <t>732422235/R2</t>
  </si>
  <si>
    <t>732422235/R3</t>
  </si>
  <si>
    <t>732422235/R4</t>
  </si>
  <si>
    <t>Expanzní nádoba průtočná pro ohřev pitné vody  o objemu 60, PN10  s připojovacím T-kusem DN 50 s vyměnitelným butylovým vakem</t>
  </si>
  <si>
    <t>732331618 /R1</t>
  </si>
  <si>
    <t>Č1-V- Cirkulační čerpadlo na teplou vodu, pro průtok 3,0 m3/hod, výtlak 20 kPa s EC motorem LED display na těle čerpadla, ovládání start stop, s originální tepelnou izolací, napětí 230V, bez požadavku na ochranu motoru; např. Wilo Yonos Maxo-Z 25/0,5-7; včetně šroubení</t>
  </si>
  <si>
    <t>Č2-V- Cirkulační čerpadlo na teplou vodu, pro průtok 2,0 m3/hod, výtlak 10 kPa s e standartdním motorem, s originální tepelnou izolací, napětí 230V, bez požadavku na ochranu motoru; např. Wilo Star-Z 25/2-EM; včetně šroubení</t>
  </si>
  <si>
    <t>723111206</t>
  </si>
  <si>
    <t>Potrubí ocelové závitové černé bezešvé svařované běžné DN 40</t>
  </si>
  <si>
    <t>Potrubí ocelové závitové černé bezešvé svařované běžné DN 100</t>
  </si>
  <si>
    <t>723150315</t>
  </si>
  <si>
    <t>723212106/R</t>
  </si>
  <si>
    <t>Montáž a dodávka - Armatury přírubové uzavírací klapky mezipřírubové DN 100 včetně protipříruby</t>
  </si>
  <si>
    <t>Montáž a dodávka - Manometr 0-4 kPa včetně 2-cestného manometrického kohoutu</t>
  </si>
  <si>
    <t>Montáž a dodávka - vzorkovací kulový kohout DN 15" F</t>
  </si>
  <si>
    <t>Montáž a dodávka -Kulový kohout DN 40  pro rozvody plynu, HTB 650 °C/30 min,pro teploty média -20 °C do 60 °C</t>
  </si>
  <si>
    <t>Montáž a dodávka -Kulový kohout DN 15  pro rozvody plynu, HTB 650 °C/30 min,pro teploty média -20 °C do 60 °C</t>
  </si>
  <si>
    <t>723231162/R</t>
  </si>
  <si>
    <t>723231166/R</t>
  </si>
  <si>
    <t xml:space="preserve">zárubeň ocelová pro dvoukřídlové dveře 140x1850 atyp) EI30 protipožární </t>
  </si>
  <si>
    <t>Čištění budov omytí dveří nebo vrat plochy do 3,0m2</t>
  </si>
  <si>
    <t>974031666 /R</t>
  </si>
  <si>
    <t>Vysekání rýh ve zdivu cihelném  hl do 150 mm v do 250 mm</t>
  </si>
  <si>
    <t>766660022 /R</t>
  </si>
  <si>
    <t>61165604/R</t>
  </si>
  <si>
    <t>Montáž a dodávka - Regulace kotlů a solárního ohřevu</t>
  </si>
  <si>
    <t xml:space="preserve">"Regulace kotlů a topných okruhů (z příslušenství výrobce plynových kotlů):
- kaskádová regulace kotlů bude uvolňovat k chodu plynové kotle v kaskádě, modulovat výkon kotlů a střídat kotle v provozu
- regulace topných okruhů bude regulovat 2x topné okruhy vytápění ekvitermně řízené podle venkovní teploty s řízením tří-cestných ventilů a oběhových čerpadel a regulovat 1 směšovaný okruh pro ohřev vzduchu na základě kontaktu z regulace vzduchotechniky
- regulace bude řídit ohřev teplé vody v zásobníkovém ohřívači
- regulace bude řídit dle časového programu cirkulační čerpadlo teplé vody
- součástí regulace bude vizualizace, která bude napojená přes ethernet (napojení a konfiguraci na místní počítačovou síť zajistí objednatel svým IT technikem); vizualizace bude na vzdáleném počítači přes webové rozhraní graficky zobrazovat a umožňovat úpravu teplot jednotlivých okruhů, úpravu časových programů jednotlivých okruhů
</t>
  </si>
  <si>
    <t>- regulace bude umožnovat připojení na nadřazený systém regulace pomoví otevřeného protokolu  ModBus TCP/IP/RTU s oboustrannou komunikací s nadřazenou regulací včetně parametrování z BUDOUCÍ nadřezené regulace (včetně seznamu veličin s popisem a významem veličin)
- regulace budou dodány včetně potřebného příslušenství (čidel, rozšiřujích  modulů)
- v případě poruchy sepne regulace kontakt sdružené poruchy, která bude napojená do regulace poruchových stavů v kotelně "
- solární regulace (poměrová regulace) bude vyhodnocovat teplotu v zásobníkovém ohřívači v kotelně a teplotu v zásobníku solárního ohřev a v případě vyšší tepúloty v solárním zásobníku zapínat nabíjecí čerpadlo</t>
  </si>
  <si>
    <t>Protipožární ucpávka: prostup izolovaného kovového potrubí DN 65 stěnou, požární odolnost EI 45 včetně identifikačního štítku</t>
  </si>
  <si>
    <t>727111119 / R</t>
  </si>
  <si>
    <t>Protipožární ucpávka: prostup kabelového svazku stěnou, požární odolnost EI 45 včetně identifikačního štítku</t>
  </si>
  <si>
    <t>Protipožární ucpávka: prostup  měděného potrubí 28 stěnou, požární odolnost EI 45 včetně identifikačního štítku</t>
  </si>
  <si>
    <t>Protipožární ucpávka: prostup  měděného potrubí 42 stěnou, požární odolnost EI 45 včetně identifikačního štítku</t>
  </si>
  <si>
    <t>Protipožární ucpávka: prostup plynového kovového potrubí DN 100 s chráničkou stěnou, požární odolnost EI 45 včetně identifikačního štítku</t>
  </si>
  <si>
    <t>Protipožární manžeta: prostup plastového potrubí kanalizace průměru 50mm  stěnou, požární odolnost EI 45 včetně identifikačního štítku</t>
  </si>
  <si>
    <t>Montáž dveřních křídel otvíravých pro dvoukřídlové dveře 700+700; výšky 1850 (atyp) EI30  požárních do ocelové zárubně</t>
  </si>
  <si>
    <t>Dveře vnitřní požárně odolné lakované -bílé- EI 30 DP1 ocelové dvoukřídlové šířky 2x700mm; výšky 1850 (atyp) včetně kování klika-klika a zámku</t>
  </si>
  <si>
    <t>VÝMĚNA KOTLŮ A TECHNOLOGIE KOTELNY
INSTALACE TERMOSTATICKÝCH VENTILŮ NA OTOPNÝCH TĚLESECH 
V OBJEKTU ZÁKLADNÍ ŠKOLY A MATEŘSKÉ ŠKOLY CERHOVICE, OKRES BEROUN</t>
  </si>
  <si>
    <t>Výměna kotlů a technologie kotelny</t>
  </si>
  <si>
    <t>Instalace termostatických ventilů</t>
  </si>
  <si>
    <t xml:space="preserve">    735 - Ústřední vytápění - otopná tělesa</t>
  </si>
  <si>
    <t>733121109/R</t>
  </si>
  <si>
    <t>Potrubí z trubek ocelových hladkých bezešvých tvářených za tepla nízkotlakých DN 15 (spojovány svařováním)</t>
  </si>
  <si>
    <t>733191903</t>
  </si>
  <si>
    <t>Montáž potrubí ocelového závitového běžného nebo zesíleného při opravě DN 15</t>
  </si>
  <si>
    <t>733191903/R</t>
  </si>
  <si>
    <t>Zaslepení odbočky DN 15 k otopnému tělesu u stoupačky</t>
  </si>
  <si>
    <t>ks</t>
  </si>
  <si>
    <t>998733202/R</t>
  </si>
  <si>
    <t>Přesun hmot procentní pro rozvody potrubí v objektech v do 12 m</t>
  </si>
  <si>
    <t>734200820/R</t>
  </si>
  <si>
    <t>Demontáž armatury závitové s jedním závitem do G 3/8</t>
  </si>
  <si>
    <t>734200821</t>
  </si>
  <si>
    <t>Demontáž armatury závitové se dvěma závity do G 1/2</t>
  </si>
  <si>
    <t>73420085 /R</t>
  </si>
  <si>
    <t>Demontáž armatury závitové se dvěma závity do G 2"</t>
  </si>
  <si>
    <t>734211120/R</t>
  </si>
  <si>
    <t>Ventil závitový odvzdušňovací G 1/2 PN 14 do 120°C automatický - včetně montáže</t>
  </si>
  <si>
    <t>734220106/R</t>
  </si>
  <si>
    <t>Zpětná montáž regulačních ventilů a šroubení do G 1/2"</t>
  </si>
  <si>
    <t>734220108/R</t>
  </si>
  <si>
    <t>Svařovaný spoj potrubí ocelového hladké do DN 20</t>
  </si>
  <si>
    <t>734220109/R</t>
  </si>
  <si>
    <t>Oprava nátěru potrubí bílou barvou do průměru DN 20</t>
  </si>
  <si>
    <t>22</t>
  </si>
  <si>
    <t>Svařovaný spoj potrubí ocelového hladké do DN 50</t>
  </si>
  <si>
    <t>Oprava nátěru potrubí bílou barvou do průměru DN 50</t>
  </si>
  <si>
    <t>734222809/R</t>
  </si>
  <si>
    <t>734222810/R</t>
  </si>
  <si>
    <t>26</t>
  </si>
  <si>
    <t>734261717/R1</t>
  </si>
  <si>
    <t xml:space="preserve">Šroubení uzavíratelné radiátorové přímé DN 10 s vypouštěním </t>
  </si>
  <si>
    <t>36</t>
  </si>
  <si>
    <t>734261717/R2</t>
  </si>
  <si>
    <t xml:space="preserve">Šroubení uzavíratelné radiátorové rohové DN 10 s vypouštěním </t>
  </si>
  <si>
    <t>734261717/R3</t>
  </si>
  <si>
    <t>Šroubení uzavíratelné radiátorové přímé DN 15 s vypouštěním - včetně montáže</t>
  </si>
  <si>
    <t>734261717/R4</t>
  </si>
  <si>
    <t>734291952/R</t>
  </si>
  <si>
    <t>40</t>
  </si>
  <si>
    <t>734291953/R</t>
  </si>
  <si>
    <t>42</t>
  </si>
  <si>
    <t>734291954/R</t>
  </si>
  <si>
    <t>44</t>
  </si>
  <si>
    <t>734291955/R</t>
  </si>
  <si>
    <t>46</t>
  </si>
  <si>
    <t>734292773</t>
  </si>
  <si>
    <t>Kohout kulový přímý DN20 do 185°C  vnitřní závit - včetně montáže</t>
  </si>
  <si>
    <t>734292774</t>
  </si>
  <si>
    <t>Kohout kulový přímý DN25 do 185°C  vnitřní závit- včetně montáže</t>
  </si>
  <si>
    <t>734292776</t>
  </si>
  <si>
    <t>Kohout kulový přímý DN40 do 185°C  vnitřní závit- včetně montáže</t>
  </si>
  <si>
    <t>734292777</t>
  </si>
  <si>
    <t>Kohout kulový přímý DN50  do 185°C  vnitřní závit - včetně montáže</t>
  </si>
  <si>
    <t>734292800/R</t>
  </si>
  <si>
    <t>Vypouštěcí kohout DN 15 se záslepkou</t>
  </si>
  <si>
    <t>734292801/R</t>
  </si>
  <si>
    <t xml:space="preserve">Automatický odvzdušňovací ventil na otopná tělesa G1/4 (dimenzi ověřit dle stávajících armatur) </t>
  </si>
  <si>
    <t>998734202/R</t>
  </si>
  <si>
    <t>Přesun hmot procentní pro armatury v objektech v do 12 m</t>
  </si>
  <si>
    <t>58</t>
  </si>
  <si>
    <t>735110911</t>
  </si>
  <si>
    <t>Opravy otopných těles článkových litinových přetěsnění radiátorové
růžice</t>
  </si>
  <si>
    <t>735111000/R</t>
  </si>
  <si>
    <t>Dodatečné uchycení stávajících článkových těles (doplnění 2ks závitových tyčí M8 do stěny na chemickou kotvu)</t>
  </si>
  <si>
    <t>pár</t>
  </si>
  <si>
    <t>60</t>
  </si>
  <si>
    <t>735111001/R</t>
  </si>
  <si>
    <t>Doplnění druhé (zajišťovací) matky do M8 na stávající závitové tyče na uchycení článkových těles</t>
  </si>
  <si>
    <t>735111002/R</t>
  </si>
  <si>
    <t xml:space="preserve">Demontáž a zpětná montáž kuchyňské linky délky 3m před otopným tělesem </t>
  </si>
  <si>
    <t>62</t>
  </si>
  <si>
    <t>735111003/R</t>
  </si>
  <si>
    <t>Demontáž zděné vyzdívky s keramickým obkladem před otopným tělesem, oprava obkladu po instalaci radiátorových armatur</t>
  </si>
  <si>
    <t>64</t>
  </si>
  <si>
    <t>735111004/R</t>
  </si>
  <si>
    <t>66</t>
  </si>
  <si>
    <t>735191905/R</t>
  </si>
  <si>
    <t>Proplach otopné soustavy</t>
  </si>
  <si>
    <t>735494812/R1</t>
  </si>
  <si>
    <t>Vypuštění vody z otopných těles</t>
  </si>
  <si>
    <t>735494813/R</t>
  </si>
  <si>
    <t>Napuštění vody do otopného systému - bez kotle</t>
  </si>
  <si>
    <t>735494815/R</t>
  </si>
  <si>
    <t>998735202 /R</t>
  </si>
  <si>
    <t>Přesun hmot pro otopná tělesa v objektech v do 12 m</t>
  </si>
  <si>
    <t>Hodinová zúčtovací sazba zedník specialista</t>
  </si>
  <si>
    <t>SO - 06 - Instalace termostatických ventilů</t>
  </si>
  <si>
    <t>SO - 07</t>
  </si>
  <si>
    <t>Odpojení stávajících článkových tělesech a opětovná montáž po instalaci nových armatur</t>
  </si>
  <si>
    <t>pouzdro izolační potrubní s jednostrannou Al fólií DN  65/60 mm</t>
  </si>
  <si>
    <t>pouzdro izolační potrubní s jednostrannou Al fólií DN 80/60 mm</t>
  </si>
  <si>
    <t>Demontáž stáv.el.instalace, ekologická likvidace demontovaného materiálu</t>
  </si>
  <si>
    <t>Montáž a kompletace</t>
  </si>
  <si>
    <t>Kalibrace detektorů CO ZP</t>
  </si>
  <si>
    <t>Oživení, zprovoznění PS</t>
  </si>
  <si>
    <t>Doplnění rozvaděče VZT</t>
  </si>
  <si>
    <t>Zkušební provoz, zaškolení obsluhy</t>
  </si>
  <si>
    <t>Dokumentace skutečného provedení</t>
  </si>
  <si>
    <t>Výchozí revize</t>
  </si>
  <si>
    <t>741000001 /R</t>
  </si>
  <si>
    <t>741000002 /R</t>
  </si>
  <si>
    <t>741000003 /R</t>
  </si>
  <si>
    <t>741000004 /R</t>
  </si>
  <si>
    <t>741000005 /R</t>
  </si>
  <si>
    <t>741000006 /R</t>
  </si>
  <si>
    <t>741000007 /R</t>
  </si>
  <si>
    <t>741000008 /R</t>
  </si>
  <si>
    <t>741000009 /R</t>
  </si>
  <si>
    <t>741000010 /R</t>
  </si>
  <si>
    <t>741000011 /R</t>
  </si>
  <si>
    <t>741000012 /R</t>
  </si>
  <si>
    <t>741000013 /R</t>
  </si>
  <si>
    <t>741000014 /R</t>
  </si>
  <si>
    <t>741000015 /R</t>
  </si>
  <si>
    <t>741000016 /R</t>
  </si>
  <si>
    <t>741000017 /R</t>
  </si>
  <si>
    <t>741000018 /R</t>
  </si>
  <si>
    <t>741000019 /R</t>
  </si>
  <si>
    <t>741000020 /R</t>
  </si>
  <si>
    <t>741000021 /R</t>
  </si>
  <si>
    <t>741000022 /R</t>
  </si>
  <si>
    <t>741000023 /R</t>
  </si>
  <si>
    <t>741000024 /R</t>
  </si>
  <si>
    <t>741000025 /R</t>
  </si>
  <si>
    <t>741000026 /R</t>
  </si>
  <si>
    <t>741000027 /R</t>
  </si>
  <si>
    <t>741000028 /R</t>
  </si>
  <si>
    <t>741000029 /R</t>
  </si>
  <si>
    <t>741000030 /R</t>
  </si>
  <si>
    <t>741000031 /R</t>
  </si>
  <si>
    <t>741000032 /R</t>
  </si>
  <si>
    <t>741000033 /R</t>
  </si>
  <si>
    <t>741000034 /R</t>
  </si>
  <si>
    <t>741000035 /R</t>
  </si>
  <si>
    <t>741000036 /R</t>
  </si>
  <si>
    <t>741000037 /R</t>
  </si>
  <si>
    <t>741000038 /R</t>
  </si>
  <si>
    <t>741000039 /R</t>
  </si>
  <si>
    <t>741000040 /R</t>
  </si>
  <si>
    <t>741000041 /R</t>
  </si>
  <si>
    <t>741000042 /R</t>
  </si>
  <si>
    <t>741000043 /R</t>
  </si>
  <si>
    <t>741000044 /R</t>
  </si>
  <si>
    <t>741000045 /R</t>
  </si>
  <si>
    <t>741000046 /R</t>
  </si>
  <si>
    <t>741000047 /R</t>
  </si>
  <si>
    <t>741000048 /R</t>
  </si>
  <si>
    <t>741000049 /R</t>
  </si>
  <si>
    <t>741000050 /R</t>
  </si>
  <si>
    <t>741000051 /R</t>
  </si>
  <si>
    <t>741000052 /R</t>
  </si>
  <si>
    <t>741000053 /R</t>
  </si>
  <si>
    <t>741000054 /R</t>
  </si>
  <si>
    <t>741000055 /R</t>
  </si>
  <si>
    <t>741000056 /R</t>
  </si>
  <si>
    <t>741000057 /R</t>
  </si>
  <si>
    <t>741000058 /R</t>
  </si>
  <si>
    <t>741000059 /R</t>
  </si>
  <si>
    <t>741000060 /R</t>
  </si>
  <si>
    <t>741000061 /R</t>
  </si>
  <si>
    <t>741000062 /R</t>
  </si>
  <si>
    <t>741000063 /R</t>
  </si>
  <si>
    <t>741000064 /R</t>
  </si>
  <si>
    <t>741000065 /R</t>
  </si>
  <si>
    <t>741000066 /R</t>
  </si>
  <si>
    <t>741000067 /R</t>
  </si>
  <si>
    <t>741000068 /R</t>
  </si>
  <si>
    <t>741000069 /R</t>
  </si>
  <si>
    <t>741000070 /R</t>
  </si>
  <si>
    <t xml:space="preserve">    741 - Elektroinstalace</t>
  </si>
  <si>
    <t>Automatická katexová úpravna vody  s montážním blokem a sadou nerezových hadic G1 délky 600mm; průtok 2 m3/hod, kapacita 60 m3/°dH, objem pryskyřice 15L; s šasovýn řízením, mechanickou řídící jednotkou. Včetně 40 kg soli.Seřízení servisním technikem</t>
  </si>
  <si>
    <t>Mechanický jemný filtr s filtrační vložkou 0,08 mm, průtok 5 m3/hod, DN 25</t>
  </si>
  <si>
    <t>23</t>
  </si>
  <si>
    <t>29</t>
  </si>
  <si>
    <t>30</t>
  </si>
  <si>
    <t>31</t>
  </si>
  <si>
    <t>32</t>
  </si>
  <si>
    <t>33</t>
  </si>
  <si>
    <t>34</t>
  </si>
  <si>
    <t>35</t>
  </si>
  <si>
    <t>37</t>
  </si>
  <si>
    <t>38</t>
  </si>
  <si>
    <t>39</t>
  </si>
  <si>
    <t>41</t>
  </si>
  <si>
    <t>43</t>
  </si>
  <si>
    <t>45</t>
  </si>
  <si>
    <t>47</t>
  </si>
  <si>
    <t>48</t>
  </si>
  <si>
    <t>49</t>
  </si>
  <si>
    <t>50</t>
  </si>
  <si>
    <t>51</t>
  </si>
  <si>
    <t>52</t>
  </si>
  <si>
    <t>53</t>
  </si>
  <si>
    <t>54</t>
  </si>
  <si>
    <t>55</t>
  </si>
  <si>
    <t>56</t>
  </si>
  <si>
    <t>57</t>
  </si>
  <si>
    <t>59</t>
  </si>
  <si>
    <t>61</t>
  </si>
  <si>
    <t>63</t>
  </si>
  <si>
    <t>65</t>
  </si>
  <si>
    <t>67</t>
  </si>
  <si>
    <t>68</t>
  </si>
  <si>
    <t>69</t>
  </si>
  <si>
    <t>70</t>
  </si>
  <si>
    <t>Šroubení uzavíratelné radiátorové rohové DN 15 s vypouštěním pro otopná tělesa s možností vypuštění tělesa,  poniklované tělo, Kvs=1,31</t>
  </si>
  <si>
    <t>Vyregulování termostatických ventilů na otopných tělesech</t>
  </si>
  <si>
    <t>Tabulka na dveře (vnitřní a venkovní):
- PLYNOVÁ KOTELNA NEPOVOLANÝM VSTUP ZAKÁZÁN
- ZÁKAZ VSTUPU S OTEVŘENÝM OHNĚM</t>
  </si>
  <si>
    <t>Revizní kniha kotelny</t>
  </si>
  <si>
    <t>043103019 / R</t>
  </si>
  <si>
    <t xml:space="preserve">Tepelná izolace na bázi polyetylenu,  tepelná vodivost Lambda=max 0,038 W/m.K při 10°C, stupeň hořlavosti C3 dle ČSN 73 0862, tloušťka izolace 9 mm </t>
  </si>
  <si>
    <t xml:space="preserve">
Preambule:
Pokud se ve výkazu výměr nebo v projektové dokumentaci vyskytne uvedení konkrétního výrobku, neznamená to nutnost použití těchto konkrétních výrobků, jedná se pouze o vymezení předpokládaného standardu. Uvedené výrobky mohou být nahrazeny technicky a kvalitativně srovnatelnými nebo lepšími.
Před dodávkou budou dodavatelem všechna zařízení vyvzorkována alespoň katalogovým listem a odsouhlasena investorem nebo technickým dozorem investora, o vzorkování bude proveden zápis ve stavebním deníku. Bez písemného odsouhlasení nebudou zařízení instalována.</t>
  </si>
  <si>
    <t>Rozvaděč oceloplechový 2000x600x400</t>
  </si>
  <si>
    <t>Podstacec pod rozvaděč</t>
  </si>
  <si>
    <t>Přepěťová ochrana a vf filtrem</t>
  </si>
  <si>
    <t>Zdroj 24Vdc 2,5A</t>
  </si>
  <si>
    <t>Transformátor 230/24Vac 160VA</t>
  </si>
  <si>
    <t>Převodník Mbus - RS232</t>
  </si>
  <si>
    <t>Snímač zaplavení</t>
  </si>
  <si>
    <t>Hřibové tlačítko</t>
  </si>
  <si>
    <t>Propojovací díl</t>
  </si>
  <si>
    <t>Spínací jednotka zadní montáž</t>
  </si>
  <si>
    <t>Hlavice pro signálku zelená nízká</t>
  </si>
  <si>
    <t>Hlavice pro signálku červená nízká</t>
  </si>
  <si>
    <t>LED bílá 230Vac zadní</t>
  </si>
  <si>
    <t>Spínač, prosvícený, 3polohový, aretace</t>
  </si>
  <si>
    <t>Tlačíko červené nízké</t>
  </si>
  <si>
    <t>Páčkový spínač, 2polohový, aretace</t>
  </si>
  <si>
    <t>Havarijní vypínač 32A</t>
  </si>
  <si>
    <t>Napěťová cívka</t>
  </si>
  <si>
    <t>Jistič B2/1</t>
  </si>
  <si>
    <t>Jistič B4/1</t>
  </si>
  <si>
    <t>Jistič B6/1</t>
  </si>
  <si>
    <t>Jistič B10/3</t>
  </si>
  <si>
    <t>Jistič C6/1</t>
  </si>
  <si>
    <t>Relé 24Vdc 2P LED praporek</t>
  </si>
  <si>
    <t>Patice pro relé</t>
  </si>
  <si>
    <t>Stykač 17A/7,5kW/400V,3p./230VAC</t>
  </si>
  <si>
    <t xml:space="preserve">Patice pojistky s LED + trubičková pojistka </t>
  </si>
  <si>
    <t>Vývodka Pg 13,5</t>
  </si>
  <si>
    <t>Vývodka Pg 16</t>
  </si>
  <si>
    <t>Vývodka Pg 21</t>
  </si>
  <si>
    <t>Svorka 4</t>
  </si>
  <si>
    <t>Svorka 10</t>
  </si>
  <si>
    <t>Zásuvka 230V na DIN</t>
  </si>
  <si>
    <t>Kabelový žlab 80x60</t>
  </si>
  <si>
    <t>Kabelový žlab 40x60</t>
  </si>
  <si>
    <t>Kabelový žlab 25x60</t>
  </si>
  <si>
    <t>Lišta DIN</t>
  </si>
  <si>
    <t>Můstek na DIN</t>
  </si>
  <si>
    <t>Popisné štítky na kabely</t>
  </si>
  <si>
    <t>Ostatní drob.materiál</t>
  </si>
  <si>
    <t>Montáž rozvaděče</t>
  </si>
  <si>
    <t>Čidla teploty jímkové délka 120mm</t>
  </si>
  <si>
    <t>Čidla teploty jímkové délka 240mm</t>
  </si>
  <si>
    <t>Čidla teploty venkovní</t>
  </si>
  <si>
    <t>Nerezová jímka 100mm</t>
  </si>
  <si>
    <t>Nerezová jímka 240mm</t>
  </si>
  <si>
    <t>Kapilárový termostat</t>
  </si>
  <si>
    <t>Skříňka nouzového vypnutí - komplet</t>
  </si>
  <si>
    <t>Pohon pro reg. ventil</t>
  </si>
  <si>
    <t>Zářivkové světlo 2x36W + trubice</t>
  </si>
  <si>
    <t>Spínač osvětlení na zeď</t>
  </si>
  <si>
    <t>Uživatelský program</t>
  </si>
  <si>
    <t>Uživatelský program pro displej</t>
  </si>
  <si>
    <t>CYKY-J 4x2,5</t>
  </si>
  <si>
    <t>CYKY-J 5x1,5</t>
  </si>
  <si>
    <t>CYKY-J 3x1,5</t>
  </si>
  <si>
    <t>JYTY 4x1</t>
  </si>
  <si>
    <t>JYTY 2x1</t>
  </si>
  <si>
    <t>CY6</t>
  </si>
  <si>
    <t>Montáže kabelů</t>
  </si>
  <si>
    <t>Drátěný žlab 150</t>
  </si>
  <si>
    <t>Drátěný žlab 60</t>
  </si>
  <si>
    <t>Stropní závěs</t>
  </si>
  <si>
    <t>Podpěra na zeď</t>
  </si>
  <si>
    <t>Závitová tyč 8</t>
  </si>
  <si>
    <t>Ostatní příslušenství žlaby</t>
  </si>
  <si>
    <t>Plastová inst.trubka 16mm + držáky na zeď</t>
  </si>
  <si>
    <t>Ohebná trubka</t>
  </si>
  <si>
    <t>Svorky Bernard</t>
  </si>
  <si>
    <t>Montáže kabelových tras</t>
  </si>
  <si>
    <t>Doprava</t>
  </si>
  <si>
    <t>db</t>
  </si>
  <si>
    <t>71</t>
  </si>
  <si>
    <t>72</t>
  </si>
  <si>
    <t>73</t>
  </si>
  <si>
    <t>74</t>
  </si>
  <si>
    <t>75</t>
  </si>
  <si>
    <t>76</t>
  </si>
  <si>
    <t>77</t>
  </si>
  <si>
    <t>78</t>
  </si>
  <si>
    <t>79</t>
  </si>
  <si>
    <t>80</t>
  </si>
  <si>
    <t>81</t>
  </si>
  <si>
    <t>82</t>
  </si>
  <si>
    <t>83</t>
  </si>
  <si>
    <t>741000071 /R</t>
  </si>
  <si>
    <t>741000072 /R</t>
  </si>
  <si>
    <t>85</t>
  </si>
  <si>
    <t>86</t>
  </si>
  <si>
    <t>87</t>
  </si>
  <si>
    <t>88</t>
  </si>
  <si>
    <t>741000073 /R</t>
  </si>
  <si>
    <t>741000074 /R</t>
  </si>
  <si>
    <t>741000075 /R</t>
  </si>
  <si>
    <t>741000076 /R</t>
  </si>
  <si>
    <t>741000077 /R</t>
  </si>
  <si>
    <t>741000078 /R</t>
  </si>
  <si>
    <t>741000079 /R</t>
  </si>
  <si>
    <t>741000080 /R</t>
  </si>
  <si>
    <t>741000081 /R</t>
  </si>
  <si>
    <t>741000082 /R</t>
  </si>
  <si>
    <t>741000083 /R</t>
  </si>
  <si>
    <t>741000085 /R</t>
  </si>
  <si>
    <t>741000086 /R</t>
  </si>
  <si>
    <t>741000087 /R</t>
  </si>
  <si>
    <t>SO - 06 - INSTALACE TERMOSTATICKÝCH VENTILŮ</t>
  </si>
  <si>
    <t>SO - 07 - Vedlejší rozpočtové náklady</t>
  </si>
  <si>
    <r>
      <t>Nepřímotopné zásobníkové ohřívače TUV stacionární se</t>
    </r>
    <r>
      <rPr>
        <sz val="8"/>
        <color rgb="FFFF0000"/>
        <rFont val="Trebuchet MS"/>
        <family val="2"/>
        <charset val="238"/>
      </rPr>
      <t xml:space="preserve"> dvěma teplosměnnými výměníky (bivalentní)</t>
    </r>
    <r>
      <rPr>
        <sz val="8"/>
        <rFont val="Trebuchet MS"/>
        <family val="2"/>
      </rPr>
      <t xml:space="preserve"> PN 1,0 Mpa, objem zásobníku 500L</t>
    </r>
    <r>
      <rPr>
        <sz val="8"/>
        <color rgb="FFFF0000"/>
        <rFont val="Trebuchet MS"/>
        <family val="2"/>
        <charset val="238"/>
      </rPr>
      <t xml:space="preserve"> (pro předehřev ze  stávajícího solárního střešního systému) </t>
    </r>
  </si>
  <si>
    <r>
      <t xml:space="preserve">Demontáž plynového zásobníkového ohřívače teplé vody Quantum Q7-300-44, včetně odpojení od připojovacího potrubí, </t>
    </r>
    <r>
      <rPr>
        <sz val="8"/>
        <color rgb="FFFF0000"/>
        <rFont val="Trebuchet MS"/>
        <family val="2"/>
        <charset val="238"/>
      </rPr>
      <t>a demontáž stávajího potrubí solárního systému ze střechy vč. stávajícího venkovního zásobníku solární vody</t>
    </r>
  </si>
  <si>
    <t>Řídící systém - volně programovatelný PLC, modulární, sběrnicový systém, počet HW vstupů/výstupů min. 1023, komunikační rozhraní Etehernet s min. RS232/RS485, jednotka s vlastním webovým serverem, RAM min. 64MB, NVRAM min. 128kB, vybavenost pro komunikaci MODBUS, slot pro paměťovou kartu (Back-Up)</t>
  </si>
  <si>
    <t>Průmyslový grafický displej 17 inch</t>
  </si>
  <si>
    <r>
      <t xml:space="preserve">Termostatická hlavice pro rozsah nastavení 6-28°C, připojení závitem M30x1,5 zabezpečená pro instalaci do veřejných budov, ochrana proti krádeži. Plynule nastavitelná teplota pomocí speciálního klíče bez demontáže krytu hlavice. Odolnost odolat zatížení (1000N) 100kg. Kryt hlavice se otáčí o 360° bez vlivu na nastavení teploty </t>
    </r>
    <r>
      <rPr>
        <sz val="8"/>
        <color rgb="FFFF0000"/>
        <rFont val="Trebuchet MS"/>
        <family val="2"/>
        <charset val="238"/>
      </rPr>
      <t>- parametry dle ČSN EN 215 vč. certifikace provedení do veřejných prostor se zabezpečením proti nepovolené manipulaci, vandalizmu a odcizení</t>
    </r>
  </si>
  <si>
    <r>
      <t xml:space="preserve">Termostatická hlavice s kapalinovým čidlem pro rozsah nastavení 6-28°C, připojení závitem M30x1,5 Standartní </t>
    </r>
    <r>
      <rPr>
        <sz val="8"/>
        <color rgb="FFFF0000"/>
        <rFont val="Trebuchet MS"/>
        <family val="2"/>
        <charset val="238"/>
      </rPr>
      <t>- parametry dle ČSN EN 215 vč. certifikace provedení do veřejných prostor se zabezpečením proti nepovolené manipulaci, vandalizmu a odcizení</t>
    </r>
  </si>
  <si>
    <r>
      <t xml:space="preserve">Termostatický ventil  DN 10 (přímý) s integrovaným regulátorem diferenčního tlaku s automatickým omezením průtoku, rozsah průtoků od 10 do 150 l/hod, požadovaný dispoziční tlak 10 kPa do 100 L/hod a 15 kPa pro průtok od 100 do 150 L/hod. Ventil s poniklovaným tělem pro termostatickou hlavici se závitem M30x1,5 </t>
    </r>
    <r>
      <rPr>
        <sz val="8"/>
        <color rgb="FFFF0000"/>
        <rFont val="Trebuchet MS"/>
        <family val="2"/>
        <charset val="238"/>
      </rPr>
      <t>- parametry dle ČSN EN 215 vč. certifikace provedení do veřejných prostor se zabezpečením proti nepovolené manipulaci, vandalizmu a odcizení</t>
    </r>
  </si>
  <si>
    <r>
      <t>Termostatický ventil  DN 10 (rohový) s integrovaným regulátorem diferenčního tlaku s automatickým omezením průtoku, rozsah průtoků od 10 do 150 l/hod, požadovaný dispoziční tlak 10 kPa do 100 L/hod a 15 kPa pro průtok od 100 do 150 L/hod. Ventil s poniklovaným tělem pro termostatickou hlavici se závitem M30x1,5</t>
    </r>
    <r>
      <rPr>
        <sz val="8"/>
        <color rgb="FFFF0000"/>
        <rFont val="Trebuchet MS"/>
        <family val="2"/>
        <charset val="238"/>
      </rPr>
      <t xml:space="preserve"> - parametry dle ČSN EN 215 vč. certifikace provedení do veřejných prostor se zabezpečením proti nepovolené manipulaci, vandalizmu a odcizení</t>
    </r>
  </si>
  <si>
    <r>
      <t xml:space="preserve">Termostatický ventil DN 15 (přímý) s integrovaným regulátorem diferenčního tlaku s automatickým omezením průtoku, rozsah průtoků od 10 do 150 l/hod, požadovaný dispoziční tlak 10 kPa do 100 L/hod a 15 kPa pro průtok od 100 do 150 L/hod. Ventil s poniklovaným tělem pro termostatickou hlavici se závitem M30x1,5 </t>
    </r>
    <r>
      <rPr>
        <sz val="8"/>
        <color rgb="FFFF0000"/>
        <rFont val="Trebuchet MS"/>
        <family val="2"/>
        <charset val="238"/>
      </rPr>
      <t>- parametry dle ČSN EN 215 vč. certifikace provedení do veřejných prostor se zabezpečením proti nepovolené manipulaci, vandalizmu a odcizení</t>
    </r>
  </si>
  <si>
    <r>
      <t xml:space="preserve">Termostatický ventil DN 15 (rohový) s integrovaným regulátorem diferenčního tlaku s automatickým omezením průtoku, rozsah průtoků od 10 do 150 l/hod, požadovaný dispoziční tlak 10 kPa do 100 L/hod a 15 kPa pro průtok od 100 do 150 L/hod. Ventil s poniklovaným tělem pro termostatickou hlavici se závitem M30x1,5 </t>
    </r>
    <r>
      <rPr>
        <sz val="8"/>
        <color rgb="FFFF0000"/>
        <rFont val="Trebuchet MS"/>
        <family val="2"/>
        <charset val="238"/>
      </rPr>
      <t>- parametry dle ČSN EN 215 vč. certifikace provedení do veřejných prostor se zabezpečením proti nepovolené manipulaci, vandalizmu a odcizení</t>
    </r>
  </si>
  <si>
    <t>741000088 /R</t>
  </si>
  <si>
    <t xml:space="preserve">Systém sledování fyzikálních parametrů ve 15 učebnách - 3x20 prostorová radiová senzorická čidla teploty , CO2 a vlhkosti vč montáže </t>
  </si>
  <si>
    <t>Komunikace, přenosy dat a koncentrátory dat pro data z prostorových čidel</t>
  </si>
  <si>
    <t>Vizualizace sledování fyzikálních parametrů v 15 učebnách (pro webové rozhraní a přístup žáků a učitelů)</t>
  </si>
  <si>
    <t>Kovové kryty na čidla proti poškození a neoprávněné manipulaci</t>
  </si>
  <si>
    <t>84</t>
  </si>
  <si>
    <t>89</t>
  </si>
  <si>
    <t>90</t>
  </si>
  <si>
    <t>91</t>
  </si>
  <si>
    <t>741000089 /R</t>
  </si>
  <si>
    <t>741000084 /R</t>
  </si>
  <si>
    <t>741000090 /R</t>
  </si>
  <si>
    <t>741000091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</si>
</sst>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b/>
      <sz val="12"/>
      <color rgb="FF800000"/>
      <name val="Trebuchet MS"/>
      <family val="2"/>
      <charset val="238"/>
    </font>
    <font>
      <b/>
      <sz val="8"/>
      <color rgb="FF800000"/>
      <name val="Trebuchet MS"/>
      <family val="2"/>
      <charset val="238"/>
    </font>
    <font>
      <sz val="8"/>
      <color rgb="FF960000"/>
      <name val="Trebuchet MS"/>
      <family val="2"/>
      <charset val="238"/>
    </font>
    <font>
      <i/>
      <sz val="7"/>
      <color rgb="FF969696"/>
      <name val="Trebuchet MS"/>
      <family val="2"/>
      <charset val="238"/>
    </font>
    <font>
      <u/>
      <sz val="11"/>
      <color theme="10"/>
      <name val="Calibri"/>
      <family val="2"/>
      <charset val="238"/>
      <scheme val="minor"/>
    </font>
    <font>
      <sz val="8"/>
      <color rgb="FF969696"/>
      <name val="Trebuchet MS"/>
    </font>
    <font>
      <sz val="9"/>
      <name val="Trebuchet MS"/>
    </font>
    <font>
      <b/>
      <sz val="12"/>
      <name val="Trebuchet MS"/>
    </font>
    <font>
      <sz val="9"/>
      <color rgb="FF969696"/>
      <name val="Trebuchet MS"/>
    </font>
    <font>
      <sz val="11"/>
      <name val="Calibri"/>
      <family val="2"/>
      <charset val="238"/>
    </font>
    <font>
      <b/>
      <sz val="11"/>
      <name val="Trebuchet MS"/>
      <family val="2"/>
      <charset val="238"/>
    </font>
    <font>
      <sz val="10"/>
      <name val="Arial CE"/>
      <charset val="238"/>
    </font>
    <font>
      <sz val="8"/>
      <name val="Trebuchet MS"/>
      <family val="2"/>
      <charset val="238"/>
    </font>
    <font>
      <sz val="8"/>
      <color indexed="8"/>
      <name val="Trebuchet MS"/>
      <family val="2"/>
    </font>
    <font>
      <sz val="8"/>
      <color rgb="FFFF0000"/>
      <name val="Trebuchet MS"/>
      <family val="2"/>
    </font>
    <font>
      <sz val="8"/>
      <color rgb="FFFF0000"/>
      <name val="Trebuchet MS"/>
      <family val="2"/>
      <charset val="238"/>
    </font>
  </fonts>
  <fills count="6">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right style="thin">
        <color indexed="64"/>
      </right>
      <top/>
      <bottom/>
      <diagonal/>
    </border>
  </borders>
  <cellStyleXfs count="3">
    <xf numFmtId="0" fontId="0" fillId="0" borderId="0"/>
    <xf numFmtId="0" fontId="32" fillId="0" borderId="0" applyNumberFormat="0" applyFill="0" applyBorder="0" applyAlignment="0" applyProtection="0"/>
    <xf numFmtId="0" fontId="39" fillId="0" borderId="0"/>
  </cellStyleXfs>
  <cellXfs count="35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4"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4" fillId="0" borderId="0" xfId="0" applyFont="1" applyBorder="1" applyAlignment="1">
      <alignment horizontal="left" vertical="center"/>
    </xf>
    <xf numFmtId="0" fontId="0" fillId="0" borderId="6" xfId="0" applyBorder="1"/>
    <xf numFmtId="0" fontId="15" fillId="0" borderId="0" xfId="0" applyFont="1" applyBorder="1" applyAlignment="1">
      <alignment horizontal="lef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6" fillId="0" borderId="7" xfId="0" applyFont="1" applyBorder="1" applyAlignment="1">
      <alignment horizontal="left" vertical="center"/>
    </xf>
    <xf numFmtId="0" fontId="0" fillId="0" borderId="7"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0" fillId="4" borderId="0" xfId="0" applyFont="1" applyFill="1" applyBorder="1" applyAlignment="1">
      <alignment vertical="center"/>
    </xf>
    <xf numFmtId="0" fontId="3" fillId="4" borderId="8" xfId="0" applyFont="1" applyFill="1" applyBorder="1" applyAlignment="1">
      <alignment horizontal="left" vertical="center"/>
    </xf>
    <xf numFmtId="0" fontId="0" fillId="4" borderId="9" xfId="0" applyFont="1" applyFill="1" applyBorder="1" applyAlignment="1">
      <alignment vertical="center"/>
    </xf>
    <xf numFmtId="0" fontId="3" fillId="4" borderId="9" xfId="0" applyFont="1" applyFill="1" applyBorder="1" applyAlignment="1">
      <alignment horizontal="center" vertical="center"/>
    </xf>
    <xf numFmtId="0" fontId="18" fillId="0" borderId="11"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Border="1"/>
    <xf numFmtId="0" fontId="0" fillId="0" borderId="15" xfId="0" applyBorder="1"/>
    <xf numFmtId="0" fontId="19" fillId="0" borderId="16" xfId="0" applyFont="1" applyBorder="1" applyAlignment="1">
      <alignment horizontal="left" vertical="center"/>
    </xf>
    <xf numFmtId="0" fontId="0" fillId="0" borderId="17" xfId="0" applyFont="1" applyBorder="1" applyAlignment="1">
      <alignment vertical="center"/>
    </xf>
    <xf numFmtId="0" fontId="19" fillId="0" borderId="17" xfId="0" applyFont="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5" xfId="0" applyFont="1" applyBorder="1" applyAlignment="1">
      <alignment vertical="center"/>
    </xf>
    <xf numFmtId="0" fontId="20" fillId="0" borderId="0" xfId="0" applyFont="1" applyBorder="1" applyAlignment="1">
      <alignment vertical="center"/>
    </xf>
    <xf numFmtId="0" fontId="0" fillId="0" borderId="15" xfId="0" applyFont="1" applyBorder="1" applyAlignment="1">
      <alignment vertical="center"/>
    </xf>
    <xf numFmtId="0" fontId="0" fillId="5" borderId="9" xfId="0" applyFont="1" applyFill="1" applyBorder="1" applyAlignment="1">
      <alignment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11"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4"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4" fillId="0" borderId="0" xfId="0" applyFont="1" applyAlignment="1">
      <alignment horizontal="left" vertical="center"/>
    </xf>
    <xf numFmtId="4" fontId="27" fillId="0" borderId="17" xfId="0" applyNumberFormat="1" applyFont="1" applyBorder="1" applyAlignment="1">
      <alignment vertical="center"/>
    </xf>
    <xf numFmtId="166" fontId="27" fillId="0" borderId="17" xfId="0" applyNumberFormat="1" applyFont="1" applyBorder="1" applyAlignment="1">
      <alignment vertical="center"/>
    </xf>
    <xf numFmtId="4" fontId="27" fillId="0" borderId="18" xfId="0" applyNumberFormat="1" applyFont="1" applyBorder="1" applyAlignment="1">
      <alignment vertical="center"/>
    </xf>
    <xf numFmtId="0" fontId="0" fillId="0" borderId="16" xfId="0" applyFont="1" applyBorder="1" applyAlignment="1">
      <alignment vertical="center"/>
    </xf>
    <xf numFmtId="0" fontId="22" fillId="5" borderId="0" xfId="0" applyFont="1" applyFill="1" applyBorder="1" applyAlignment="1">
      <alignment horizontal="left" vertical="center"/>
    </xf>
    <xf numFmtId="0" fontId="0" fillId="5" borderId="0" xfId="0" applyFont="1" applyFill="1" applyBorder="1" applyAlignment="1">
      <alignment vertical="center"/>
    </xf>
    <xf numFmtId="0" fontId="0" fillId="2" borderId="0" xfId="0" applyFill="1" applyProtection="1"/>
    <xf numFmtId="0" fontId="9" fillId="0" borderId="0" xfId="0" applyFont="1" applyBorder="1" applyAlignment="1">
      <alignment horizontal="left" vertical="center"/>
    </xf>
    <xf numFmtId="0" fontId="16" fillId="0" borderId="0" xfId="0" applyFont="1" applyBorder="1" applyAlignment="1">
      <alignment horizontal="left" vertical="center"/>
    </xf>
    <xf numFmtId="0" fontId="1" fillId="0" borderId="0" xfId="0" applyFont="1" applyBorder="1" applyAlignment="1">
      <alignment horizontal="right" vertical="center"/>
    </xf>
    <xf numFmtId="0" fontId="3" fillId="5" borderId="8" xfId="0" applyFont="1" applyFill="1" applyBorder="1" applyAlignment="1">
      <alignment horizontal="left" vertical="center"/>
    </xf>
    <xf numFmtId="0" fontId="3" fillId="5" borderId="9" xfId="0" applyFont="1" applyFill="1" applyBorder="1" applyAlignment="1">
      <alignment horizontal="right" vertical="center"/>
    </xf>
    <xf numFmtId="0" fontId="3" fillId="5" borderId="9" xfId="0" applyFont="1" applyFill="1" applyBorder="1" applyAlignment="1">
      <alignment horizontal="center" vertical="center"/>
    </xf>
    <xf numFmtId="0" fontId="28"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5" xfId="0" applyFont="1" applyBorder="1" applyAlignment="1">
      <alignment vertical="center"/>
    </xf>
    <xf numFmtId="0" fontId="0" fillId="0" borderId="25" xfId="0" applyFont="1" applyBorder="1" applyAlignment="1">
      <alignment vertical="center"/>
    </xf>
    <xf numFmtId="0" fontId="14" fillId="0" borderId="25" xfId="0" applyFont="1" applyBorder="1" applyAlignment="1">
      <alignment horizontal="center" vertical="center"/>
    </xf>
    <xf numFmtId="0" fontId="0" fillId="0" borderId="4" xfId="0" applyFont="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0" fillId="0" borderId="5" xfId="0" applyFont="1" applyBorder="1" applyAlignment="1">
      <alignment horizontal="center" vertical="center" wrapText="1"/>
    </xf>
    <xf numFmtId="166" fontId="30" fillId="0" borderId="12" xfId="0" applyNumberFormat="1" applyFont="1" applyBorder="1" applyAlignment="1"/>
    <xf numFmtId="166" fontId="30" fillId="0" borderId="13" xfId="0" applyNumberFormat="1" applyFont="1" applyBorder="1" applyAlignment="1"/>
    <xf numFmtId="0" fontId="7" fillId="0" borderId="4" xfId="0" applyFont="1" applyBorder="1" applyAlignment="1"/>
    <xf numFmtId="0" fontId="7" fillId="0" borderId="0" xfId="0" applyFont="1" applyBorder="1" applyAlignment="1"/>
    <xf numFmtId="0" fontId="5" fillId="0" borderId="0" xfId="0" applyFont="1" applyBorder="1" applyAlignment="1">
      <alignment horizontal="left"/>
    </xf>
    <xf numFmtId="0" fontId="7" fillId="0" borderId="5" xfId="0" applyFont="1" applyBorder="1" applyAlignment="1"/>
    <xf numFmtId="0" fontId="7" fillId="0" borderId="14" xfId="0" applyFont="1" applyBorder="1" applyAlignment="1"/>
    <xf numFmtId="166" fontId="7" fillId="0" borderId="0" xfId="0" applyNumberFormat="1" applyFont="1" applyBorder="1" applyAlignment="1"/>
    <xf numFmtId="166" fontId="7" fillId="0" borderId="15" xfId="0" applyNumberFormat="1" applyFont="1" applyBorder="1" applyAlignment="1"/>
    <xf numFmtId="0" fontId="6" fillId="0" borderId="0" xfId="0" applyFont="1" applyBorder="1" applyAlignment="1">
      <alignment horizontal="left"/>
    </xf>
    <xf numFmtId="0" fontId="0" fillId="0" borderId="4"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49" fontId="0" fillId="0" borderId="25" xfId="0" applyNumberFormat="1"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167" fontId="0" fillId="0" borderId="25" xfId="0" applyNumberFormat="1" applyFont="1" applyBorder="1" applyAlignment="1" applyProtection="1">
      <alignment vertical="center"/>
      <protection locked="0"/>
    </xf>
    <xf numFmtId="0" fontId="0" fillId="0" borderId="5" xfId="0" applyFont="1" applyBorder="1" applyAlignment="1" applyProtection="1">
      <alignment vertical="center"/>
      <protection locked="0"/>
    </xf>
    <xf numFmtId="0" fontId="1" fillId="0" borderId="25" xfId="0" applyFont="1" applyBorder="1" applyAlignment="1">
      <alignment horizontal="left" vertical="center"/>
    </xf>
    <xf numFmtId="166" fontId="1" fillId="0" borderId="0" xfId="0" applyNumberFormat="1" applyFont="1" applyBorder="1" applyAlignment="1">
      <alignment vertical="center"/>
    </xf>
    <xf numFmtId="166" fontId="1" fillId="0" borderId="15" xfId="0" applyNumberFormat="1" applyFont="1" applyBorder="1" applyAlignment="1">
      <alignment vertical="center"/>
    </xf>
    <xf numFmtId="0" fontId="0" fillId="0" borderId="14" xfId="0" applyFont="1" applyBorder="1" applyAlignment="1">
      <alignment vertical="center"/>
    </xf>
    <xf numFmtId="0" fontId="1" fillId="0" borderId="17" xfId="0" applyFont="1" applyBorder="1" applyAlignment="1">
      <alignment horizontal="center" vertical="center"/>
    </xf>
    <xf numFmtId="166" fontId="1" fillId="0" borderId="17" xfId="0" applyNumberFormat="1" applyFont="1" applyBorder="1" applyAlignment="1">
      <alignment vertical="center"/>
    </xf>
    <xf numFmtId="166" fontId="1" fillId="0" borderId="18" xfId="0" applyNumberFormat="1" applyFont="1" applyBorder="1" applyAlignment="1">
      <alignment vertical="center"/>
    </xf>
    <xf numFmtId="0" fontId="0" fillId="0" borderId="0" xfId="0" applyFont="1" applyBorder="1" applyAlignment="1" applyProtection="1">
      <alignment horizontal="center" vertical="center"/>
      <protection locked="0"/>
    </xf>
    <xf numFmtId="49"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167" fontId="0" fillId="0" borderId="0" xfId="0" applyNumberFormat="1" applyFont="1" applyBorder="1" applyAlignment="1" applyProtection="1">
      <alignment vertical="center"/>
      <protection locked="0"/>
    </xf>
    <xf numFmtId="4" fontId="0" fillId="0" borderId="0" xfId="0" applyNumberFormat="1" applyFont="1" applyBorder="1" applyAlignment="1" applyProtection="1">
      <alignment vertical="center"/>
      <protection locked="0"/>
    </xf>
    <xf numFmtId="0" fontId="1" fillId="0" borderId="14" xfId="0" applyFont="1" applyBorder="1" applyAlignment="1">
      <alignment horizontal="left" vertical="center"/>
    </xf>
    <xf numFmtId="0" fontId="0" fillId="0" borderId="0" xfId="0" applyFont="1" applyBorder="1" applyAlignment="1">
      <alignment vertical="center"/>
    </xf>
    <xf numFmtId="4" fontId="7" fillId="0" borderId="0" xfId="0" applyNumberFormat="1" applyFont="1" applyAlignment="1"/>
    <xf numFmtId="0" fontId="31" fillId="0" borderId="12" xfId="0" applyFont="1" applyFill="1" applyBorder="1" applyAlignment="1">
      <alignment vertical="center" wrapText="1"/>
    </xf>
    <xf numFmtId="0" fontId="0" fillId="0" borderId="12"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pplyProtection="1">
      <alignment horizontal="center" vertical="center" wrapText="1"/>
      <protection locked="0"/>
    </xf>
    <xf numFmtId="167" fontId="0" fillId="0" borderId="25" xfId="0" applyNumberFormat="1" applyFont="1" applyFill="1" applyBorder="1" applyAlignment="1" applyProtection="1">
      <alignment vertical="center"/>
      <protection locked="0"/>
    </xf>
    <xf numFmtId="14" fontId="0" fillId="0" borderId="0" xfId="0" applyNumberFormat="1" applyFont="1" applyAlignment="1">
      <alignment vertical="center"/>
    </xf>
    <xf numFmtId="3" fontId="0" fillId="0" borderId="0" xfId="0" applyNumberFormat="1" applyFont="1" applyBorder="1" applyAlignment="1">
      <alignment vertical="center"/>
    </xf>
    <xf numFmtId="3" fontId="26" fillId="0" borderId="0" xfId="0" applyNumberFormat="1" applyFont="1" applyBorder="1" applyAlignment="1">
      <alignment vertical="center"/>
    </xf>
    <xf numFmtId="0" fontId="2" fillId="0" borderId="0" xfId="0" applyFont="1" applyBorder="1" applyAlignment="1">
      <alignment horizontal="left" vertical="center"/>
    </xf>
    <xf numFmtId="0" fontId="0" fillId="0" borderId="0" xfId="0" applyBorder="1"/>
    <xf numFmtId="0" fontId="0" fillId="0" borderId="0" xfId="0" applyFont="1" applyBorder="1" applyAlignment="1">
      <alignment vertical="center"/>
    </xf>
    <xf numFmtId="0" fontId="14" fillId="0" borderId="0" xfId="0" applyFont="1" applyBorder="1" applyAlignment="1">
      <alignment horizontal="left" vertical="center"/>
    </xf>
    <xf numFmtId="0" fontId="3" fillId="0" borderId="26" xfId="0" applyFont="1" applyBorder="1" applyAlignment="1">
      <alignment vertical="center"/>
    </xf>
    <xf numFmtId="3" fontId="26" fillId="0" borderId="26" xfId="0" applyNumberFormat="1" applyFont="1" applyBorder="1" applyAlignment="1">
      <alignment vertical="center"/>
    </xf>
    <xf numFmtId="0" fontId="0" fillId="0" borderId="26" xfId="0" applyBorder="1"/>
    <xf numFmtId="0" fontId="0" fillId="0" borderId="26" xfId="0" applyFont="1" applyBorder="1" applyAlignment="1">
      <alignment vertical="center"/>
    </xf>
    <xf numFmtId="0" fontId="0" fillId="0" borderId="0" xfId="0" applyFont="1" applyBorder="1" applyAlignment="1">
      <alignment vertical="center"/>
    </xf>
    <xf numFmtId="0" fontId="0" fillId="0" borderId="0" xfId="0" applyBorder="1"/>
    <xf numFmtId="0" fontId="0" fillId="0" borderId="0" xfId="0" applyFont="1" applyBorder="1" applyAlignment="1">
      <alignment vertical="center"/>
    </xf>
    <xf numFmtId="0" fontId="5" fillId="0" borderId="0" xfId="0" applyFont="1" applyBorder="1" applyAlignment="1">
      <alignment vertical="center"/>
    </xf>
    <xf numFmtId="0" fontId="0" fillId="0" borderId="12" xfId="0" applyFont="1" applyFill="1" applyBorder="1" applyAlignment="1" applyProtection="1">
      <alignment horizontal="left" vertical="center" wrapText="1"/>
      <protection locked="0"/>
    </xf>
    <xf numFmtId="0" fontId="33" fillId="0" borderId="25" xfId="0" applyFont="1" applyBorder="1" applyAlignment="1">
      <alignment horizontal="left" vertical="center"/>
    </xf>
    <xf numFmtId="0" fontId="33" fillId="0" borderId="0" xfId="0" applyFont="1" applyBorder="1" applyAlignment="1">
      <alignment horizontal="center" vertical="center"/>
    </xf>
    <xf numFmtId="166" fontId="33" fillId="0" borderId="0" xfId="0" applyNumberFormat="1" applyFont="1" applyBorder="1" applyAlignment="1">
      <alignment vertical="center"/>
    </xf>
    <xf numFmtId="166" fontId="33" fillId="0" borderId="15" xfId="0" applyNumberFormat="1" applyFont="1" applyBorder="1" applyAlignment="1">
      <alignment vertical="center"/>
    </xf>
    <xf numFmtId="164" fontId="1" fillId="0" borderId="0" xfId="0" applyNumberFormat="1" applyFont="1" applyBorder="1" applyAlignment="1">
      <alignment vertical="center"/>
    </xf>
    <xf numFmtId="0" fontId="0" fillId="0" borderId="0" xfId="0" applyBorder="1"/>
    <xf numFmtId="3" fontId="26" fillId="0" borderId="0" xfId="0" applyNumberFormat="1" applyFont="1" applyBorder="1" applyAlignment="1">
      <alignment vertical="center"/>
    </xf>
    <xf numFmtId="0" fontId="0" fillId="0" borderId="0" xfId="0"/>
    <xf numFmtId="0" fontId="1" fillId="0" borderId="0" xfId="0" applyFont="1" applyBorder="1" applyAlignment="1">
      <alignment horizontal="left" vertical="center"/>
    </xf>
    <xf numFmtId="0" fontId="0" fillId="0" borderId="12" xfId="0" applyFont="1" applyBorder="1" applyAlignment="1">
      <alignment vertical="center"/>
    </xf>
    <xf numFmtId="0" fontId="14" fillId="0" borderId="0" xfId="0" applyFont="1" applyBorder="1" applyAlignment="1">
      <alignment horizontal="left" vertical="center"/>
    </xf>
    <xf numFmtId="0" fontId="0" fillId="0" borderId="0" xfId="0" applyFont="1" applyBorder="1" applyAlignment="1">
      <alignment vertical="center"/>
    </xf>
    <xf numFmtId="0" fontId="2" fillId="0" borderId="0" xfId="0" applyFont="1" applyBorder="1" applyAlignment="1">
      <alignment horizontal="left" vertical="center"/>
    </xf>
    <xf numFmtId="0" fontId="0" fillId="5" borderId="0" xfId="0" applyFont="1" applyFill="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2" fillId="5" borderId="23" xfId="0" applyFont="1" applyFill="1" applyBorder="1" applyAlignment="1">
      <alignment horizontal="center" vertical="center" wrapText="1"/>
    </xf>
    <xf numFmtId="0" fontId="34"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horizontal="left" vertical="top"/>
    </xf>
    <xf numFmtId="0" fontId="34" fillId="0" borderId="0" xfId="0" applyFont="1" applyBorder="1" applyAlignment="1">
      <alignment horizontal="left" vertical="top"/>
    </xf>
    <xf numFmtId="0" fontId="6" fillId="0" borderId="0" xfId="0" applyFont="1" applyFill="1" applyBorder="1" applyAlignment="1">
      <alignment horizontal="left"/>
    </xf>
    <xf numFmtId="0" fontId="37" fillId="0" borderId="0" xfId="0" applyFont="1" applyAlignment="1">
      <alignment vertical="center"/>
    </xf>
    <xf numFmtId="0" fontId="12" fillId="3" borderId="0" xfId="0" applyFont="1" applyFill="1" applyAlignment="1">
      <alignment horizontal="center" vertical="center"/>
    </xf>
    <xf numFmtId="0" fontId="0" fillId="0" borderId="0" xfId="0"/>
    <xf numFmtId="0" fontId="1" fillId="0" borderId="14" xfId="0" applyFont="1" applyBorder="1" applyAlignment="1">
      <alignment horizontal="left" vertical="center"/>
    </xf>
    <xf numFmtId="0" fontId="1" fillId="0" borderId="0" xfId="0" applyFont="1" applyBorder="1" applyAlignment="1">
      <alignment horizontal="left" vertical="center"/>
    </xf>
    <xf numFmtId="0" fontId="12" fillId="0" borderId="0" xfId="0" applyFont="1" applyAlignment="1">
      <alignment horizontal="left" vertical="center"/>
    </xf>
    <xf numFmtId="0" fontId="0" fillId="0" borderId="12" xfId="0" applyFont="1" applyBorder="1" applyAlignment="1">
      <alignment vertical="center"/>
    </xf>
    <xf numFmtId="0" fontId="5" fillId="0" borderId="0" xfId="0" applyFont="1" applyBorder="1" applyAlignment="1">
      <alignment vertical="center"/>
    </xf>
    <xf numFmtId="49" fontId="9" fillId="2" borderId="0" xfId="0" applyNumberFormat="1" applyFont="1" applyFill="1" applyAlignment="1" applyProtection="1">
      <alignment vertical="center"/>
    </xf>
    <xf numFmtId="49" fontId="0" fillId="0" borderId="2" xfId="0" applyNumberFormat="1" applyBorder="1"/>
    <xf numFmtId="49" fontId="0" fillId="5" borderId="0" xfId="0" applyNumberFormat="1" applyFont="1" applyFill="1" applyBorder="1" applyAlignment="1">
      <alignment vertical="center"/>
    </xf>
    <xf numFmtId="49" fontId="0" fillId="0" borderId="20" xfId="0" applyNumberFormat="1" applyFont="1" applyBorder="1" applyAlignment="1">
      <alignment vertical="center"/>
    </xf>
    <xf numFmtId="49" fontId="0" fillId="0" borderId="2" xfId="0" applyNumberFormat="1" applyFont="1" applyBorder="1" applyAlignment="1">
      <alignment vertical="center"/>
    </xf>
    <xf numFmtId="49" fontId="14"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49" fontId="28" fillId="0" borderId="0" xfId="0" applyNumberFormat="1" applyFont="1" applyBorder="1" applyAlignment="1">
      <alignment horizontal="left" vertical="center"/>
    </xf>
    <xf numFmtId="49" fontId="5" fillId="0" borderId="0" xfId="0" applyNumberFormat="1" applyFont="1" applyBorder="1" applyAlignment="1">
      <alignment vertical="center"/>
    </xf>
    <xf numFmtId="49" fontId="6" fillId="0" borderId="0" xfId="0" applyNumberFormat="1" applyFont="1" applyBorder="1" applyAlignment="1">
      <alignment vertical="center"/>
    </xf>
    <xf numFmtId="49" fontId="22" fillId="5" borderId="0" xfId="0" applyNumberFormat="1" applyFont="1" applyFill="1" applyBorder="1" applyAlignment="1">
      <alignment horizontal="left" vertical="center"/>
    </xf>
    <xf numFmtId="49" fontId="2" fillId="5" borderId="22" xfId="0" applyNumberFormat="1" applyFont="1" applyFill="1" applyBorder="1" applyAlignment="1">
      <alignment horizontal="center" vertical="center" wrapText="1"/>
    </xf>
    <xf numFmtId="49" fontId="22" fillId="0" borderId="0" xfId="0" applyNumberFormat="1" applyFont="1" applyBorder="1" applyAlignment="1">
      <alignment horizontal="left" vertical="center"/>
    </xf>
    <xf numFmtId="49" fontId="7" fillId="0" borderId="0" xfId="0" applyNumberFormat="1" applyFont="1" applyBorder="1" applyAlignment="1"/>
    <xf numFmtId="49" fontId="0" fillId="0" borderId="25" xfId="0" applyNumberFormat="1" applyFont="1" applyBorder="1" applyAlignment="1" applyProtection="1">
      <alignment horizontal="center" vertical="center"/>
      <protection locked="0"/>
    </xf>
    <xf numFmtId="49" fontId="0" fillId="0" borderId="0" xfId="0" applyNumberFormat="1"/>
    <xf numFmtId="164" fontId="1" fillId="0" borderId="0" xfId="0" applyNumberFormat="1" applyFont="1" applyBorder="1" applyAlignment="1">
      <alignment vertical="center"/>
    </xf>
    <xf numFmtId="0" fontId="1" fillId="0" borderId="0" xfId="0" applyFont="1" applyBorder="1" applyAlignment="1">
      <alignment horizontal="left" vertical="center"/>
    </xf>
    <xf numFmtId="0" fontId="12" fillId="0" borderId="0" xfId="0" applyFont="1" applyAlignment="1">
      <alignment horizontal="left" vertical="center"/>
    </xf>
    <xf numFmtId="49" fontId="0" fillId="0" borderId="0" xfId="0" applyNumberFormat="1" applyBorder="1"/>
    <xf numFmtId="0" fontId="0" fillId="0" borderId="0" xfId="0" applyBorder="1"/>
    <xf numFmtId="0" fontId="5" fillId="0" borderId="0" xfId="0" applyFont="1" applyBorder="1" applyAlignment="1">
      <alignment vertical="center"/>
    </xf>
    <xf numFmtId="0" fontId="0" fillId="0" borderId="12" xfId="0" applyFont="1" applyBorder="1" applyAlignment="1">
      <alignment vertical="center"/>
    </xf>
    <xf numFmtId="49" fontId="0" fillId="0" borderId="0" xfId="0" applyNumberFormat="1" applyFont="1" applyBorder="1" applyAlignment="1">
      <alignment vertical="center"/>
    </xf>
    <xf numFmtId="0" fontId="14" fillId="0" borderId="0" xfId="0" applyFont="1" applyBorder="1" applyAlignment="1">
      <alignment horizontal="left" vertical="center"/>
    </xf>
    <xf numFmtId="0" fontId="0" fillId="0" borderId="0" xfId="0" applyFont="1" applyBorder="1" applyAlignment="1">
      <alignment vertical="center"/>
    </xf>
    <xf numFmtId="0" fontId="2" fillId="0" borderId="0" xfId="0" applyFont="1" applyBorder="1" applyAlignment="1">
      <alignment horizontal="left" vertical="center"/>
    </xf>
    <xf numFmtId="0" fontId="0" fillId="5" borderId="0" xfId="0" applyFont="1" applyFill="1" applyBorder="1" applyAlignment="1">
      <alignment vertical="center"/>
    </xf>
    <xf numFmtId="0" fontId="6" fillId="0" borderId="0" xfId="0" applyFont="1" applyBorder="1" applyAlignment="1">
      <alignment vertical="center"/>
    </xf>
    <xf numFmtId="0" fontId="2" fillId="5" borderId="23" xfId="0" applyFont="1" applyFill="1" applyBorder="1" applyAlignment="1">
      <alignment horizontal="center" vertical="center" wrapText="1"/>
    </xf>
    <xf numFmtId="0" fontId="0" fillId="0" borderId="0" xfId="0"/>
    <xf numFmtId="167" fontId="0" fillId="0" borderId="25" xfId="0" applyNumberFormat="1" applyFont="1" applyBorder="1"/>
    <xf numFmtId="167" fontId="0" fillId="0" borderId="25" xfId="0" applyNumberFormat="1" applyFont="1" applyBorder="1" applyAlignment="1">
      <alignment horizontal="right"/>
    </xf>
    <xf numFmtId="0" fontId="0" fillId="0" borderId="25" xfId="0" applyFont="1" applyBorder="1" applyAlignment="1">
      <alignment horizontal="center" vertical="center"/>
    </xf>
    <xf numFmtId="0" fontId="40" fillId="0" borderId="25" xfId="0" applyFont="1" applyBorder="1" applyAlignment="1" applyProtection="1">
      <alignment horizontal="left" vertical="center" wrapText="1"/>
      <protection locked="0"/>
    </xf>
    <xf numFmtId="0" fontId="7" fillId="0" borderId="0" xfId="0" applyFont="1" applyAlignment="1">
      <alignment horizontal="right"/>
    </xf>
    <xf numFmtId="0" fontId="7" fillId="0" borderId="4" xfId="0" applyFont="1" applyBorder="1" applyAlignment="1">
      <alignment wrapText="1"/>
    </xf>
    <xf numFmtId="49" fontId="0" fillId="0" borderId="25" xfId="0" applyNumberFormat="1" applyFont="1" applyBorder="1" applyAlignment="1" applyProtection="1">
      <alignment horizontal="center" vertical="center" wrapText="1"/>
      <protection locked="0"/>
    </xf>
    <xf numFmtId="0" fontId="0" fillId="0" borderId="25" xfId="0" applyFont="1" applyBorder="1" applyAlignment="1">
      <alignment horizontal="center" vertical="center" wrapText="1"/>
    </xf>
    <xf numFmtId="0" fontId="7" fillId="0" borderId="5" xfId="0" applyFont="1" applyBorder="1" applyAlignment="1">
      <alignment wrapText="1"/>
    </xf>
    <xf numFmtId="0" fontId="7" fillId="0" borderId="0" xfId="0" applyFont="1" applyAlignment="1">
      <alignment wrapText="1"/>
    </xf>
    <xf numFmtId="0" fontId="7" fillId="0" borderId="14" xfId="0" applyFont="1" applyBorder="1" applyAlignment="1">
      <alignment wrapText="1"/>
    </xf>
    <xf numFmtId="0" fontId="7" fillId="0" borderId="0" xfId="0" applyFont="1" applyBorder="1" applyAlignment="1">
      <alignment wrapText="1"/>
    </xf>
    <xf numFmtId="166" fontId="7" fillId="0" borderId="0" xfId="0" applyNumberFormat="1" applyFont="1" applyBorder="1" applyAlignment="1">
      <alignment wrapText="1"/>
    </xf>
    <xf numFmtId="166" fontId="7" fillId="0" borderId="15" xfId="0" applyNumberFormat="1" applyFont="1" applyBorder="1" applyAlignment="1">
      <alignment wrapText="1"/>
    </xf>
    <xf numFmtId="167" fontId="0" fillId="0" borderId="25" xfId="0" applyNumberFormat="1" applyFont="1" applyBorder="1" applyAlignment="1">
      <alignment vertical="center" wrapText="1"/>
    </xf>
    <xf numFmtId="167" fontId="0" fillId="0" borderId="25" xfId="0" applyNumberFormat="1" applyFont="1" applyBorder="1" applyAlignment="1">
      <alignment vertical="center"/>
    </xf>
    <xf numFmtId="0" fontId="25" fillId="0" borderId="0" xfId="0" applyFont="1" applyBorder="1" applyAlignment="1">
      <alignment horizontal="left" vertical="center" wrapText="1"/>
    </xf>
    <xf numFmtId="3" fontId="22" fillId="0" borderId="0" xfId="0" applyNumberFormat="1" applyFont="1" applyBorder="1" applyAlignment="1">
      <alignment vertical="center"/>
    </xf>
    <xf numFmtId="3" fontId="22" fillId="5" borderId="0" xfId="0" applyNumberFormat="1" applyFont="1" applyFill="1" applyBorder="1" applyAlignment="1">
      <alignment vertical="center"/>
    </xf>
    <xf numFmtId="0" fontId="12" fillId="0" borderId="0" xfId="0" applyFont="1" applyFill="1" applyAlignment="1">
      <alignment horizontal="center" vertical="center"/>
    </xf>
    <xf numFmtId="0" fontId="0" fillId="0" borderId="0" xfId="0" applyFill="1"/>
    <xf numFmtId="3" fontId="26" fillId="0" borderId="0" xfId="0" applyNumberFormat="1" applyFont="1" applyBorder="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lignment vertical="center"/>
    </xf>
    <xf numFmtId="3" fontId="9" fillId="0" borderId="0" xfId="0" applyNumberFormat="1" applyFont="1" applyBorder="1" applyAlignment="1">
      <alignment vertical="center"/>
    </xf>
    <xf numFmtId="3" fontId="0" fillId="0" borderId="0" xfId="0" applyNumberFormat="1" applyBorder="1"/>
    <xf numFmtId="3" fontId="16" fillId="0" borderId="7" xfId="0" applyNumberFormat="1" applyFont="1" applyBorder="1" applyAlignment="1">
      <alignment vertical="center"/>
    </xf>
    <xf numFmtId="3" fontId="0" fillId="0" borderId="7" xfId="0" applyNumberFormat="1" applyFont="1" applyBorder="1" applyAlignment="1">
      <alignment vertical="center"/>
    </xf>
    <xf numFmtId="0" fontId="2" fillId="5" borderId="9" xfId="0" applyFont="1" applyFill="1" applyBorder="1" applyAlignment="1">
      <alignment horizontal="center"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165" fontId="34" fillId="0" borderId="0" xfId="0" applyNumberFormat="1" applyFont="1" applyBorder="1" applyAlignment="1">
      <alignment horizontal="left" vertical="center"/>
    </xf>
    <xf numFmtId="49" fontId="2" fillId="0" borderId="0" xfId="0" applyNumberFormat="1" applyFont="1" applyBorder="1" applyAlignment="1">
      <alignment horizontal="left" vertical="center"/>
    </xf>
    <xf numFmtId="49" fontId="34" fillId="0" borderId="0" xfId="0" applyNumberFormat="1"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49" fontId="0" fillId="0" borderId="0" xfId="0" applyNumberFormat="1" applyBorder="1"/>
    <xf numFmtId="0" fontId="35" fillId="0" borderId="0" xfId="0" applyFont="1" applyBorder="1" applyAlignment="1">
      <alignment horizontal="left" vertical="top" wrapText="1"/>
    </xf>
    <xf numFmtId="0" fontId="0" fillId="0" borderId="0" xfId="0" applyBorder="1"/>
    <xf numFmtId="0" fontId="2" fillId="0" borderId="0" xfId="0" applyFont="1" applyBorder="1" applyAlignment="1">
      <alignment horizontal="left" vertical="center" wrapText="1"/>
    </xf>
    <xf numFmtId="3" fontId="22" fillId="0" borderId="0" xfId="0" applyNumberFormat="1" applyFont="1" applyBorder="1" applyAlignment="1">
      <alignment horizontal="right" vertical="center"/>
    </xf>
    <xf numFmtId="4" fontId="17" fillId="0" borderId="0" xfId="0" applyNumberFormat="1" applyFont="1" applyBorder="1" applyAlignment="1">
      <alignment vertical="center"/>
    </xf>
    <xf numFmtId="0" fontId="1" fillId="0" borderId="0" xfId="0" applyFont="1" applyBorder="1" applyAlignment="1">
      <alignment vertical="center"/>
    </xf>
    <xf numFmtId="3" fontId="17" fillId="0" borderId="0" xfId="0" applyNumberFormat="1" applyFont="1" applyBorder="1" applyAlignment="1">
      <alignment vertical="center"/>
    </xf>
    <xf numFmtId="3" fontId="1" fillId="0" borderId="0" xfId="0" applyNumberFormat="1" applyFont="1" applyBorder="1" applyAlignment="1">
      <alignment vertical="center"/>
    </xf>
    <xf numFmtId="0" fontId="2" fillId="5" borderId="8" xfId="0" applyFont="1" applyFill="1" applyBorder="1" applyAlignment="1">
      <alignment horizontal="center" vertical="center"/>
    </xf>
    <xf numFmtId="0" fontId="3" fillId="4" borderId="9" xfId="0" applyFont="1" applyFill="1" applyBorder="1" applyAlignment="1">
      <alignment horizontal="left" vertical="center"/>
    </xf>
    <xf numFmtId="0" fontId="0" fillId="4" borderId="9" xfId="0" applyFont="1" applyFill="1" applyBorder="1" applyAlignment="1">
      <alignment vertical="center"/>
    </xf>
    <xf numFmtId="3" fontId="3" fillId="4" borderId="9" xfId="0" applyNumberFormat="1" applyFont="1" applyFill="1" applyBorder="1" applyAlignment="1">
      <alignment vertical="center"/>
    </xf>
    <xf numFmtId="3" fontId="0" fillId="4" borderId="9" xfId="0" applyNumberFormat="1" applyFont="1" applyFill="1" applyBorder="1" applyAlignment="1">
      <alignment vertical="center"/>
    </xf>
    <xf numFmtId="3" fontId="0" fillId="4" borderId="10" xfId="0" applyNumberFormat="1" applyFont="1" applyFill="1" applyBorder="1" applyAlignment="1">
      <alignment vertical="center"/>
    </xf>
    <xf numFmtId="0" fontId="38" fillId="0" borderId="0" xfId="0" applyFont="1" applyBorder="1" applyAlignment="1">
      <alignment horizontal="left" vertical="center" wrapText="1"/>
    </xf>
    <xf numFmtId="0" fontId="38" fillId="0" borderId="0" xfId="0" applyFont="1" applyBorder="1" applyAlignment="1">
      <alignment vertical="center"/>
    </xf>
    <xf numFmtId="165" fontId="2" fillId="0" borderId="0" xfId="0" applyNumberFormat="1" applyFont="1" applyBorder="1" applyAlignment="1">
      <alignment horizontal="left" vertical="center"/>
    </xf>
    <xf numFmtId="164" fontId="1" fillId="0" borderId="0" xfId="0" applyNumberFormat="1" applyFont="1" applyBorder="1" applyAlignment="1">
      <alignment vertical="center"/>
    </xf>
    <xf numFmtId="0" fontId="34" fillId="0" borderId="0" xfId="0" applyFont="1" applyBorder="1" applyAlignment="1">
      <alignment horizontal="left" vertical="center" wrapText="1"/>
    </xf>
    <xf numFmtId="4" fontId="0" fillId="0" borderId="25"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11" fillId="2" borderId="0" xfId="1" applyFont="1" applyFill="1" applyAlignment="1" applyProtection="1">
      <alignment horizontal="center" vertical="center"/>
    </xf>
    <xf numFmtId="0" fontId="12" fillId="3" borderId="0" xfId="0" applyFont="1" applyFill="1" applyAlignment="1">
      <alignment horizontal="center" vertical="center"/>
    </xf>
    <xf numFmtId="0" fontId="0" fillId="0" borderId="0" xfId="0"/>
    <xf numFmtId="4" fontId="22" fillId="0" borderId="12" xfId="0" applyNumberFormat="1" applyFont="1" applyBorder="1" applyAlignment="1"/>
    <xf numFmtId="4" fontId="3" fillId="0" borderId="12" xfId="0" applyNumberFormat="1" applyFont="1" applyBorder="1" applyAlignment="1">
      <alignment vertical="center"/>
    </xf>
    <xf numFmtId="4" fontId="5" fillId="0" borderId="0" xfId="0" applyNumberFormat="1" applyFont="1" applyBorder="1" applyAlignment="1"/>
    <xf numFmtId="4" fontId="5" fillId="0" borderId="0" xfId="0" applyNumberFormat="1" applyFont="1" applyBorder="1" applyAlignment="1">
      <alignment vertical="center"/>
    </xf>
    <xf numFmtId="4" fontId="6" fillId="0" borderId="17" xfId="0" applyNumberFormat="1" applyFont="1" applyBorder="1" applyAlignment="1"/>
    <xf numFmtId="4" fontId="6" fillId="0" borderId="17" xfId="0" applyNumberFormat="1" applyFont="1" applyBorder="1" applyAlignment="1">
      <alignment vertical="center"/>
    </xf>
    <xf numFmtId="4" fontId="6" fillId="0" borderId="23" xfId="0" applyNumberFormat="1" applyFont="1" applyBorder="1" applyAlignment="1"/>
    <xf numFmtId="4" fontId="6" fillId="0" borderId="23" xfId="0" applyNumberFormat="1" applyFont="1" applyBorder="1" applyAlignment="1">
      <alignment vertical="center"/>
    </xf>
    <xf numFmtId="4" fontId="5" fillId="0" borderId="12" xfId="0" applyNumberFormat="1" applyFont="1" applyBorder="1" applyAlignment="1"/>
    <xf numFmtId="4" fontId="5" fillId="0" borderId="12" xfId="0" applyNumberFormat="1" applyFont="1" applyBorder="1" applyAlignment="1">
      <alignment vertical="center"/>
    </xf>
    <xf numFmtId="0" fontId="0" fillId="0" borderId="25" xfId="0" applyFont="1" applyFill="1" applyBorder="1" applyAlignment="1" applyProtection="1">
      <alignment horizontal="left" vertical="center" wrapText="1"/>
      <protection locked="0"/>
    </xf>
    <xf numFmtId="0" fontId="31" fillId="0" borderId="12" xfId="0" applyFont="1" applyFill="1" applyBorder="1" applyAlignment="1">
      <alignment vertical="center" wrapText="1"/>
    </xf>
    <xf numFmtId="0" fontId="0" fillId="0" borderId="12" xfId="0" applyFont="1" applyFill="1" applyBorder="1" applyAlignment="1">
      <alignment vertical="center"/>
    </xf>
    <xf numFmtId="0" fontId="31" fillId="0" borderId="12" xfId="0" applyFont="1" applyBorder="1" applyAlignment="1">
      <alignment vertical="center" wrapText="1"/>
    </xf>
    <xf numFmtId="0" fontId="0" fillId="0" borderId="12" xfId="0" applyFont="1" applyBorder="1" applyAlignment="1">
      <alignment vertical="center"/>
    </xf>
    <xf numFmtId="4" fontId="0" fillId="0" borderId="25" xfId="0" applyNumberFormat="1" applyFont="1" applyFill="1" applyBorder="1" applyAlignment="1" applyProtection="1">
      <alignment vertical="center"/>
      <protection locked="0"/>
    </xf>
    <xf numFmtId="0" fontId="3" fillId="0" borderId="0" xfId="0" applyFont="1" applyBorder="1" applyAlignment="1">
      <alignment horizontal="left" vertical="center" wrapText="1"/>
    </xf>
    <xf numFmtId="0" fontId="0" fillId="0" borderId="0" xfId="0" applyFont="1" applyBorder="1" applyAlignment="1">
      <alignment vertical="center"/>
    </xf>
    <xf numFmtId="0" fontId="2" fillId="0" borderId="0" xfId="0" applyFont="1" applyBorder="1" applyAlignment="1">
      <alignment horizontal="left" vertical="center"/>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4" fontId="6" fillId="0" borderId="0" xfId="0" applyNumberFormat="1" applyFont="1" applyBorder="1" applyAlignment="1">
      <alignment vertical="center"/>
    </xf>
    <xf numFmtId="0" fontId="6" fillId="0" borderId="0" xfId="0" applyFont="1" applyBorder="1" applyAlignment="1">
      <alignment vertical="center"/>
    </xf>
    <xf numFmtId="4" fontId="28" fillId="0" borderId="0" xfId="0" applyNumberFormat="1" applyFont="1" applyBorder="1" applyAlignment="1">
      <alignment vertical="center"/>
    </xf>
    <xf numFmtId="4" fontId="29" fillId="0" borderId="0" xfId="0" applyNumberFormat="1" applyFont="1" applyBorder="1" applyAlignment="1">
      <alignment vertical="center"/>
    </xf>
    <xf numFmtId="4" fontId="22" fillId="5" borderId="0" xfId="0" applyNumberFormat="1" applyFont="1" applyFill="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5" fillId="0" borderId="0" xfId="0" applyFont="1" applyBorder="1" applyAlignment="1">
      <alignment vertical="center"/>
    </xf>
    <xf numFmtId="0" fontId="2" fillId="5" borderId="0" xfId="0" applyFont="1" applyFill="1" applyBorder="1" applyAlignment="1">
      <alignment horizontal="center" vertical="center"/>
    </xf>
    <xf numFmtId="0" fontId="0" fillId="5" borderId="0" xfId="0" applyFont="1" applyFill="1" applyBorder="1" applyAlignment="1">
      <alignment vertical="center"/>
    </xf>
    <xf numFmtId="4" fontId="22" fillId="0" borderId="0" xfId="0" applyNumberFormat="1" applyFont="1" applyBorder="1" applyAlignment="1">
      <alignment vertical="center"/>
    </xf>
    <xf numFmtId="4" fontId="1" fillId="0" borderId="0" xfId="0" applyNumberFormat="1" applyFont="1" applyBorder="1" applyAlignment="1">
      <alignment vertical="center"/>
    </xf>
    <xf numFmtId="4" fontId="3" fillId="5" borderId="9" xfId="0" applyNumberFormat="1" applyFont="1" applyFill="1" applyBorder="1" applyAlignment="1">
      <alignment vertical="center"/>
    </xf>
    <xf numFmtId="4" fontId="3" fillId="5" borderId="10" xfId="0" applyNumberFormat="1" applyFont="1" applyFill="1" applyBorder="1" applyAlignment="1">
      <alignment vertical="center"/>
    </xf>
    <xf numFmtId="4" fontId="9" fillId="0" borderId="0" xfId="0" applyNumberFormat="1" applyFont="1" applyBorder="1" applyAlignment="1">
      <alignment vertical="center"/>
    </xf>
    <xf numFmtId="4" fontId="16" fillId="0" borderId="0" xfId="0" applyNumberFormat="1" applyFont="1" applyBorder="1" applyAlignment="1">
      <alignment vertical="center"/>
    </xf>
    <xf numFmtId="0" fontId="3" fillId="0" borderId="0" xfId="0" applyFont="1" applyBorder="1" applyAlignment="1">
      <alignment horizontal="left" vertical="top" wrapText="1"/>
    </xf>
    <xf numFmtId="0" fontId="31" fillId="0" borderId="12" xfId="0" applyFont="1" applyBorder="1" applyAlignment="1">
      <alignment vertical="top" wrapText="1"/>
    </xf>
    <xf numFmtId="49" fontId="31" fillId="0" borderId="0" xfId="0" applyNumberFormat="1" applyFont="1" applyBorder="1" applyAlignment="1">
      <alignment vertical="top" wrapText="1"/>
    </xf>
    <xf numFmtId="49" fontId="0" fillId="0" borderId="0" xfId="0" applyNumberFormat="1" applyFont="1" applyBorder="1" applyAlignment="1">
      <alignment vertical="center"/>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 fontId="5" fillId="0" borderId="23" xfId="0" applyNumberFormat="1" applyFont="1" applyBorder="1" applyAlignment="1"/>
    <xf numFmtId="4" fontId="5" fillId="0" borderId="23" xfId="0" applyNumberFormat="1" applyFont="1" applyBorder="1" applyAlignment="1">
      <alignment vertical="center"/>
    </xf>
    <xf numFmtId="0" fontId="42" fillId="0" borderId="25" xfId="0" applyFont="1" applyBorder="1" applyAlignment="1" applyProtection="1">
      <alignment horizontal="left" vertical="center" wrapText="1"/>
      <protection locked="0"/>
    </xf>
    <xf numFmtId="4" fontId="0" fillId="0" borderId="22" xfId="0" applyNumberFormat="1" applyFont="1" applyBorder="1" applyAlignment="1" applyProtection="1">
      <alignment vertical="center"/>
      <protection locked="0"/>
    </xf>
    <xf numFmtId="4" fontId="0" fillId="0" borderId="24" xfId="0" applyNumberFormat="1" applyFont="1" applyBorder="1" applyAlignment="1" applyProtection="1">
      <alignment vertical="center"/>
      <protection locked="0"/>
    </xf>
    <xf numFmtId="4" fontId="0" fillId="0" borderId="25" xfId="0" applyNumberFormat="1" applyFont="1" applyBorder="1" applyAlignment="1" applyProtection="1">
      <alignment horizontal="right" vertical="center"/>
      <protection locked="0"/>
    </xf>
    <xf numFmtId="0" fontId="0" fillId="0" borderId="25" xfId="0" applyFont="1" applyBorder="1" applyAlignment="1">
      <alignment horizontal="left" vertical="center"/>
    </xf>
    <xf numFmtId="0" fontId="41" fillId="0" borderId="25" xfId="0" applyFont="1" applyBorder="1" applyAlignment="1">
      <alignment horizontal="left" vertical="center"/>
    </xf>
    <xf numFmtId="0" fontId="42" fillId="0" borderId="25" xfId="0" applyFont="1" applyBorder="1" applyAlignment="1">
      <alignment horizontal="left" vertical="center"/>
    </xf>
    <xf numFmtId="0" fontId="42" fillId="0" borderId="25" xfId="0" applyFont="1" applyBorder="1" applyAlignment="1">
      <alignment horizontal="left" vertical="center" wrapText="1"/>
    </xf>
    <xf numFmtId="4" fontId="0" fillId="0" borderId="22" xfId="0" applyNumberFormat="1" applyFont="1" applyBorder="1" applyAlignment="1" applyProtection="1">
      <alignment vertical="center" wrapText="1"/>
      <protection locked="0"/>
    </xf>
    <xf numFmtId="4" fontId="0" fillId="0" borderId="24" xfId="0" applyNumberFormat="1" applyFont="1" applyBorder="1" applyAlignment="1" applyProtection="1">
      <alignment vertical="center" wrapText="1"/>
      <protection locked="0"/>
    </xf>
    <xf numFmtId="4" fontId="0" fillId="0" borderId="25" xfId="0" applyNumberFormat="1" applyFont="1" applyBorder="1" applyAlignment="1" applyProtection="1">
      <alignment horizontal="right" vertical="center" wrapText="1"/>
      <protection locked="0"/>
    </xf>
  </cellXfs>
  <cellStyles count="3">
    <cellStyle name="Hypertextový odkaz" xfId="1" builtinId="8"/>
    <cellStyle name="Normální" xfId="0" builtinId="0" customBuiltin="1"/>
    <cellStyle name="Normální 2" xfId="2" xr:uid="{00000000-0005-0000-0000-00000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533400</xdr:colOff>
      <xdr:row>150</xdr:row>
      <xdr:rowOff>0</xdr:rowOff>
    </xdr:from>
    <xdr:to>
      <xdr:col>5</xdr:col>
      <xdr:colOff>533400</xdr:colOff>
      <xdr:row>150</xdr:row>
      <xdr:rowOff>9525</xdr:rowOff>
    </xdr:to>
    <xdr:pic>
      <xdr:nvPicPr>
        <xdr:cNvPr id="2" name="Picture 195" descr="empty">
          <a:extLst>
            <a:ext uri="{FF2B5EF4-FFF2-40B4-BE49-F238E27FC236}">
              <a16:creationId xmlns:a16="http://schemas.microsoft.com/office/drawing/2014/main" id="{9DF94C83-DB85-4C1A-BBC5-6EC7B110D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3" name="Picture 196" descr="empty">
          <a:extLst>
            <a:ext uri="{FF2B5EF4-FFF2-40B4-BE49-F238E27FC236}">
              <a16:creationId xmlns:a16="http://schemas.microsoft.com/office/drawing/2014/main" id="{4E6079B7-5D52-42A8-81D1-521F38774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4" name="Picture 197" descr="empty">
          <a:extLst>
            <a:ext uri="{FF2B5EF4-FFF2-40B4-BE49-F238E27FC236}">
              <a16:creationId xmlns:a16="http://schemas.microsoft.com/office/drawing/2014/main" id="{C71A1A77-583B-49E7-A3E9-C4B52F02B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5" name="Picture 198" descr="empty">
          <a:extLst>
            <a:ext uri="{FF2B5EF4-FFF2-40B4-BE49-F238E27FC236}">
              <a16:creationId xmlns:a16="http://schemas.microsoft.com/office/drawing/2014/main" id="{82639B06-FDF7-4429-B30E-8C1A14E3C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6" name="Picture 199" descr="empty">
          <a:extLst>
            <a:ext uri="{FF2B5EF4-FFF2-40B4-BE49-F238E27FC236}">
              <a16:creationId xmlns:a16="http://schemas.microsoft.com/office/drawing/2014/main" id="{9547ABB3-34BF-4B79-AC9C-3CEDBCBAA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7" name="Picture 200" descr="empty">
          <a:extLst>
            <a:ext uri="{FF2B5EF4-FFF2-40B4-BE49-F238E27FC236}">
              <a16:creationId xmlns:a16="http://schemas.microsoft.com/office/drawing/2014/main" id="{534DC1C9-7C9C-4656-BDB1-3FE0E60E7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8" name="Picture 195" descr="empty">
          <a:extLst>
            <a:ext uri="{FF2B5EF4-FFF2-40B4-BE49-F238E27FC236}">
              <a16:creationId xmlns:a16="http://schemas.microsoft.com/office/drawing/2014/main" id="{6AB85627-252A-4285-B413-AB91045BE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9" name="Picture 196" descr="empty">
          <a:extLst>
            <a:ext uri="{FF2B5EF4-FFF2-40B4-BE49-F238E27FC236}">
              <a16:creationId xmlns:a16="http://schemas.microsoft.com/office/drawing/2014/main" id="{C4E063D0-A369-4E1F-B527-B83746866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0" name="Picture 197" descr="empty">
          <a:extLst>
            <a:ext uri="{FF2B5EF4-FFF2-40B4-BE49-F238E27FC236}">
              <a16:creationId xmlns:a16="http://schemas.microsoft.com/office/drawing/2014/main" id="{E145B7E5-1469-4421-9E69-8B59181A2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 name="Picture 198" descr="empty">
          <a:extLst>
            <a:ext uri="{FF2B5EF4-FFF2-40B4-BE49-F238E27FC236}">
              <a16:creationId xmlns:a16="http://schemas.microsoft.com/office/drawing/2014/main" id="{739B42A9-16A4-4768-BD9D-AD981B159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 name="Picture 199" descr="empty">
          <a:extLst>
            <a:ext uri="{FF2B5EF4-FFF2-40B4-BE49-F238E27FC236}">
              <a16:creationId xmlns:a16="http://schemas.microsoft.com/office/drawing/2014/main" id="{904D0EDA-7BFA-41F2-8A9D-AF0533B87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3" name="Picture 200" descr="empty">
          <a:extLst>
            <a:ext uri="{FF2B5EF4-FFF2-40B4-BE49-F238E27FC236}">
              <a16:creationId xmlns:a16="http://schemas.microsoft.com/office/drawing/2014/main" id="{6FEEE6F7-0BE3-49DA-8DEC-FEA2C9AF0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4" name="Picture 195" descr="empty">
          <a:extLst>
            <a:ext uri="{FF2B5EF4-FFF2-40B4-BE49-F238E27FC236}">
              <a16:creationId xmlns:a16="http://schemas.microsoft.com/office/drawing/2014/main" id="{D2F871EC-9806-4FF5-A2E4-15CE0E943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5" name="Picture 196" descr="empty">
          <a:extLst>
            <a:ext uri="{FF2B5EF4-FFF2-40B4-BE49-F238E27FC236}">
              <a16:creationId xmlns:a16="http://schemas.microsoft.com/office/drawing/2014/main" id="{D1583937-BE2C-4E7B-A424-F2F1EE950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6" name="Picture 197" descr="empty">
          <a:extLst>
            <a:ext uri="{FF2B5EF4-FFF2-40B4-BE49-F238E27FC236}">
              <a16:creationId xmlns:a16="http://schemas.microsoft.com/office/drawing/2014/main" id="{183DCEFB-78BA-46B2-BE39-437EFF361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7" name="Picture 198" descr="empty">
          <a:extLst>
            <a:ext uri="{FF2B5EF4-FFF2-40B4-BE49-F238E27FC236}">
              <a16:creationId xmlns:a16="http://schemas.microsoft.com/office/drawing/2014/main" id="{FBFC0943-7370-4456-820E-5785893BF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 name="Picture 199" descr="empty">
          <a:extLst>
            <a:ext uri="{FF2B5EF4-FFF2-40B4-BE49-F238E27FC236}">
              <a16:creationId xmlns:a16="http://schemas.microsoft.com/office/drawing/2014/main" id="{6233C6F9-2266-4C5E-864C-63EA2BB4F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 name="Picture 200" descr="empty">
          <a:extLst>
            <a:ext uri="{FF2B5EF4-FFF2-40B4-BE49-F238E27FC236}">
              <a16:creationId xmlns:a16="http://schemas.microsoft.com/office/drawing/2014/main" id="{A0C781FB-CD45-4A4A-9403-0B93C0D7A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0" name="Picture 195" descr="empty">
          <a:extLst>
            <a:ext uri="{FF2B5EF4-FFF2-40B4-BE49-F238E27FC236}">
              <a16:creationId xmlns:a16="http://schemas.microsoft.com/office/drawing/2014/main" id="{CBA63546-19F5-4A5B-AFFF-F4ABC9B48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1" name="Picture 196" descr="empty">
          <a:extLst>
            <a:ext uri="{FF2B5EF4-FFF2-40B4-BE49-F238E27FC236}">
              <a16:creationId xmlns:a16="http://schemas.microsoft.com/office/drawing/2014/main" id="{B8A67613-64A6-44AE-B256-3498C00AF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2" name="Picture 197" descr="empty">
          <a:extLst>
            <a:ext uri="{FF2B5EF4-FFF2-40B4-BE49-F238E27FC236}">
              <a16:creationId xmlns:a16="http://schemas.microsoft.com/office/drawing/2014/main" id="{6FC64E0C-6F93-414C-8194-D870C9673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3" name="Picture 198" descr="empty">
          <a:extLst>
            <a:ext uri="{FF2B5EF4-FFF2-40B4-BE49-F238E27FC236}">
              <a16:creationId xmlns:a16="http://schemas.microsoft.com/office/drawing/2014/main" id="{90439E51-63CC-4D22-88AB-929CDD781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4" name="Picture 199" descr="empty">
          <a:extLst>
            <a:ext uri="{FF2B5EF4-FFF2-40B4-BE49-F238E27FC236}">
              <a16:creationId xmlns:a16="http://schemas.microsoft.com/office/drawing/2014/main" id="{9F1AC775-33D5-4E67-A21D-A4892FFBE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5" name="Picture 200" descr="empty">
          <a:extLst>
            <a:ext uri="{FF2B5EF4-FFF2-40B4-BE49-F238E27FC236}">
              <a16:creationId xmlns:a16="http://schemas.microsoft.com/office/drawing/2014/main" id="{7199CEE3-46B8-4D1E-A947-6B273F9F6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6" name="Picture 195" descr="empty">
          <a:extLst>
            <a:ext uri="{FF2B5EF4-FFF2-40B4-BE49-F238E27FC236}">
              <a16:creationId xmlns:a16="http://schemas.microsoft.com/office/drawing/2014/main" id="{52A5917A-2D01-44BA-9429-167C6C824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7" name="Picture 196" descr="empty">
          <a:extLst>
            <a:ext uri="{FF2B5EF4-FFF2-40B4-BE49-F238E27FC236}">
              <a16:creationId xmlns:a16="http://schemas.microsoft.com/office/drawing/2014/main" id="{FB5060E9-A4BD-4147-8DB6-E586E840C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8" name="Picture 197" descr="empty">
          <a:extLst>
            <a:ext uri="{FF2B5EF4-FFF2-40B4-BE49-F238E27FC236}">
              <a16:creationId xmlns:a16="http://schemas.microsoft.com/office/drawing/2014/main" id="{AC97D4CD-396E-4C0E-877A-FF3836EDA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9" name="Picture 198" descr="empty">
          <a:extLst>
            <a:ext uri="{FF2B5EF4-FFF2-40B4-BE49-F238E27FC236}">
              <a16:creationId xmlns:a16="http://schemas.microsoft.com/office/drawing/2014/main" id="{59CAF424-2F97-41E6-B726-425B0B855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30" name="Picture 199" descr="empty">
          <a:extLst>
            <a:ext uri="{FF2B5EF4-FFF2-40B4-BE49-F238E27FC236}">
              <a16:creationId xmlns:a16="http://schemas.microsoft.com/office/drawing/2014/main" id="{CC7E34EA-2060-48B6-ACDA-D886DA71C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31" name="Picture 200" descr="empty">
          <a:extLst>
            <a:ext uri="{FF2B5EF4-FFF2-40B4-BE49-F238E27FC236}">
              <a16:creationId xmlns:a16="http://schemas.microsoft.com/office/drawing/2014/main" id="{2522EEF7-125F-49C4-B07D-5BBC8EF07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32" name="Picture 195" descr="empty">
          <a:extLst>
            <a:ext uri="{FF2B5EF4-FFF2-40B4-BE49-F238E27FC236}">
              <a16:creationId xmlns:a16="http://schemas.microsoft.com/office/drawing/2014/main" id="{95B1E040-7C33-4D9B-A811-1AF945E73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33" name="Picture 196" descr="empty">
          <a:extLst>
            <a:ext uri="{FF2B5EF4-FFF2-40B4-BE49-F238E27FC236}">
              <a16:creationId xmlns:a16="http://schemas.microsoft.com/office/drawing/2014/main" id="{2F25C0C9-810D-47C5-BEA0-1DA51044A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34" name="Picture 197" descr="empty">
          <a:extLst>
            <a:ext uri="{FF2B5EF4-FFF2-40B4-BE49-F238E27FC236}">
              <a16:creationId xmlns:a16="http://schemas.microsoft.com/office/drawing/2014/main" id="{021BAF6D-B7E1-4F15-9820-3C45AB4FA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35" name="Picture 198" descr="empty">
          <a:extLst>
            <a:ext uri="{FF2B5EF4-FFF2-40B4-BE49-F238E27FC236}">
              <a16:creationId xmlns:a16="http://schemas.microsoft.com/office/drawing/2014/main" id="{DF320648-2181-4FA8-87DA-B6D2A4389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36" name="Picture 199" descr="empty">
          <a:extLst>
            <a:ext uri="{FF2B5EF4-FFF2-40B4-BE49-F238E27FC236}">
              <a16:creationId xmlns:a16="http://schemas.microsoft.com/office/drawing/2014/main" id="{51872775-27A5-4E3A-A9AA-7FE8B4CE6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37" name="Picture 200" descr="empty">
          <a:extLst>
            <a:ext uri="{FF2B5EF4-FFF2-40B4-BE49-F238E27FC236}">
              <a16:creationId xmlns:a16="http://schemas.microsoft.com/office/drawing/2014/main" id="{30EBECBF-BA01-4151-9C0F-916E05292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38" name="Picture 195" descr="empty">
          <a:extLst>
            <a:ext uri="{FF2B5EF4-FFF2-40B4-BE49-F238E27FC236}">
              <a16:creationId xmlns:a16="http://schemas.microsoft.com/office/drawing/2014/main" id="{CCDD422E-0147-442F-A201-A76401829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39" name="Picture 196" descr="empty">
          <a:extLst>
            <a:ext uri="{FF2B5EF4-FFF2-40B4-BE49-F238E27FC236}">
              <a16:creationId xmlns:a16="http://schemas.microsoft.com/office/drawing/2014/main" id="{D39704F3-A8F4-4CCA-AF0C-F912A8944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40" name="Picture 197" descr="empty">
          <a:extLst>
            <a:ext uri="{FF2B5EF4-FFF2-40B4-BE49-F238E27FC236}">
              <a16:creationId xmlns:a16="http://schemas.microsoft.com/office/drawing/2014/main" id="{E473A264-FA7E-404C-B80B-AD93E698B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41" name="Picture 198" descr="empty">
          <a:extLst>
            <a:ext uri="{FF2B5EF4-FFF2-40B4-BE49-F238E27FC236}">
              <a16:creationId xmlns:a16="http://schemas.microsoft.com/office/drawing/2014/main" id="{13FC3D91-DFA2-4948-A804-B010BA373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42" name="Picture 199" descr="empty">
          <a:extLst>
            <a:ext uri="{FF2B5EF4-FFF2-40B4-BE49-F238E27FC236}">
              <a16:creationId xmlns:a16="http://schemas.microsoft.com/office/drawing/2014/main" id="{EDC771DC-EDF4-49F8-84C4-58392210A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43" name="Picture 200" descr="empty">
          <a:extLst>
            <a:ext uri="{FF2B5EF4-FFF2-40B4-BE49-F238E27FC236}">
              <a16:creationId xmlns:a16="http://schemas.microsoft.com/office/drawing/2014/main" id="{F4BD9ABB-9F3E-4FFA-A432-C04BDEC0E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44" name="Picture 195" descr="empty">
          <a:extLst>
            <a:ext uri="{FF2B5EF4-FFF2-40B4-BE49-F238E27FC236}">
              <a16:creationId xmlns:a16="http://schemas.microsoft.com/office/drawing/2014/main" id="{EB249DF5-25E4-4C16-A332-E49B534BE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45" name="Picture 196" descr="empty">
          <a:extLst>
            <a:ext uri="{FF2B5EF4-FFF2-40B4-BE49-F238E27FC236}">
              <a16:creationId xmlns:a16="http://schemas.microsoft.com/office/drawing/2014/main" id="{7245F0A6-2E94-4977-9825-D7B8BB09A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46" name="Picture 197" descr="empty">
          <a:extLst>
            <a:ext uri="{FF2B5EF4-FFF2-40B4-BE49-F238E27FC236}">
              <a16:creationId xmlns:a16="http://schemas.microsoft.com/office/drawing/2014/main" id="{5E580EA2-1ED0-4345-9042-0A93217BD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47" name="Picture 198" descr="empty">
          <a:extLst>
            <a:ext uri="{FF2B5EF4-FFF2-40B4-BE49-F238E27FC236}">
              <a16:creationId xmlns:a16="http://schemas.microsoft.com/office/drawing/2014/main" id="{E3F363D8-4F99-4C4E-9040-0F019B3A1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48" name="Picture 199" descr="empty">
          <a:extLst>
            <a:ext uri="{FF2B5EF4-FFF2-40B4-BE49-F238E27FC236}">
              <a16:creationId xmlns:a16="http://schemas.microsoft.com/office/drawing/2014/main" id="{3EDC7303-9E31-4C31-9C88-A93341C6E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49" name="Picture 200" descr="empty">
          <a:extLst>
            <a:ext uri="{FF2B5EF4-FFF2-40B4-BE49-F238E27FC236}">
              <a16:creationId xmlns:a16="http://schemas.microsoft.com/office/drawing/2014/main" id="{DD976E8F-87FF-49CB-ADDB-075AEEE9B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50" name="Picture 195" descr="empty">
          <a:extLst>
            <a:ext uri="{FF2B5EF4-FFF2-40B4-BE49-F238E27FC236}">
              <a16:creationId xmlns:a16="http://schemas.microsoft.com/office/drawing/2014/main" id="{222A8433-13AA-4B04-914A-F3480D49A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51" name="Picture 196" descr="empty">
          <a:extLst>
            <a:ext uri="{FF2B5EF4-FFF2-40B4-BE49-F238E27FC236}">
              <a16:creationId xmlns:a16="http://schemas.microsoft.com/office/drawing/2014/main" id="{E7BE2E1E-AB23-44CB-988B-9B6B799BB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52" name="Picture 197" descr="empty">
          <a:extLst>
            <a:ext uri="{FF2B5EF4-FFF2-40B4-BE49-F238E27FC236}">
              <a16:creationId xmlns:a16="http://schemas.microsoft.com/office/drawing/2014/main" id="{411B6057-4A8A-4E25-AFD1-FC08DE139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53" name="Picture 198" descr="empty">
          <a:extLst>
            <a:ext uri="{FF2B5EF4-FFF2-40B4-BE49-F238E27FC236}">
              <a16:creationId xmlns:a16="http://schemas.microsoft.com/office/drawing/2014/main" id="{846C0A72-08A6-4839-B4FC-211D9196C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54" name="Picture 199" descr="empty">
          <a:extLst>
            <a:ext uri="{FF2B5EF4-FFF2-40B4-BE49-F238E27FC236}">
              <a16:creationId xmlns:a16="http://schemas.microsoft.com/office/drawing/2014/main" id="{BA803A2B-6A94-45B7-A67F-AB6127E54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55" name="Picture 200" descr="empty">
          <a:extLst>
            <a:ext uri="{FF2B5EF4-FFF2-40B4-BE49-F238E27FC236}">
              <a16:creationId xmlns:a16="http://schemas.microsoft.com/office/drawing/2014/main" id="{FF2D448A-6381-414C-9093-A6352C931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56" name="Picture 195" descr="empty">
          <a:extLst>
            <a:ext uri="{FF2B5EF4-FFF2-40B4-BE49-F238E27FC236}">
              <a16:creationId xmlns:a16="http://schemas.microsoft.com/office/drawing/2014/main" id="{A01875D0-3E5A-452B-BD1C-2833B17EB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57" name="Picture 196" descr="empty">
          <a:extLst>
            <a:ext uri="{FF2B5EF4-FFF2-40B4-BE49-F238E27FC236}">
              <a16:creationId xmlns:a16="http://schemas.microsoft.com/office/drawing/2014/main" id="{D188490A-6DB7-439A-B2BF-003597411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58" name="Picture 197" descr="empty">
          <a:extLst>
            <a:ext uri="{FF2B5EF4-FFF2-40B4-BE49-F238E27FC236}">
              <a16:creationId xmlns:a16="http://schemas.microsoft.com/office/drawing/2014/main" id="{C38C737F-5108-472D-B5BD-D46A1BB5A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59" name="Picture 198" descr="empty">
          <a:extLst>
            <a:ext uri="{FF2B5EF4-FFF2-40B4-BE49-F238E27FC236}">
              <a16:creationId xmlns:a16="http://schemas.microsoft.com/office/drawing/2014/main" id="{476A33A6-D021-4F31-BC56-657593A90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60" name="Picture 199" descr="empty">
          <a:extLst>
            <a:ext uri="{FF2B5EF4-FFF2-40B4-BE49-F238E27FC236}">
              <a16:creationId xmlns:a16="http://schemas.microsoft.com/office/drawing/2014/main" id="{1B0868AC-4FE7-4E1D-8096-E2FF480E3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61" name="Picture 200" descr="empty">
          <a:extLst>
            <a:ext uri="{FF2B5EF4-FFF2-40B4-BE49-F238E27FC236}">
              <a16:creationId xmlns:a16="http://schemas.microsoft.com/office/drawing/2014/main" id="{84D35DCF-05F2-4A19-B116-F8B2D6F2A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62" name="Picture 195" descr="empty">
          <a:extLst>
            <a:ext uri="{FF2B5EF4-FFF2-40B4-BE49-F238E27FC236}">
              <a16:creationId xmlns:a16="http://schemas.microsoft.com/office/drawing/2014/main" id="{CD3E5221-7AED-470D-8868-7E8AC19C2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63" name="Picture 196" descr="empty">
          <a:extLst>
            <a:ext uri="{FF2B5EF4-FFF2-40B4-BE49-F238E27FC236}">
              <a16:creationId xmlns:a16="http://schemas.microsoft.com/office/drawing/2014/main" id="{41ED7879-8C13-4029-8168-FB86AEA27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64" name="Picture 197" descr="empty">
          <a:extLst>
            <a:ext uri="{FF2B5EF4-FFF2-40B4-BE49-F238E27FC236}">
              <a16:creationId xmlns:a16="http://schemas.microsoft.com/office/drawing/2014/main" id="{2740FBC9-D036-4EC4-82EB-21A660D55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65" name="Picture 198" descr="empty">
          <a:extLst>
            <a:ext uri="{FF2B5EF4-FFF2-40B4-BE49-F238E27FC236}">
              <a16:creationId xmlns:a16="http://schemas.microsoft.com/office/drawing/2014/main" id="{73096654-F728-4C5A-8560-3B18D1D7F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66" name="Picture 199" descr="empty">
          <a:extLst>
            <a:ext uri="{FF2B5EF4-FFF2-40B4-BE49-F238E27FC236}">
              <a16:creationId xmlns:a16="http://schemas.microsoft.com/office/drawing/2014/main" id="{CAA9826D-0EB5-4DB1-979D-94CF02E40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67" name="Picture 200" descr="empty">
          <a:extLst>
            <a:ext uri="{FF2B5EF4-FFF2-40B4-BE49-F238E27FC236}">
              <a16:creationId xmlns:a16="http://schemas.microsoft.com/office/drawing/2014/main" id="{C6749F50-BA4B-4E34-B4A2-690BA6BA9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68" name="Picture 195" descr="empty">
          <a:extLst>
            <a:ext uri="{FF2B5EF4-FFF2-40B4-BE49-F238E27FC236}">
              <a16:creationId xmlns:a16="http://schemas.microsoft.com/office/drawing/2014/main" id="{39C909D8-CE9B-4BD1-AF4D-F888522A7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69" name="Picture 196" descr="empty">
          <a:extLst>
            <a:ext uri="{FF2B5EF4-FFF2-40B4-BE49-F238E27FC236}">
              <a16:creationId xmlns:a16="http://schemas.microsoft.com/office/drawing/2014/main" id="{9B4716C3-636E-413E-B3CB-0A7A3BA9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70" name="Picture 197" descr="empty">
          <a:extLst>
            <a:ext uri="{FF2B5EF4-FFF2-40B4-BE49-F238E27FC236}">
              <a16:creationId xmlns:a16="http://schemas.microsoft.com/office/drawing/2014/main" id="{A4A1F802-2764-467D-80EE-92545AAD9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71" name="Picture 198" descr="empty">
          <a:extLst>
            <a:ext uri="{FF2B5EF4-FFF2-40B4-BE49-F238E27FC236}">
              <a16:creationId xmlns:a16="http://schemas.microsoft.com/office/drawing/2014/main" id="{9AE37231-7A09-4573-85A7-DF1968C9D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72" name="Picture 199" descr="empty">
          <a:extLst>
            <a:ext uri="{FF2B5EF4-FFF2-40B4-BE49-F238E27FC236}">
              <a16:creationId xmlns:a16="http://schemas.microsoft.com/office/drawing/2014/main" id="{B59A6B89-B2EC-4D32-8D70-B11865A6B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73" name="Picture 200" descr="empty">
          <a:extLst>
            <a:ext uri="{FF2B5EF4-FFF2-40B4-BE49-F238E27FC236}">
              <a16:creationId xmlns:a16="http://schemas.microsoft.com/office/drawing/2014/main" id="{3E589854-D8F0-4F08-A301-898C0C395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74" name="Picture 195" descr="empty">
          <a:extLst>
            <a:ext uri="{FF2B5EF4-FFF2-40B4-BE49-F238E27FC236}">
              <a16:creationId xmlns:a16="http://schemas.microsoft.com/office/drawing/2014/main" id="{C8C55C36-CBC6-47E6-9F48-CA2371F16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75" name="Picture 196" descr="empty">
          <a:extLst>
            <a:ext uri="{FF2B5EF4-FFF2-40B4-BE49-F238E27FC236}">
              <a16:creationId xmlns:a16="http://schemas.microsoft.com/office/drawing/2014/main" id="{889FF9DA-8951-4D9E-AE37-16B7D4B56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76" name="Picture 197" descr="empty">
          <a:extLst>
            <a:ext uri="{FF2B5EF4-FFF2-40B4-BE49-F238E27FC236}">
              <a16:creationId xmlns:a16="http://schemas.microsoft.com/office/drawing/2014/main" id="{4F69E3CE-5DA2-41B7-955A-2F4D0B388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77" name="Picture 198" descr="empty">
          <a:extLst>
            <a:ext uri="{FF2B5EF4-FFF2-40B4-BE49-F238E27FC236}">
              <a16:creationId xmlns:a16="http://schemas.microsoft.com/office/drawing/2014/main" id="{9CA9183D-7760-48C7-A60F-F0DC0B2D6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78" name="Picture 199" descr="empty">
          <a:extLst>
            <a:ext uri="{FF2B5EF4-FFF2-40B4-BE49-F238E27FC236}">
              <a16:creationId xmlns:a16="http://schemas.microsoft.com/office/drawing/2014/main" id="{1B5F2D28-516C-4783-9AB9-E33E5C5FE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79" name="Picture 200" descr="empty">
          <a:extLst>
            <a:ext uri="{FF2B5EF4-FFF2-40B4-BE49-F238E27FC236}">
              <a16:creationId xmlns:a16="http://schemas.microsoft.com/office/drawing/2014/main" id="{94FFB2C8-022F-42BA-A5BD-D3F6DA4D9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80" name="Picture 195" descr="empty">
          <a:extLst>
            <a:ext uri="{FF2B5EF4-FFF2-40B4-BE49-F238E27FC236}">
              <a16:creationId xmlns:a16="http://schemas.microsoft.com/office/drawing/2014/main" id="{B6AFE14D-B21B-4F45-871B-9F688DDA6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81" name="Picture 196" descr="empty">
          <a:extLst>
            <a:ext uri="{FF2B5EF4-FFF2-40B4-BE49-F238E27FC236}">
              <a16:creationId xmlns:a16="http://schemas.microsoft.com/office/drawing/2014/main" id="{3F9D0BE3-2507-4EEB-AE98-1C0E39AE8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82" name="Picture 197" descr="empty">
          <a:extLst>
            <a:ext uri="{FF2B5EF4-FFF2-40B4-BE49-F238E27FC236}">
              <a16:creationId xmlns:a16="http://schemas.microsoft.com/office/drawing/2014/main" id="{0E7885C6-F986-4E2B-9509-9D8245791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83" name="Picture 198" descr="empty">
          <a:extLst>
            <a:ext uri="{FF2B5EF4-FFF2-40B4-BE49-F238E27FC236}">
              <a16:creationId xmlns:a16="http://schemas.microsoft.com/office/drawing/2014/main" id="{2972D24D-1E92-4BDC-AB53-DE13832FF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84" name="Picture 199" descr="empty">
          <a:extLst>
            <a:ext uri="{FF2B5EF4-FFF2-40B4-BE49-F238E27FC236}">
              <a16:creationId xmlns:a16="http://schemas.microsoft.com/office/drawing/2014/main" id="{D5107E15-5E31-41D1-84F6-516050028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85" name="Picture 200" descr="empty">
          <a:extLst>
            <a:ext uri="{FF2B5EF4-FFF2-40B4-BE49-F238E27FC236}">
              <a16:creationId xmlns:a16="http://schemas.microsoft.com/office/drawing/2014/main" id="{176F98A4-3E86-42E0-8A24-40870E69B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86" name="Picture 195" descr="empty">
          <a:extLst>
            <a:ext uri="{FF2B5EF4-FFF2-40B4-BE49-F238E27FC236}">
              <a16:creationId xmlns:a16="http://schemas.microsoft.com/office/drawing/2014/main" id="{0518C905-4FAA-46A7-8E5F-B85427917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87" name="Picture 196" descr="empty">
          <a:extLst>
            <a:ext uri="{FF2B5EF4-FFF2-40B4-BE49-F238E27FC236}">
              <a16:creationId xmlns:a16="http://schemas.microsoft.com/office/drawing/2014/main" id="{F6EE5B1F-063E-461E-A84B-9D6605D87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88" name="Picture 197" descr="empty">
          <a:extLst>
            <a:ext uri="{FF2B5EF4-FFF2-40B4-BE49-F238E27FC236}">
              <a16:creationId xmlns:a16="http://schemas.microsoft.com/office/drawing/2014/main" id="{3DCAA448-7F81-48EB-97F9-E64355B6F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89" name="Picture 198" descr="empty">
          <a:extLst>
            <a:ext uri="{FF2B5EF4-FFF2-40B4-BE49-F238E27FC236}">
              <a16:creationId xmlns:a16="http://schemas.microsoft.com/office/drawing/2014/main" id="{C7790F42-03D3-44AA-9A90-CB4347E20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90" name="Picture 199" descr="empty">
          <a:extLst>
            <a:ext uri="{FF2B5EF4-FFF2-40B4-BE49-F238E27FC236}">
              <a16:creationId xmlns:a16="http://schemas.microsoft.com/office/drawing/2014/main" id="{DF94AC2E-26B9-49A3-BCFC-6441D3FB9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91" name="Picture 200" descr="empty">
          <a:extLst>
            <a:ext uri="{FF2B5EF4-FFF2-40B4-BE49-F238E27FC236}">
              <a16:creationId xmlns:a16="http://schemas.microsoft.com/office/drawing/2014/main" id="{485C3EBC-F722-4ACA-B799-5D2DA5883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92" name="Picture 195" descr="empty">
          <a:extLst>
            <a:ext uri="{FF2B5EF4-FFF2-40B4-BE49-F238E27FC236}">
              <a16:creationId xmlns:a16="http://schemas.microsoft.com/office/drawing/2014/main" id="{84492B69-12FB-4306-BD62-B9955038E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93" name="Picture 196" descr="empty">
          <a:extLst>
            <a:ext uri="{FF2B5EF4-FFF2-40B4-BE49-F238E27FC236}">
              <a16:creationId xmlns:a16="http://schemas.microsoft.com/office/drawing/2014/main" id="{D746C29C-22E5-4C4C-9745-FF23BBDFF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94" name="Picture 197" descr="empty">
          <a:extLst>
            <a:ext uri="{FF2B5EF4-FFF2-40B4-BE49-F238E27FC236}">
              <a16:creationId xmlns:a16="http://schemas.microsoft.com/office/drawing/2014/main" id="{E542B3DC-8542-4AE1-BBE8-8122B8247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95" name="Picture 198" descr="empty">
          <a:extLst>
            <a:ext uri="{FF2B5EF4-FFF2-40B4-BE49-F238E27FC236}">
              <a16:creationId xmlns:a16="http://schemas.microsoft.com/office/drawing/2014/main" id="{F97C10A0-FC9F-406F-A83D-ACFD80E33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96" name="Picture 199" descr="empty">
          <a:extLst>
            <a:ext uri="{FF2B5EF4-FFF2-40B4-BE49-F238E27FC236}">
              <a16:creationId xmlns:a16="http://schemas.microsoft.com/office/drawing/2014/main" id="{808CDDE7-C18D-41DA-8792-6C14F9347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97" name="Picture 200" descr="empty">
          <a:extLst>
            <a:ext uri="{FF2B5EF4-FFF2-40B4-BE49-F238E27FC236}">
              <a16:creationId xmlns:a16="http://schemas.microsoft.com/office/drawing/2014/main" id="{F4F7C798-F211-4A5B-8968-A90930E73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98" name="Picture 195" descr="empty">
          <a:extLst>
            <a:ext uri="{FF2B5EF4-FFF2-40B4-BE49-F238E27FC236}">
              <a16:creationId xmlns:a16="http://schemas.microsoft.com/office/drawing/2014/main" id="{D1E07108-BF9D-4ACF-A8E4-81FBC2F98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99" name="Picture 196" descr="empty">
          <a:extLst>
            <a:ext uri="{FF2B5EF4-FFF2-40B4-BE49-F238E27FC236}">
              <a16:creationId xmlns:a16="http://schemas.microsoft.com/office/drawing/2014/main" id="{D056DE97-6FD8-4453-841F-186BA8883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00" name="Picture 197" descr="empty">
          <a:extLst>
            <a:ext uri="{FF2B5EF4-FFF2-40B4-BE49-F238E27FC236}">
              <a16:creationId xmlns:a16="http://schemas.microsoft.com/office/drawing/2014/main" id="{F3098A87-CDCB-49FF-8136-D0D676C48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01" name="Picture 198" descr="empty">
          <a:extLst>
            <a:ext uri="{FF2B5EF4-FFF2-40B4-BE49-F238E27FC236}">
              <a16:creationId xmlns:a16="http://schemas.microsoft.com/office/drawing/2014/main" id="{3CCF6EC0-1C58-46A1-A95E-8E15487D2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02" name="Picture 199" descr="empty">
          <a:extLst>
            <a:ext uri="{FF2B5EF4-FFF2-40B4-BE49-F238E27FC236}">
              <a16:creationId xmlns:a16="http://schemas.microsoft.com/office/drawing/2014/main" id="{E8F73050-2F54-43B9-B4B4-B85414384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03" name="Picture 200" descr="empty">
          <a:extLst>
            <a:ext uri="{FF2B5EF4-FFF2-40B4-BE49-F238E27FC236}">
              <a16:creationId xmlns:a16="http://schemas.microsoft.com/office/drawing/2014/main" id="{7A0DFD3F-818D-4090-B48A-1BFCED57D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04" name="Picture 195" descr="empty">
          <a:extLst>
            <a:ext uri="{FF2B5EF4-FFF2-40B4-BE49-F238E27FC236}">
              <a16:creationId xmlns:a16="http://schemas.microsoft.com/office/drawing/2014/main" id="{25627CEB-F77C-4514-8E18-5608B036F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05" name="Picture 196" descr="empty">
          <a:extLst>
            <a:ext uri="{FF2B5EF4-FFF2-40B4-BE49-F238E27FC236}">
              <a16:creationId xmlns:a16="http://schemas.microsoft.com/office/drawing/2014/main" id="{A8642A0D-4CBB-40FA-9A00-34AF388D1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06" name="Picture 197" descr="empty">
          <a:extLst>
            <a:ext uri="{FF2B5EF4-FFF2-40B4-BE49-F238E27FC236}">
              <a16:creationId xmlns:a16="http://schemas.microsoft.com/office/drawing/2014/main" id="{C63E01D4-590D-4D9A-9D01-5E1DFAF5C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07" name="Picture 198" descr="empty">
          <a:extLst>
            <a:ext uri="{FF2B5EF4-FFF2-40B4-BE49-F238E27FC236}">
              <a16:creationId xmlns:a16="http://schemas.microsoft.com/office/drawing/2014/main" id="{A5E03B61-F345-46DB-9011-C84018BC1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08" name="Picture 199" descr="empty">
          <a:extLst>
            <a:ext uri="{FF2B5EF4-FFF2-40B4-BE49-F238E27FC236}">
              <a16:creationId xmlns:a16="http://schemas.microsoft.com/office/drawing/2014/main" id="{C3F69B61-B125-44B4-AFDF-773493EB7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09" name="Picture 200" descr="empty">
          <a:extLst>
            <a:ext uri="{FF2B5EF4-FFF2-40B4-BE49-F238E27FC236}">
              <a16:creationId xmlns:a16="http://schemas.microsoft.com/office/drawing/2014/main" id="{8BE2EEB7-779C-411F-90DE-06CB55EDC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0" name="Picture 195" descr="empty">
          <a:extLst>
            <a:ext uri="{FF2B5EF4-FFF2-40B4-BE49-F238E27FC236}">
              <a16:creationId xmlns:a16="http://schemas.microsoft.com/office/drawing/2014/main" id="{9FB17FF4-4596-43C3-9DC2-CF74B8D99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1" name="Picture 196" descr="empty">
          <a:extLst>
            <a:ext uri="{FF2B5EF4-FFF2-40B4-BE49-F238E27FC236}">
              <a16:creationId xmlns:a16="http://schemas.microsoft.com/office/drawing/2014/main" id="{42309F55-2AB0-4411-9271-AF3F2CFB3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2" name="Picture 197" descr="empty">
          <a:extLst>
            <a:ext uri="{FF2B5EF4-FFF2-40B4-BE49-F238E27FC236}">
              <a16:creationId xmlns:a16="http://schemas.microsoft.com/office/drawing/2014/main" id="{23588CB1-C283-42E5-AB10-41A275299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3" name="Picture 198" descr="empty">
          <a:extLst>
            <a:ext uri="{FF2B5EF4-FFF2-40B4-BE49-F238E27FC236}">
              <a16:creationId xmlns:a16="http://schemas.microsoft.com/office/drawing/2014/main" id="{4BEB15C4-82CD-48AE-8596-BD65A38A5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4" name="Picture 199" descr="empty">
          <a:extLst>
            <a:ext uri="{FF2B5EF4-FFF2-40B4-BE49-F238E27FC236}">
              <a16:creationId xmlns:a16="http://schemas.microsoft.com/office/drawing/2014/main" id="{FCFFC097-08E8-4B82-8141-FFF3D91E7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5" name="Picture 200" descr="empty">
          <a:extLst>
            <a:ext uri="{FF2B5EF4-FFF2-40B4-BE49-F238E27FC236}">
              <a16:creationId xmlns:a16="http://schemas.microsoft.com/office/drawing/2014/main" id="{C2873AF6-3A8A-4657-9C7E-AC315EE29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6" name="Picture 195" descr="empty">
          <a:extLst>
            <a:ext uri="{FF2B5EF4-FFF2-40B4-BE49-F238E27FC236}">
              <a16:creationId xmlns:a16="http://schemas.microsoft.com/office/drawing/2014/main" id="{7328BDD0-08AD-4B40-BB6C-144182B2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7" name="Picture 196" descr="empty">
          <a:extLst>
            <a:ext uri="{FF2B5EF4-FFF2-40B4-BE49-F238E27FC236}">
              <a16:creationId xmlns:a16="http://schemas.microsoft.com/office/drawing/2014/main" id="{4381756F-39ED-4C07-8CF9-A51E9B483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8" name="Picture 197" descr="empty">
          <a:extLst>
            <a:ext uri="{FF2B5EF4-FFF2-40B4-BE49-F238E27FC236}">
              <a16:creationId xmlns:a16="http://schemas.microsoft.com/office/drawing/2014/main" id="{DF9E60DC-D006-4112-8B6F-1E4CE8CBB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9" name="Picture 198" descr="empty">
          <a:extLst>
            <a:ext uri="{FF2B5EF4-FFF2-40B4-BE49-F238E27FC236}">
              <a16:creationId xmlns:a16="http://schemas.microsoft.com/office/drawing/2014/main" id="{E948E593-FC0A-4D58-B051-5B069274F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0" name="Picture 199" descr="empty">
          <a:extLst>
            <a:ext uri="{FF2B5EF4-FFF2-40B4-BE49-F238E27FC236}">
              <a16:creationId xmlns:a16="http://schemas.microsoft.com/office/drawing/2014/main" id="{CF838719-5848-43DE-83B2-716B0609E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1" name="Picture 200" descr="empty">
          <a:extLst>
            <a:ext uri="{FF2B5EF4-FFF2-40B4-BE49-F238E27FC236}">
              <a16:creationId xmlns:a16="http://schemas.microsoft.com/office/drawing/2014/main" id="{8C35C48F-32E8-42EC-9523-8043CA0C4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2" name="Picture 195" descr="empty">
          <a:extLst>
            <a:ext uri="{FF2B5EF4-FFF2-40B4-BE49-F238E27FC236}">
              <a16:creationId xmlns:a16="http://schemas.microsoft.com/office/drawing/2014/main" id="{63B00F82-7EF0-47FF-95B3-DC2984E3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3" name="Picture 196" descr="empty">
          <a:extLst>
            <a:ext uri="{FF2B5EF4-FFF2-40B4-BE49-F238E27FC236}">
              <a16:creationId xmlns:a16="http://schemas.microsoft.com/office/drawing/2014/main" id="{9041E5A5-CBC7-4760-A685-BA137577E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4" name="Picture 197" descr="empty">
          <a:extLst>
            <a:ext uri="{FF2B5EF4-FFF2-40B4-BE49-F238E27FC236}">
              <a16:creationId xmlns:a16="http://schemas.microsoft.com/office/drawing/2014/main" id="{AADC6515-1416-49D0-916D-1A2B4B020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5" name="Picture 198" descr="empty">
          <a:extLst>
            <a:ext uri="{FF2B5EF4-FFF2-40B4-BE49-F238E27FC236}">
              <a16:creationId xmlns:a16="http://schemas.microsoft.com/office/drawing/2014/main" id="{C20CC2F0-5B79-464C-B6CA-45A3AF121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6" name="Picture 199" descr="empty">
          <a:extLst>
            <a:ext uri="{FF2B5EF4-FFF2-40B4-BE49-F238E27FC236}">
              <a16:creationId xmlns:a16="http://schemas.microsoft.com/office/drawing/2014/main" id="{CD030DFA-ED57-4F5A-A21C-8D58DC358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7" name="Picture 200" descr="empty">
          <a:extLst>
            <a:ext uri="{FF2B5EF4-FFF2-40B4-BE49-F238E27FC236}">
              <a16:creationId xmlns:a16="http://schemas.microsoft.com/office/drawing/2014/main" id="{805D0302-1FED-4EE8-8320-50E7EA560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8" name="Picture 195" descr="empty">
          <a:extLst>
            <a:ext uri="{FF2B5EF4-FFF2-40B4-BE49-F238E27FC236}">
              <a16:creationId xmlns:a16="http://schemas.microsoft.com/office/drawing/2014/main" id="{6F6E2818-5E32-4E7D-A1E9-6609E2832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9" name="Picture 196" descr="empty">
          <a:extLst>
            <a:ext uri="{FF2B5EF4-FFF2-40B4-BE49-F238E27FC236}">
              <a16:creationId xmlns:a16="http://schemas.microsoft.com/office/drawing/2014/main" id="{07832F41-D973-4F9A-AB4B-F46CD3813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30" name="Picture 197" descr="empty">
          <a:extLst>
            <a:ext uri="{FF2B5EF4-FFF2-40B4-BE49-F238E27FC236}">
              <a16:creationId xmlns:a16="http://schemas.microsoft.com/office/drawing/2014/main" id="{EAA28A91-B82A-48BC-93B5-FED6B61AF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31" name="Picture 198" descr="empty">
          <a:extLst>
            <a:ext uri="{FF2B5EF4-FFF2-40B4-BE49-F238E27FC236}">
              <a16:creationId xmlns:a16="http://schemas.microsoft.com/office/drawing/2014/main" id="{6A1DCC1D-DF52-4764-9838-09A79321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32" name="Picture 199" descr="empty">
          <a:extLst>
            <a:ext uri="{FF2B5EF4-FFF2-40B4-BE49-F238E27FC236}">
              <a16:creationId xmlns:a16="http://schemas.microsoft.com/office/drawing/2014/main" id="{1B1A5734-C2E5-4ECB-A3F3-DCC9202C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33" name="Picture 200" descr="empty">
          <a:extLst>
            <a:ext uri="{FF2B5EF4-FFF2-40B4-BE49-F238E27FC236}">
              <a16:creationId xmlns:a16="http://schemas.microsoft.com/office/drawing/2014/main" id="{FA1568E4-0F6F-4F17-BD4A-22A9EB562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34" name="Picture 195" descr="empty">
          <a:extLst>
            <a:ext uri="{FF2B5EF4-FFF2-40B4-BE49-F238E27FC236}">
              <a16:creationId xmlns:a16="http://schemas.microsoft.com/office/drawing/2014/main" id="{A37A0F1F-E35B-416D-A326-80C016E7C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35" name="Picture 196" descr="empty">
          <a:extLst>
            <a:ext uri="{FF2B5EF4-FFF2-40B4-BE49-F238E27FC236}">
              <a16:creationId xmlns:a16="http://schemas.microsoft.com/office/drawing/2014/main" id="{522B7847-C9DE-4EF4-9E12-425A60F9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36" name="Picture 197" descr="empty">
          <a:extLst>
            <a:ext uri="{FF2B5EF4-FFF2-40B4-BE49-F238E27FC236}">
              <a16:creationId xmlns:a16="http://schemas.microsoft.com/office/drawing/2014/main" id="{4670FA81-BDDE-40E8-B362-5429C5C4E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37" name="Picture 198" descr="empty">
          <a:extLst>
            <a:ext uri="{FF2B5EF4-FFF2-40B4-BE49-F238E27FC236}">
              <a16:creationId xmlns:a16="http://schemas.microsoft.com/office/drawing/2014/main" id="{11185586-B1AB-403A-B39E-59BECE03E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38" name="Picture 199" descr="empty">
          <a:extLst>
            <a:ext uri="{FF2B5EF4-FFF2-40B4-BE49-F238E27FC236}">
              <a16:creationId xmlns:a16="http://schemas.microsoft.com/office/drawing/2014/main" id="{18BA8EE8-03CA-4F9C-BC7A-C83FC7637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39" name="Picture 200" descr="empty">
          <a:extLst>
            <a:ext uri="{FF2B5EF4-FFF2-40B4-BE49-F238E27FC236}">
              <a16:creationId xmlns:a16="http://schemas.microsoft.com/office/drawing/2014/main" id="{4A70A1FB-6AC3-41EE-9822-A7D9D4A30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40" name="Picture 195" descr="empty">
          <a:extLst>
            <a:ext uri="{FF2B5EF4-FFF2-40B4-BE49-F238E27FC236}">
              <a16:creationId xmlns:a16="http://schemas.microsoft.com/office/drawing/2014/main" id="{7EC5A282-76DB-4FDD-8DD8-BFEDE7D62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41" name="Picture 196" descr="empty">
          <a:extLst>
            <a:ext uri="{FF2B5EF4-FFF2-40B4-BE49-F238E27FC236}">
              <a16:creationId xmlns:a16="http://schemas.microsoft.com/office/drawing/2014/main" id="{F52CB31D-C256-4557-B10B-B504E01D1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42" name="Picture 197" descr="empty">
          <a:extLst>
            <a:ext uri="{FF2B5EF4-FFF2-40B4-BE49-F238E27FC236}">
              <a16:creationId xmlns:a16="http://schemas.microsoft.com/office/drawing/2014/main" id="{26E6DE86-C1C4-41AF-BE81-4963392A2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43" name="Picture 198" descr="empty">
          <a:extLst>
            <a:ext uri="{FF2B5EF4-FFF2-40B4-BE49-F238E27FC236}">
              <a16:creationId xmlns:a16="http://schemas.microsoft.com/office/drawing/2014/main" id="{E993CE11-FAD7-4B96-AC84-2382E9CDF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44" name="Picture 199" descr="empty">
          <a:extLst>
            <a:ext uri="{FF2B5EF4-FFF2-40B4-BE49-F238E27FC236}">
              <a16:creationId xmlns:a16="http://schemas.microsoft.com/office/drawing/2014/main" id="{05778453-5F23-45DB-8629-56F800013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45" name="Picture 200" descr="empty">
          <a:extLst>
            <a:ext uri="{FF2B5EF4-FFF2-40B4-BE49-F238E27FC236}">
              <a16:creationId xmlns:a16="http://schemas.microsoft.com/office/drawing/2014/main" id="{718A302F-3C6C-40BB-A355-FA2D225FB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533400</xdr:colOff>
      <xdr:row>150</xdr:row>
      <xdr:rowOff>0</xdr:rowOff>
    </xdr:from>
    <xdr:ext cx="0" cy="9525"/>
    <xdr:pic>
      <xdr:nvPicPr>
        <xdr:cNvPr id="146" name="Picture 195" descr="empty">
          <a:extLst>
            <a:ext uri="{FF2B5EF4-FFF2-40B4-BE49-F238E27FC236}">
              <a16:creationId xmlns:a16="http://schemas.microsoft.com/office/drawing/2014/main" id="{D55EF46B-86D9-4A71-86FB-6BAE368F7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7" name="Picture 196" descr="empty">
          <a:extLst>
            <a:ext uri="{FF2B5EF4-FFF2-40B4-BE49-F238E27FC236}">
              <a16:creationId xmlns:a16="http://schemas.microsoft.com/office/drawing/2014/main" id="{CC9165A1-96EC-431E-A6AA-E7B717E7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8" name="Picture 197" descr="empty">
          <a:extLst>
            <a:ext uri="{FF2B5EF4-FFF2-40B4-BE49-F238E27FC236}">
              <a16:creationId xmlns:a16="http://schemas.microsoft.com/office/drawing/2014/main" id="{6992528E-B48E-437F-AE57-708A153EF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9" name="Picture 198" descr="empty">
          <a:extLst>
            <a:ext uri="{FF2B5EF4-FFF2-40B4-BE49-F238E27FC236}">
              <a16:creationId xmlns:a16="http://schemas.microsoft.com/office/drawing/2014/main" id="{7088140F-423F-4B00-A4F3-A55345175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0" name="Picture 199" descr="empty">
          <a:extLst>
            <a:ext uri="{FF2B5EF4-FFF2-40B4-BE49-F238E27FC236}">
              <a16:creationId xmlns:a16="http://schemas.microsoft.com/office/drawing/2014/main" id="{6D848EAA-0200-4722-97E6-FF8C1A109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1" name="Picture 200" descr="empty">
          <a:extLst>
            <a:ext uri="{FF2B5EF4-FFF2-40B4-BE49-F238E27FC236}">
              <a16:creationId xmlns:a16="http://schemas.microsoft.com/office/drawing/2014/main" id="{3A7D5E28-4B1F-4E0E-AB43-1378E111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2" name="Picture 195" descr="empty">
          <a:extLst>
            <a:ext uri="{FF2B5EF4-FFF2-40B4-BE49-F238E27FC236}">
              <a16:creationId xmlns:a16="http://schemas.microsoft.com/office/drawing/2014/main" id="{7B8EE98A-0407-42D4-AE38-3ED9C3ADB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3" name="Picture 196" descr="empty">
          <a:extLst>
            <a:ext uri="{FF2B5EF4-FFF2-40B4-BE49-F238E27FC236}">
              <a16:creationId xmlns:a16="http://schemas.microsoft.com/office/drawing/2014/main" id="{0EAFDEBC-492E-42C5-A7D2-B00C5FB5D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4" name="Picture 197" descr="empty">
          <a:extLst>
            <a:ext uri="{FF2B5EF4-FFF2-40B4-BE49-F238E27FC236}">
              <a16:creationId xmlns:a16="http://schemas.microsoft.com/office/drawing/2014/main" id="{B5797ACC-A81C-4372-9F48-4CA8423F8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5" name="Picture 198" descr="empty">
          <a:extLst>
            <a:ext uri="{FF2B5EF4-FFF2-40B4-BE49-F238E27FC236}">
              <a16:creationId xmlns:a16="http://schemas.microsoft.com/office/drawing/2014/main" id="{37BF3777-8D7A-4503-B763-B2530F98F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6" name="Picture 199" descr="empty">
          <a:extLst>
            <a:ext uri="{FF2B5EF4-FFF2-40B4-BE49-F238E27FC236}">
              <a16:creationId xmlns:a16="http://schemas.microsoft.com/office/drawing/2014/main" id="{D1469C27-F0E7-49CE-8DFE-A4880C8F3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7" name="Picture 200" descr="empty">
          <a:extLst>
            <a:ext uri="{FF2B5EF4-FFF2-40B4-BE49-F238E27FC236}">
              <a16:creationId xmlns:a16="http://schemas.microsoft.com/office/drawing/2014/main" id="{E9C6761D-3271-46C1-9E01-870033BAC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8" name="Picture 195" descr="empty">
          <a:extLst>
            <a:ext uri="{FF2B5EF4-FFF2-40B4-BE49-F238E27FC236}">
              <a16:creationId xmlns:a16="http://schemas.microsoft.com/office/drawing/2014/main" id="{0850C347-E04E-45C4-BCF1-5E1569BAF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9" name="Picture 196" descr="empty">
          <a:extLst>
            <a:ext uri="{FF2B5EF4-FFF2-40B4-BE49-F238E27FC236}">
              <a16:creationId xmlns:a16="http://schemas.microsoft.com/office/drawing/2014/main" id="{FEB1F9E9-FE58-43C0-8D16-E014472F6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0" name="Picture 197" descr="empty">
          <a:extLst>
            <a:ext uri="{FF2B5EF4-FFF2-40B4-BE49-F238E27FC236}">
              <a16:creationId xmlns:a16="http://schemas.microsoft.com/office/drawing/2014/main" id="{BE9EC0CD-3848-41D2-9409-4F5CC4F3F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1" name="Picture 198" descr="empty">
          <a:extLst>
            <a:ext uri="{FF2B5EF4-FFF2-40B4-BE49-F238E27FC236}">
              <a16:creationId xmlns:a16="http://schemas.microsoft.com/office/drawing/2014/main" id="{FFADC409-C439-4FD0-8DBB-83D367FBE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2" name="Picture 199" descr="empty">
          <a:extLst>
            <a:ext uri="{FF2B5EF4-FFF2-40B4-BE49-F238E27FC236}">
              <a16:creationId xmlns:a16="http://schemas.microsoft.com/office/drawing/2014/main" id="{6B13C549-D40F-4143-A27B-1886A97D5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3" name="Picture 200" descr="empty">
          <a:extLst>
            <a:ext uri="{FF2B5EF4-FFF2-40B4-BE49-F238E27FC236}">
              <a16:creationId xmlns:a16="http://schemas.microsoft.com/office/drawing/2014/main" id="{4448E6F9-59FD-4AB0-87A5-2DDA574C7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4" name="Picture 195" descr="empty">
          <a:extLst>
            <a:ext uri="{FF2B5EF4-FFF2-40B4-BE49-F238E27FC236}">
              <a16:creationId xmlns:a16="http://schemas.microsoft.com/office/drawing/2014/main" id="{E6C553FA-D044-4212-AB1C-66BE10F1B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5" name="Picture 196" descr="empty">
          <a:extLst>
            <a:ext uri="{FF2B5EF4-FFF2-40B4-BE49-F238E27FC236}">
              <a16:creationId xmlns:a16="http://schemas.microsoft.com/office/drawing/2014/main" id="{E36E778C-4623-48AC-AADE-6DC9EF06D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6" name="Picture 197" descr="empty">
          <a:extLst>
            <a:ext uri="{FF2B5EF4-FFF2-40B4-BE49-F238E27FC236}">
              <a16:creationId xmlns:a16="http://schemas.microsoft.com/office/drawing/2014/main" id="{F5948471-4CD1-4517-A41C-220572AF5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7" name="Picture 198" descr="empty">
          <a:extLst>
            <a:ext uri="{FF2B5EF4-FFF2-40B4-BE49-F238E27FC236}">
              <a16:creationId xmlns:a16="http://schemas.microsoft.com/office/drawing/2014/main" id="{E026DDA1-5903-4CAD-AEC6-333CFB892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8" name="Picture 199" descr="empty">
          <a:extLst>
            <a:ext uri="{FF2B5EF4-FFF2-40B4-BE49-F238E27FC236}">
              <a16:creationId xmlns:a16="http://schemas.microsoft.com/office/drawing/2014/main" id="{770B4C36-2C0A-4B4E-8D07-DAB265F1E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9" name="Picture 200" descr="empty">
          <a:extLst>
            <a:ext uri="{FF2B5EF4-FFF2-40B4-BE49-F238E27FC236}">
              <a16:creationId xmlns:a16="http://schemas.microsoft.com/office/drawing/2014/main" id="{166E24D5-08FF-4519-B136-45DA876F0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0" name="Picture 195" descr="empty">
          <a:extLst>
            <a:ext uri="{FF2B5EF4-FFF2-40B4-BE49-F238E27FC236}">
              <a16:creationId xmlns:a16="http://schemas.microsoft.com/office/drawing/2014/main" id="{C26D3021-8BA1-4EAF-9738-41EF808DF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1" name="Picture 196" descr="empty">
          <a:extLst>
            <a:ext uri="{FF2B5EF4-FFF2-40B4-BE49-F238E27FC236}">
              <a16:creationId xmlns:a16="http://schemas.microsoft.com/office/drawing/2014/main" id="{FF2EF251-4588-4AEB-BBBD-8BD7E358C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2" name="Picture 197" descr="empty">
          <a:extLst>
            <a:ext uri="{FF2B5EF4-FFF2-40B4-BE49-F238E27FC236}">
              <a16:creationId xmlns:a16="http://schemas.microsoft.com/office/drawing/2014/main" id="{C2E6D7F4-6D3B-46E7-86EF-9D03BD8C8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3" name="Picture 198" descr="empty">
          <a:extLst>
            <a:ext uri="{FF2B5EF4-FFF2-40B4-BE49-F238E27FC236}">
              <a16:creationId xmlns:a16="http://schemas.microsoft.com/office/drawing/2014/main" id="{F9B9F06B-5437-495C-8819-A258B5750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4" name="Picture 199" descr="empty">
          <a:extLst>
            <a:ext uri="{FF2B5EF4-FFF2-40B4-BE49-F238E27FC236}">
              <a16:creationId xmlns:a16="http://schemas.microsoft.com/office/drawing/2014/main" id="{B8D57901-9585-4303-BF10-C56077EFC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5" name="Picture 200" descr="empty">
          <a:extLst>
            <a:ext uri="{FF2B5EF4-FFF2-40B4-BE49-F238E27FC236}">
              <a16:creationId xmlns:a16="http://schemas.microsoft.com/office/drawing/2014/main" id="{89EEE0ED-E186-4BB0-8B3E-406404934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6" name="Picture 195" descr="empty">
          <a:extLst>
            <a:ext uri="{FF2B5EF4-FFF2-40B4-BE49-F238E27FC236}">
              <a16:creationId xmlns:a16="http://schemas.microsoft.com/office/drawing/2014/main" id="{0244374D-6427-419C-A20C-94ED4A524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7" name="Picture 196" descr="empty">
          <a:extLst>
            <a:ext uri="{FF2B5EF4-FFF2-40B4-BE49-F238E27FC236}">
              <a16:creationId xmlns:a16="http://schemas.microsoft.com/office/drawing/2014/main" id="{021BCA82-29F5-4CFA-8F9F-257412A19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8" name="Picture 197" descr="empty">
          <a:extLst>
            <a:ext uri="{FF2B5EF4-FFF2-40B4-BE49-F238E27FC236}">
              <a16:creationId xmlns:a16="http://schemas.microsoft.com/office/drawing/2014/main" id="{4D9E14A3-5D35-4597-BAC9-E37C332B1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9" name="Picture 198" descr="empty">
          <a:extLst>
            <a:ext uri="{FF2B5EF4-FFF2-40B4-BE49-F238E27FC236}">
              <a16:creationId xmlns:a16="http://schemas.microsoft.com/office/drawing/2014/main" id="{34F1E766-887D-4C0A-BDBC-2FC57A249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0" name="Picture 199" descr="empty">
          <a:extLst>
            <a:ext uri="{FF2B5EF4-FFF2-40B4-BE49-F238E27FC236}">
              <a16:creationId xmlns:a16="http://schemas.microsoft.com/office/drawing/2014/main" id="{2758852D-F138-423F-BD0C-AB62CF57C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1" name="Picture 200" descr="empty">
          <a:extLst>
            <a:ext uri="{FF2B5EF4-FFF2-40B4-BE49-F238E27FC236}">
              <a16:creationId xmlns:a16="http://schemas.microsoft.com/office/drawing/2014/main" id="{D8A8F019-86A4-43A6-A75C-E8178260B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2" name="Picture 195" descr="empty">
          <a:extLst>
            <a:ext uri="{FF2B5EF4-FFF2-40B4-BE49-F238E27FC236}">
              <a16:creationId xmlns:a16="http://schemas.microsoft.com/office/drawing/2014/main" id="{4E451F93-5B4F-4455-87C2-FF164EFB8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3" name="Picture 196" descr="empty">
          <a:extLst>
            <a:ext uri="{FF2B5EF4-FFF2-40B4-BE49-F238E27FC236}">
              <a16:creationId xmlns:a16="http://schemas.microsoft.com/office/drawing/2014/main" id="{63632F5A-E74D-468F-8580-7DDF6EB5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4" name="Picture 197" descr="empty">
          <a:extLst>
            <a:ext uri="{FF2B5EF4-FFF2-40B4-BE49-F238E27FC236}">
              <a16:creationId xmlns:a16="http://schemas.microsoft.com/office/drawing/2014/main" id="{7E14F437-3A79-4EEE-AC17-09CE4B297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5" name="Picture 198" descr="empty">
          <a:extLst>
            <a:ext uri="{FF2B5EF4-FFF2-40B4-BE49-F238E27FC236}">
              <a16:creationId xmlns:a16="http://schemas.microsoft.com/office/drawing/2014/main" id="{2DEA5055-DA8F-4936-B15F-EC973E003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6" name="Picture 199" descr="empty">
          <a:extLst>
            <a:ext uri="{FF2B5EF4-FFF2-40B4-BE49-F238E27FC236}">
              <a16:creationId xmlns:a16="http://schemas.microsoft.com/office/drawing/2014/main" id="{3148C1A8-29FB-497E-A1E3-DDB2EDB13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7" name="Picture 200" descr="empty">
          <a:extLst>
            <a:ext uri="{FF2B5EF4-FFF2-40B4-BE49-F238E27FC236}">
              <a16:creationId xmlns:a16="http://schemas.microsoft.com/office/drawing/2014/main" id="{980805FC-EB1E-4CFE-AE64-09C4BFA69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8" name="Picture 195" descr="empty">
          <a:extLst>
            <a:ext uri="{FF2B5EF4-FFF2-40B4-BE49-F238E27FC236}">
              <a16:creationId xmlns:a16="http://schemas.microsoft.com/office/drawing/2014/main" id="{DDF08A6C-1957-4B9C-9173-4634AE1F3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9" name="Picture 196" descr="empty">
          <a:extLst>
            <a:ext uri="{FF2B5EF4-FFF2-40B4-BE49-F238E27FC236}">
              <a16:creationId xmlns:a16="http://schemas.microsoft.com/office/drawing/2014/main" id="{63F2B7FB-208B-4DA0-9552-5059F8C4D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90" name="Picture 197" descr="empty">
          <a:extLst>
            <a:ext uri="{FF2B5EF4-FFF2-40B4-BE49-F238E27FC236}">
              <a16:creationId xmlns:a16="http://schemas.microsoft.com/office/drawing/2014/main" id="{2CABE276-0E72-46FE-BAE2-FA265040C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91" name="Picture 198" descr="empty">
          <a:extLst>
            <a:ext uri="{FF2B5EF4-FFF2-40B4-BE49-F238E27FC236}">
              <a16:creationId xmlns:a16="http://schemas.microsoft.com/office/drawing/2014/main" id="{1B5E16B9-22CD-4E35-A318-10CC9C232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92" name="Picture 199" descr="empty">
          <a:extLst>
            <a:ext uri="{FF2B5EF4-FFF2-40B4-BE49-F238E27FC236}">
              <a16:creationId xmlns:a16="http://schemas.microsoft.com/office/drawing/2014/main" id="{F114D3DA-F1C1-4AAC-AF4E-BF6E7A6CF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93" name="Picture 200" descr="empty">
          <a:extLst>
            <a:ext uri="{FF2B5EF4-FFF2-40B4-BE49-F238E27FC236}">
              <a16:creationId xmlns:a16="http://schemas.microsoft.com/office/drawing/2014/main" id="{D71FA7D3-4824-4CB1-8330-CFC2A30E7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94" name="Picture 195" descr="empty">
          <a:extLst>
            <a:ext uri="{FF2B5EF4-FFF2-40B4-BE49-F238E27FC236}">
              <a16:creationId xmlns:a16="http://schemas.microsoft.com/office/drawing/2014/main" id="{178B2313-ADC6-4CC0-AE7F-71E8750DD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95" name="Picture 196" descr="empty">
          <a:extLst>
            <a:ext uri="{FF2B5EF4-FFF2-40B4-BE49-F238E27FC236}">
              <a16:creationId xmlns:a16="http://schemas.microsoft.com/office/drawing/2014/main" id="{67CD0932-9D74-4AF1-9E7A-4138B2E40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96" name="Picture 197" descr="empty">
          <a:extLst>
            <a:ext uri="{FF2B5EF4-FFF2-40B4-BE49-F238E27FC236}">
              <a16:creationId xmlns:a16="http://schemas.microsoft.com/office/drawing/2014/main" id="{DCC7580D-CE93-44DC-8B5D-DB1A89F84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97" name="Picture 198" descr="empty">
          <a:extLst>
            <a:ext uri="{FF2B5EF4-FFF2-40B4-BE49-F238E27FC236}">
              <a16:creationId xmlns:a16="http://schemas.microsoft.com/office/drawing/2014/main" id="{D312190E-BB26-433B-BB30-86E755A4F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98" name="Picture 199" descr="empty">
          <a:extLst>
            <a:ext uri="{FF2B5EF4-FFF2-40B4-BE49-F238E27FC236}">
              <a16:creationId xmlns:a16="http://schemas.microsoft.com/office/drawing/2014/main" id="{3F6F1734-C693-498B-A153-7A5770E3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99" name="Picture 200" descr="empty">
          <a:extLst>
            <a:ext uri="{FF2B5EF4-FFF2-40B4-BE49-F238E27FC236}">
              <a16:creationId xmlns:a16="http://schemas.microsoft.com/office/drawing/2014/main" id="{D973167F-12F1-4E57-89E2-DDCAE25B8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0" name="Picture 195" descr="empty">
          <a:extLst>
            <a:ext uri="{FF2B5EF4-FFF2-40B4-BE49-F238E27FC236}">
              <a16:creationId xmlns:a16="http://schemas.microsoft.com/office/drawing/2014/main" id="{50866835-55C1-4906-8101-4D86F771E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1" name="Picture 196" descr="empty">
          <a:extLst>
            <a:ext uri="{FF2B5EF4-FFF2-40B4-BE49-F238E27FC236}">
              <a16:creationId xmlns:a16="http://schemas.microsoft.com/office/drawing/2014/main" id="{53FFED3E-2D43-41A1-9172-2E65416C8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2" name="Picture 197" descr="empty">
          <a:extLst>
            <a:ext uri="{FF2B5EF4-FFF2-40B4-BE49-F238E27FC236}">
              <a16:creationId xmlns:a16="http://schemas.microsoft.com/office/drawing/2014/main" id="{90C70B39-3676-4BF7-8837-CFDAEB482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3" name="Picture 198" descr="empty">
          <a:extLst>
            <a:ext uri="{FF2B5EF4-FFF2-40B4-BE49-F238E27FC236}">
              <a16:creationId xmlns:a16="http://schemas.microsoft.com/office/drawing/2014/main" id="{B8B84561-E662-45CE-9A1A-6B8864626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4" name="Picture 199" descr="empty">
          <a:extLst>
            <a:ext uri="{FF2B5EF4-FFF2-40B4-BE49-F238E27FC236}">
              <a16:creationId xmlns:a16="http://schemas.microsoft.com/office/drawing/2014/main" id="{8C0A0C65-2DC5-4C64-9E7D-80BC3BD73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5" name="Picture 200" descr="empty">
          <a:extLst>
            <a:ext uri="{FF2B5EF4-FFF2-40B4-BE49-F238E27FC236}">
              <a16:creationId xmlns:a16="http://schemas.microsoft.com/office/drawing/2014/main" id="{9A2AB42D-186E-4982-88B3-B529755D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6" name="Picture 195" descr="empty">
          <a:extLst>
            <a:ext uri="{FF2B5EF4-FFF2-40B4-BE49-F238E27FC236}">
              <a16:creationId xmlns:a16="http://schemas.microsoft.com/office/drawing/2014/main" id="{EE01D979-4EF2-48A9-9C1C-9DD75E4A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7" name="Picture 196" descr="empty">
          <a:extLst>
            <a:ext uri="{FF2B5EF4-FFF2-40B4-BE49-F238E27FC236}">
              <a16:creationId xmlns:a16="http://schemas.microsoft.com/office/drawing/2014/main" id="{48B8F24E-0C4A-4250-966C-5FD59F251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8" name="Picture 197" descr="empty">
          <a:extLst>
            <a:ext uri="{FF2B5EF4-FFF2-40B4-BE49-F238E27FC236}">
              <a16:creationId xmlns:a16="http://schemas.microsoft.com/office/drawing/2014/main" id="{C68F1A81-7E74-44B8-8F20-F3B393155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9" name="Picture 198" descr="empty">
          <a:extLst>
            <a:ext uri="{FF2B5EF4-FFF2-40B4-BE49-F238E27FC236}">
              <a16:creationId xmlns:a16="http://schemas.microsoft.com/office/drawing/2014/main" id="{18E1213A-9063-4933-9085-B2AB45B8C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0" name="Picture 199" descr="empty">
          <a:extLst>
            <a:ext uri="{FF2B5EF4-FFF2-40B4-BE49-F238E27FC236}">
              <a16:creationId xmlns:a16="http://schemas.microsoft.com/office/drawing/2014/main" id="{528C455A-81B9-4350-9CBB-F9ACFD65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1" name="Picture 200" descr="empty">
          <a:extLst>
            <a:ext uri="{FF2B5EF4-FFF2-40B4-BE49-F238E27FC236}">
              <a16:creationId xmlns:a16="http://schemas.microsoft.com/office/drawing/2014/main" id="{2CEB6758-5453-42ED-9A6D-F17983560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2" name="Picture 195" descr="empty">
          <a:extLst>
            <a:ext uri="{FF2B5EF4-FFF2-40B4-BE49-F238E27FC236}">
              <a16:creationId xmlns:a16="http://schemas.microsoft.com/office/drawing/2014/main" id="{87B31B71-84B8-4DF4-8217-547EB83F0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3" name="Picture 196" descr="empty">
          <a:extLst>
            <a:ext uri="{FF2B5EF4-FFF2-40B4-BE49-F238E27FC236}">
              <a16:creationId xmlns:a16="http://schemas.microsoft.com/office/drawing/2014/main" id="{22660A41-8B29-4DF4-9081-C6AC64FFA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4" name="Picture 197" descr="empty">
          <a:extLst>
            <a:ext uri="{FF2B5EF4-FFF2-40B4-BE49-F238E27FC236}">
              <a16:creationId xmlns:a16="http://schemas.microsoft.com/office/drawing/2014/main" id="{B884BCFF-0609-41F4-833D-1C0D51A0E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5" name="Picture 198" descr="empty">
          <a:extLst>
            <a:ext uri="{FF2B5EF4-FFF2-40B4-BE49-F238E27FC236}">
              <a16:creationId xmlns:a16="http://schemas.microsoft.com/office/drawing/2014/main" id="{37838355-10B0-473A-818F-522BE4C41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6" name="Picture 199" descr="empty">
          <a:extLst>
            <a:ext uri="{FF2B5EF4-FFF2-40B4-BE49-F238E27FC236}">
              <a16:creationId xmlns:a16="http://schemas.microsoft.com/office/drawing/2014/main" id="{2C0FDA9C-D23D-4FDD-854A-3D245E683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7" name="Picture 200" descr="empty">
          <a:extLst>
            <a:ext uri="{FF2B5EF4-FFF2-40B4-BE49-F238E27FC236}">
              <a16:creationId xmlns:a16="http://schemas.microsoft.com/office/drawing/2014/main" id="{926788FC-D4E5-4DB7-AA41-D65B3B8F9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8" name="Picture 195" descr="empty">
          <a:extLst>
            <a:ext uri="{FF2B5EF4-FFF2-40B4-BE49-F238E27FC236}">
              <a16:creationId xmlns:a16="http://schemas.microsoft.com/office/drawing/2014/main" id="{524D96ED-AAA8-460A-BF30-D3A1D345F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9" name="Picture 196" descr="empty">
          <a:extLst>
            <a:ext uri="{FF2B5EF4-FFF2-40B4-BE49-F238E27FC236}">
              <a16:creationId xmlns:a16="http://schemas.microsoft.com/office/drawing/2014/main" id="{1419E0E1-7906-4CDF-8FA5-E4EEF6884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0" name="Picture 197" descr="empty">
          <a:extLst>
            <a:ext uri="{FF2B5EF4-FFF2-40B4-BE49-F238E27FC236}">
              <a16:creationId xmlns:a16="http://schemas.microsoft.com/office/drawing/2014/main" id="{F25E8390-9CA3-440B-81A8-2665EE5F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1" name="Picture 198" descr="empty">
          <a:extLst>
            <a:ext uri="{FF2B5EF4-FFF2-40B4-BE49-F238E27FC236}">
              <a16:creationId xmlns:a16="http://schemas.microsoft.com/office/drawing/2014/main" id="{62643968-6DCE-465F-9D0D-65E1A936D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2" name="Picture 199" descr="empty">
          <a:extLst>
            <a:ext uri="{FF2B5EF4-FFF2-40B4-BE49-F238E27FC236}">
              <a16:creationId xmlns:a16="http://schemas.microsoft.com/office/drawing/2014/main" id="{E36825EC-9AC4-4733-A212-61DC5E911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3" name="Picture 200" descr="empty">
          <a:extLst>
            <a:ext uri="{FF2B5EF4-FFF2-40B4-BE49-F238E27FC236}">
              <a16:creationId xmlns:a16="http://schemas.microsoft.com/office/drawing/2014/main" id="{7C19F8C8-551B-4063-B78E-126BD0736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4" name="Picture 195" descr="empty">
          <a:extLst>
            <a:ext uri="{FF2B5EF4-FFF2-40B4-BE49-F238E27FC236}">
              <a16:creationId xmlns:a16="http://schemas.microsoft.com/office/drawing/2014/main" id="{84ED2569-E0AA-4BD9-8145-DA5D1C8EB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5" name="Picture 196" descr="empty">
          <a:extLst>
            <a:ext uri="{FF2B5EF4-FFF2-40B4-BE49-F238E27FC236}">
              <a16:creationId xmlns:a16="http://schemas.microsoft.com/office/drawing/2014/main" id="{BEC59696-D364-4C81-9327-3E768FC10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6" name="Picture 197" descr="empty">
          <a:extLst>
            <a:ext uri="{FF2B5EF4-FFF2-40B4-BE49-F238E27FC236}">
              <a16:creationId xmlns:a16="http://schemas.microsoft.com/office/drawing/2014/main" id="{4039E544-40B3-49B9-B825-DFC7FDC6E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7" name="Picture 198" descr="empty">
          <a:extLst>
            <a:ext uri="{FF2B5EF4-FFF2-40B4-BE49-F238E27FC236}">
              <a16:creationId xmlns:a16="http://schemas.microsoft.com/office/drawing/2014/main" id="{458B1362-4731-47F5-AF2A-BCD662C41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8" name="Picture 199" descr="empty">
          <a:extLst>
            <a:ext uri="{FF2B5EF4-FFF2-40B4-BE49-F238E27FC236}">
              <a16:creationId xmlns:a16="http://schemas.microsoft.com/office/drawing/2014/main" id="{CC5DFE8F-6185-4325-80AD-2D0055D87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9" name="Picture 200" descr="empty">
          <a:extLst>
            <a:ext uri="{FF2B5EF4-FFF2-40B4-BE49-F238E27FC236}">
              <a16:creationId xmlns:a16="http://schemas.microsoft.com/office/drawing/2014/main" id="{87C45768-F0BF-457C-AC49-179EE7E23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0" name="Picture 195" descr="empty">
          <a:extLst>
            <a:ext uri="{FF2B5EF4-FFF2-40B4-BE49-F238E27FC236}">
              <a16:creationId xmlns:a16="http://schemas.microsoft.com/office/drawing/2014/main" id="{8FC1F8F8-AE9A-4D25-A2C8-0D17CEEC2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1" name="Picture 196" descr="empty">
          <a:extLst>
            <a:ext uri="{FF2B5EF4-FFF2-40B4-BE49-F238E27FC236}">
              <a16:creationId xmlns:a16="http://schemas.microsoft.com/office/drawing/2014/main" id="{E23F3B96-7776-4606-B069-61971C875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2" name="Picture 197" descr="empty">
          <a:extLst>
            <a:ext uri="{FF2B5EF4-FFF2-40B4-BE49-F238E27FC236}">
              <a16:creationId xmlns:a16="http://schemas.microsoft.com/office/drawing/2014/main" id="{67FB358B-4205-4F07-8248-12C35A008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3" name="Picture 198" descr="empty">
          <a:extLst>
            <a:ext uri="{FF2B5EF4-FFF2-40B4-BE49-F238E27FC236}">
              <a16:creationId xmlns:a16="http://schemas.microsoft.com/office/drawing/2014/main" id="{867ABE34-A2E8-4A32-A0AD-F7FB3B589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4" name="Picture 199" descr="empty">
          <a:extLst>
            <a:ext uri="{FF2B5EF4-FFF2-40B4-BE49-F238E27FC236}">
              <a16:creationId xmlns:a16="http://schemas.microsoft.com/office/drawing/2014/main" id="{804DDCE0-4276-4A91-8D41-B95AB28F5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5" name="Picture 200" descr="empty">
          <a:extLst>
            <a:ext uri="{FF2B5EF4-FFF2-40B4-BE49-F238E27FC236}">
              <a16:creationId xmlns:a16="http://schemas.microsoft.com/office/drawing/2014/main" id="{DCBDA926-BF0F-47F8-A12B-94EBF814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6" name="Picture 195" descr="empty">
          <a:extLst>
            <a:ext uri="{FF2B5EF4-FFF2-40B4-BE49-F238E27FC236}">
              <a16:creationId xmlns:a16="http://schemas.microsoft.com/office/drawing/2014/main" id="{7EF6110C-FD78-451C-9CD2-65354519F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7" name="Picture 196" descr="empty">
          <a:extLst>
            <a:ext uri="{FF2B5EF4-FFF2-40B4-BE49-F238E27FC236}">
              <a16:creationId xmlns:a16="http://schemas.microsoft.com/office/drawing/2014/main" id="{9CD633A6-D7C1-45CB-85FD-2ECE058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8" name="Picture 197" descr="empty">
          <a:extLst>
            <a:ext uri="{FF2B5EF4-FFF2-40B4-BE49-F238E27FC236}">
              <a16:creationId xmlns:a16="http://schemas.microsoft.com/office/drawing/2014/main" id="{037187D3-F17C-4360-91FB-47E0CA407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9" name="Picture 198" descr="empty">
          <a:extLst>
            <a:ext uri="{FF2B5EF4-FFF2-40B4-BE49-F238E27FC236}">
              <a16:creationId xmlns:a16="http://schemas.microsoft.com/office/drawing/2014/main" id="{53A69018-85A9-4C77-B01C-62E515D30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0" name="Picture 199" descr="empty">
          <a:extLst>
            <a:ext uri="{FF2B5EF4-FFF2-40B4-BE49-F238E27FC236}">
              <a16:creationId xmlns:a16="http://schemas.microsoft.com/office/drawing/2014/main" id="{9D153C16-561E-4B03-8C0B-8DF458408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1" name="Picture 200" descr="empty">
          <a:extLst>
            <a:ext uri="{FF2B5EF4-FFF2-40B4-BE49-F238E27FC236}">
              <a16:creationId xmlns:a16="http://schemas.microsoft.com/office/drawing/2014/main" id="{909A4243-CD38-4294-95C6-99B8025F0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2" name="Picture 195" descr="empty">
          <a:extLst>
            <a:ext uri="{FF2B5EF4-FFF2-40B4-BE49-F238E27FC236}">
              <a16:creationId xmlns:a16="http://schemas.microsoft.com/office/drawing/2014/main" id="{BA6F4625-C7D9-4904-A151-8A920E84B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3" name="Picture 196" descr="empty">
          <a:extLst>
            <a:ext uri="{FF2B5EF4-FFF2-40B4-BE49-F238E27FC236}">
              <a16:creationId xmlns:a16="http://schemas.microsoft.com/office/drawing/2014/main" id="{EFF6844B-0DAC-4C73-9988-415B8BE70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4" name="Picture 197" descr="empty">
          <a:extLst>
            <a:ext uri="{FF2B5EF4-FFF2-40B4-BE49-F238E27FC236}">
              <a16:creationId xmlns:a16="http://schemas.microsoft.com/office/drawing/2014/main" id="{B9148000-CB3F-481E-A032-701AE1D9C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5" name="Picture 198" descr="empty">
          <a:extLst>
            <a:ext uri="{FF2B5EF4-FFF2-40B4-BE49-F238E27FC236}">
              <a16:creationId xmlns:a16="http://schemas.microsoft.com/office/drawing/2014/main" id="{44B51692-FFCC-47E0-91B5-6DCA0C156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6" name="Picture 199" descr="empty">
          <a:extLst>
            <a:ext uri="{FF2B5EF4-FFF2-40B4-BE49-F238E27FC236}">
              <a16:creationId xmlns:a16="http://schemas.microsoft.com/office/drawing/2014/main" id="{05062B83-F567-48A0-8B12-78CC8FE61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7" name="Picture 200" descr="empty">
          <a:extLst>
            <a:ext uri="{FF2B5EF4-FFF2-40B4-BE49-F238E27FC236}">
              <a16:creationId xmlns:a16="http://schemas.microsoft.com/office/drawing/2014/main" id="{20C41302-ADE4-4B0C-895A-CF9006867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8" name="Picture 195" descr="empty">
          <a:extLst>
            <a:ext uri="{FF2B5EF4-FFF2-40B4-BE49-F238E27FC236}">
              <a16:creationId xmlns:a16="http://schemas.microsoft.com/office/drawing/2014/main" id="{8AF1C16D-1008-4A95-8C9A-90C184632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9" name="Picture 196" descr="empty">
          <a:extLst>
            <a:ext uri="{FF2B5EF4-FFF2-40B4-BE49-F238E27FC236}">
              <a16:creationId xmlns:a16="http://schemas.microsoft.com/office/drawing/2014/main" id="{3D4210CF-A23D-4465-AC77-90E813946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0" name="Picture 197" descr="empty">
          <a:extLst>
            <a:ext uri="{FF2B5EF4-FFF2-40B4-BE49-F238E27FC236}">
              <a16:creationId xmlns:a16="http://schemas.microsoft.com/office/drawing/2014/main" id="{100FFA6B-0ED4-4DAB-889A-7532BA075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1" name="Picture 198" descr="empty">
          <a:extLst>
            <a:ext uri="{FF2B5EF4-FFF2-40B4-BE49-F238E27FC236}">
              <a16:creationId xmlns:a16="http://schemas.microsoft.com/office/drawing/2014/main" id="{B400F6DA-A48C-46CD-BA61-A334D559E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2" name="Picture 199" descr="empty">
          <a:extLst>
            <a:ext uri="{FF2B5EF4-FFF2-40B4-BE49-F238E27FC236}">
              <a16:creationId xmlns:a16="http://schemas.microsoft.com/office/drawing/2014/main" id="{BAEDAC1B-3E4F-44A4-8A71-A9C6B0884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3" name="Picture 200" descr="empty">
          <a:extLst>
            <a:ext uri="{FF2B5EF4-FFF2-40B4-BE49-F238E27FC236}">
              <a16:creationId xmlns:a16="http://schemas.microsoft.com/office/drawing/2014/main" id="{D0BB0DA3-4829-4D39-AFEC-50B186375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4" name="Picture 195" descr="empty">
          <a:extLst>
            <a:ext uri="{FF2B5EF4-FFF2-40B4-BE49-F238E27FC236}">
              <a16:creationId xmlns:a16="http://schemas.microsoft.com/office/drawing/2014/main" id="{35CF2DB0-48D2-4FFE-863F-00CBA9382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5" name="Picture 196" descr="empty">
          <a:extLst>
            <a:ext uri="{FF2B5EF4-FFF2-40B4-BE49-F238E27FC236}">
              <a16:creationId xmlns:a16="http://schemas.microsoft.com/office/drawing/2014/main" id="{8B7F3894-3672-4CAF-A77F-39247678F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6" name="Picture 197" descr="empty">
          <a:extLst>
            <a:ext uri="{FF2B5EF4-FFF2-40B4-BE49-F238E27FC236}">
              <a16:creationId xmlns:a16="http://schemas.microsoft.com/office/drawing/2014/main" id="{4BD79C27-D459-49E0-BCE5-548977802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7" name="Picture 198" descr="empty">
          <a:extLst>
            <a:ext uri="{FF2B5EF4-FFF2-40B4-BE49-F238E27FC236}">
              <a16:creationId xmlns:a16="http://schemas.microsoft.com/office/drawing/2014/main" id="{9B2BF1BD-2BCE-4E8F-B1D7-FEF3A81F4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8" name="Picture 199" descr="empty">
          <a:extLst>
            <a:ext uri="{FF2B5EF4-FFF2-40B4-BE49-F238E27FC236}">
              <a16:creationId xmlns:a16="http://schemas.microsoft.com/office/drawing/2014/main" id="{3CBF5C36-B047-4128-80D9-715DC56AC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9" name="Picture 200" descr="empty">
          <a:extLst>
            <a:ext uri="{FF2B5EF4-FFF2-40B4-BE49-F238E27FC236}">
              <a16:creationId xmlns:a16="http://schemas.microsoft.com/office/drawing/2014/main" id="{11BF3C74-DCCF-457B-A880-B4B3F341A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0" name="Picture 195" descr="empty">
          <a:extLst>
            <a:ext uri="{FF2B5EF4-FFF2-40B4-BE49-F238E27FC236}">
              <a16:creationId xmlns:a16="http://schemas.microsoft.com/office/drawing/2014/main" id="{C1C62AFD-FA72-4F88-9F79-410B94873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1" name="Picture 196" descr="empty">
          <a:extLst>
            <a:ext uri="{FF2B5EF4-FFF2-40B4-BE49-F238E27FC236}">
              <a16:creationId xmlns:a16="http://schemas.microsoft.com/office/drawing/2014/main" id="{832EFF51-23D2-48F9-8492-5B556BC53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2" name="Picture 197" descr="empty">
          <a:extLst>
            <a:ext uri="{FF2B5EF4-FFF2-40B4-BE49-F238E27FC236}">
              <a16:creationId xmlns:a16="http://schemas.microsoft.com/office/drawing/2014/main" id="{2C0B4194-DE45-4356-A658-5760935A6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3" name="Picture 198" descr="empty">
          <a:extLst>
            <a:ext uri="{FF2B5EF4-FFF2-40B4-BE49-F238E27FC236}">
              <a16:creationId xmlns:a16="http://schemas.microsoft.com/office/drawing/2014/main" id="{DCF0B5BA-AD80-4A08-85FB-09AD83A07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4" name="Picture 199" descr="empty">
          <a:extLst>
            <a:ext uri="{FF2B5EF4-FFF2-40B4-BE49-F238E27FC236}">
              <a16:creationId xmlns:a16="http://schemas.microsoft.com/office/drawing/2014/main" id="{18950A71-2ED6-4148-82E5-51A7A3472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5" name="Picture 200" descr="empty">
          <a:extLst>
            <a:ext uri="{FF2B5EF4-FFF2-40B4-BE49-F238E27FC236}">
              <a16:creationId xmlns:a16="http://schemas.microsoft.com/office/drawing/2014/main" id="{4095BE75-62A5-44D0-B214-529EFC796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6" name="Picture 195" descr="empty">
          <a:extLst>
            <a:ext uri="{FF2B5EF4-FFF2-40B4-BE49-F238E27FC236}">
              <a16:creationId xmlns:a16="http://schemas.microsoft.com/office/drawing/2014/main" id="{C598FE7C-0BCA-4CC0-B56B-07F9B1D7D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7" name="Picture 196" descr="empty">
          <a:extLst>
            <a:ext uri="{FF2B5EF4-FFF2-40B4-BE49-F238E27FC236}">
              <a16:creationId xmlns:a16="http://schemas.microsoft.com/office/drawing/2014/main" id="{6F708630-F538-4DB3-A092-322083A83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8" name="Picture 197" descr="empty">
          <a:extLst>
            <a:ext uri="{FF2B5EF4-FFF2-40B4-BE49-F238E27FC236}">
              <a16:creationId xmlns:a16="http://schemas.microsoft.com/office/drawing/2014/main" id="{3FBB4F4F-4196-4A5A-B4D2-64074C326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9" name="Picture 198" descr="empty">
          <a:extLst>
            <a:ext uri="{FF2B5EF4-FFF2-40B4-BE49-F238E27FC236}">
              <a16:creationId xmlns:a16="http://schemas.microsoft.com/office/drawing/2014/main" id="{9E387300-4560-49E3-ABFC-C0FE9949A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70" name="Picture 199" descr="empty">
          <a:extLst>
            <a:ext uri="{FF2B5EF4-FFF2-40B4-BE49-F238E27FC236}">
              <a16:creationId xmlns:a16="http://schemas.microsoft.com/office/drawing/2014/main" id="{825DE0E5-D6FE-4279-AA99-72236B959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71" name="Picture 200" descr="empty">
          <a:extLst>
            <a:ext uri="{FF2B5EF4-FFF2-40B4-BE49-F238E27FC236}">
              <a16:creationId xmlns:a16="http://schemas.microsoft.com/office/drawing/2014/main" id="{C4FC1736-C93D-4BE7-94F4-DBF5B8AF7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72" name="Picture 195" descr="empty">
          <a:extLst>
            <a:ext uri="{FF2B5EF4-FFF2-40B4-BE49-F238E27FC236}">
              <a16:creationId xmlns:a16="http://schemas.microsoft.com/office/drawing/2014/main" id="{B97FDCFA-C729-4678-865F-E8B72338A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73" name="Picture 196" descr="empty">
          <a:extLst>
            <a:ext uri="{FF2B5EF4-FFF2-40B4-BE49-F238E27FC236}">
              <a16:creationId xmlns:a16="http://schemas.microsoft.com/office/drawing/2014/main" id="{EC5C8CF3-E384-4AD7-9AB5-3BB024F1A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74" name="Picture 197" descr="empty">
          <a:extLst>
            <a:ext uri="{FF2B5EF4-FFF2-40B4-BE49-F238E27FC236}">
              <a16:creationId xmlns:a16="http://schemas.microsoft.com/office/drawing/2014/main" id="{E6C32C0E-BF66-4A09-B9C0-1870B5C60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75" name="Picture 198" descr="empty">
          <a:extLst>
            <a:ext uri="{FF2B5EF4-FFF2-40B4-BE49-F238E27FC236}">
              <a16:creationId xmlns:a16="http://schemas.microsoft.com/office/drawing/2014/main" id="{ED9F591D-C2AE-42A2-A706-B8A771B7F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76" name="Picture 199" descr="empty">
          <a:extLst>
            <a:ext uri="{FF2B5EF4-FFF2-40B4-BE49-F238E27FC236}">
              <a16:creationId xmlns:a16="http://schemas.microsoft.com/office/drawing/2014/main" id="{1B0986E9-C5C1-4203-A23C-D4F2B7521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77" name="Picture 200" descr="empty">
          <a:extLst>
            <a:ext uri="{FF2B5EF4-FFF2-40B4-BE49-F238E27FC236}">
              <a16:creationId xmlns:a16="http://schemas.microsoft.com/office/drawing/2014/main" id="{1B0BECC9-195F-47DE-BB47-8C3FF18ED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78" name="Picture 195" descr="empty">
          <a:extLst>
            <a:ext uri="{FF2B5EF4-FFF2-40B4-BE49-F238E27FC236}">
              <a16:creationId xmlns:a16="http://schemas.microsoft.com/office/drawing/2014/main" id="{BAC2C299-99CB-4FF2-B16F-282ED558E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79" name="Picture 196" descr="empty">
          <a:extLst>
            <a:ext uri="{FF2B5EF4-FFF2-40B4-BE49-F238E27FC236}">
              <a16:creationId xmlns:a16="http://schemas.microsoft.com/office/drawing/2014/main" id="{677E1969-82CA-4A3F-A4B6-B9850D3F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80" name="Picture 197" descr="empty">
          <a:extLst>
            <a:ext uri="{FF2B5EF4-FFF2-40B4-BE49-F238E27FC236}">
              <a16:creationId xmlns:a16="http://schemas.microsoft.com/office/drawing/2014/main" id="{F0590D7C-FC98-495A-B047-8CAD8E011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81" name="Picture 198" descr="empty">
          <a:extLst>
            <a:ext uri="{FF2B5EF4-FFF2-40B4-BE49-F238E27FC236}">
              <a16:creationId xmlns:a16="http://schemas.microsoft.com/office/drawing/2014/main" id="{F611BFB1-40EC-453A-A81B-20B784931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82" name="Picture 199" descr="empty">
          <a:extLst>
            <a:ext uri="{FF2B5EF4-FFF2-40B4-BE49-F238E27FC236}">
              <a16:creationId xmlns:a16="http://schemas.microsoft.com/office/drawing/2014/main" id="{DCC7A791-E557-475D-9644-B992DECE1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83" name="Picture 200" descr="empty">
          <a:extLst>
            <a:ext uri="{FF2B5EF4-FFF2-40B4-BE49-F238E27FC236}">
              <a16:creationId xmlns:a16="http://schemas.microsoft.com/office/drawing/2014/main" id="{5F3C8A51-7A83-4465-9C59-221B1F7E7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84" name="Picture 195" descr="empty">
          <a:extLst>
            <a:ext uri="{FF2B5EF4-FFF2-40B4-BE49-F238E27FC236}">
              <a16:creationId xmlns:a16="http://schemas.microsoft.com/office/drawing/2014/main" id="{0E5577A5-8899-4D5A-9C05-D4E4D8B49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85" name="Picture 196" descr="empty">
          <a:extLst>
            <a:ext uri="{FF2B5EF4-FFF2-40B4-BE49-F238E27FC236}">
              <a16:creationId xmlns:a16="http://schemas.microsoft.com/office/drawing/2014/main" id="{48D33B10-BD67-4C7C-A1A4-679F56891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86" name="Picture 197" descr="empty">
          <a:extLst>
            <a:ext uri="{FF2B5EF4-FFF2-40B4-BE49-F238E27FC236}">
              <a16:creationId xmlns:a16="http://schemas.microsoft.com/office/drawing/2014/main" id="{E588658D-2894-4A9C-8084-13BC1139E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87" name="Picture 198" descr="empty">
          <a:extLst>
            <a:ext uri="{FF2B5EF4-FFF2-40B4-BE49-F238E27FC236}">
              <a16:creationId xmlns:a16="http://schemas.microsoft.com/office/drawing/2014/main" id="{C33A8C01-C655-47F1-8A82-2245E251D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88" name="Picture 199" descr="empty">
          <a:extLst>
            <a:ext uri="{FF2B5EF4-FFF2-40B4-BE49-F238E27FC236}">
              <a16:creationId xmlns:a16="http://schemas.microsoft.com/office/drawing/2014/main" id="{95B0D140-696B-4F28-ACEB-344C2EE4F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89" name="Picture 200" descr="empty">
          <a:extLst>
            <a:ext uri="{FF2B5EF4-FFF2-40B4-BE49-F238E27FC236}">
              <a16:creationId xmlns:a16="http://schemas.microsoft.com/office/drawing/2014/main" id="{34976181-D7F0-42D6-9356-B487B9DE4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90" name="Picture 195" descr="empty">
          <a:extLst>
            <a:ext uri="{FF2B5EF4-FFF2-40B4-BE49-F238E27FC236}">
              <a16:creationId xmlns:a16="http://schemas.microsoft.com/office/drawing/2014/main" id="{69DF3D75-D1C8-4E87-8FD8-7C8E030B5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91" name="Picture 196" descr="empty">
          <a:extLst>
            <a:ext uri="{FF2B5EF4-FFF2-40B4-BE49-F238E27FC236}">
              <a16:creationId xmlns:a16="http://schemas.microsoft.com/office/drawing/2014/main" id="{C7F41D97-8376-4367-87B6-DD77C4891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92" name="Picture 197" descr="empty">
          <a:extLst>
            <a:ext uri="{FF2B5EF4-FFF2-40B4-BE49-F238E27FC236}">
              <a16:creationId xmlns:a16="http://schemas.microsoft.com/office/drawing/2014/main" id="{328A8310-6591-4F86-B087-051096E51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93" name="Picture 198" descr="empty">
          <a:extLst>
            <a:ext uri="{FF2B5EF4-FFF2-40B4-BE49-F238E27FC236}">
              <a16:creationId xmlns:a16="http://schemas.microsoft.com/office/drawing/2014/main" id="{699D29E3-86C5-41AB-8628-ED4F08B4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94" name="Picture 199" descr="empty">
          <a:extLst>
            <a:ext uri="{FF2B5EF4-FFF2-40B4-BE49-F238E27FC236}">
              <a16:creationId xmlns:a16="http://schemas.microsoft.com/office/drawing/2014/main" id="{F5DB3E8F-1706-42EC-A410-540C0AC21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95" name="Picture 200" descr="empty">
          <a:extLst>
            <a:ext uri="{FF2B5EF4-FFF2-40B4-BE49-F238E27FC236}">
              <a16:creationId xmlns:a16="http://schemas.microsoft.com/office/drawing/2014/main" id="{DF822783-21FB-4D8B-B1CF-45CDBAC3A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96" name="Picture 195" descr="empty">
          <a:extLst>
            <a:ext uri="{FF2B5EF4-FFF2-40B4-BE49-F238E27FC236}">
              <a16:creationId xmlns:a16="http://schemas.microsoft.com/office/drawing/2014/main" id="{7E28B230-242A-4E15-B4A5-4F617BE62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97" name="Picture 196" descr="empty">
          <a:extLst>
            <a:ext uri="{FF2B5EF4-FFF2-40B4-BE49-F238E27FC236}">
              <a16:creationId xmlns:a16="http://schemas.microsoft.com/office/drawing/2014/main" id="{172E5221-12AA-4C42-BAB7-3E43C1FAA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98" name="Picture 197" descr="empty">
          <a:extLst>
            <a:ext uri="{FF2B5EF4-FFF2-40B4-BE49-F238E27FC236}">
              <a16:creationId xmlns:a16="http://schemas.microsoft.com/office/drawing/2014/main" id="{7BCCDBC4-B81A-4979-BF88-80FB9EA28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99" name="Picture 198" descr="empty">
          <a:extLst>
            <a:ext uri="{FF2B5EF4-FFF2-40B4-BE49-F238E27FC236}">
              <a16:creationId xmlns:a16="http://schemas.microsoft.com/office/drawing/2014/main" id="{EBB818B5-6EA2-4F51-907A-C78AD1488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00" name="Picture 199" descr="empty">
          <a:extLst>
            <a:ext uri="{FF2B5EF4-FFF2-40B4-BE49-F238E27FC236}">
              <a16:creationId xmlns:a16="http://schemas.microsoft.com/office/drawing/2014/main" id="{2FA34358-12A0-457B-96A9-18AA8B8EF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01" name="Picture 200" descr="empty">
          <a:extLst>
            <a:ext uri="{FF2B5EF4-FFF2-40B4-BE49-F238E27FC236}">
              <a16:creationId xmlns:a16="http://schemas.microsoft.com/office/drawing/2014/main" id="{336FAE6A-53D5-4FE4-BBEC-EF28604B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02" name="Picture 195" descr="empty">
          <a:extLst>
            <a:ext uri="{FF2B5EF4-FFF2-40B4-BE49-F238E27FC236}">
              <a16:creationId xmlns:a16="http://schemas.microsoft.com/office/drawing/2014/main" id="{215C87AD-EFD8-433A-9AF1-EB08A8BAF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03" name="Picture 196" descr="empty">
          <a:extLst>
            <a:ext uri="{FF2B5EF4-FFF2-40B4-BE49-F238E27FC236}">
              <a16:creationId xmlns:a16="http://schemas.microsoft.com/office/drawing/2014/main" id="{91C0B341-5A4A-4E1C-8019-B2CDDB0FD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04" name="Picture 197" descr="empty">
          <a:extLst>
            <a:ext uri="{FF2B5EF4-FFF2-40B4-BE49-F238E27FC236}">
              <a16:creationId xmlns:a16="http://schemas.microsoft.com/office/drawing/2014/main" id="{4B3C450A-F12C-40A2-9483-33865EB31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05" name="Picture 198" descr="empty">
          <a:extLst>
            <a:ext uri="{FF2B5EF4-FFF2-40B4-BE49-F238E27FC236}">
              <a16:creationId xmlns:a16="http://schemas.microsoft.com/office/drawing/2014/main" id="{484B1D30-6DE2-4C0F-8F7E-D1F96849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06" name="Picture 199" descr="empty">
          <a:extLst>
            <a:ext uri="{FF2B5EF4-FFF2-40B4-BE49-F238E27FC236}">
              <a16:creationId xmlns:a16="http://schemas.microsoft.com/office/drawing/2014/main" id="{9F140D57-C880-409B-A726-C8EDEC843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07" name="Picture 200" descr="empty">
          <a:extLst>
            <a:ext uri="{FF2B5EF4-FFF2-40B4-BE49-F238E27FC236}">
              <a16:creationId xmlns:a16="http://schemas.microsoft.com/office/drawing/2014/main" id="{C08E2B95-4F98-452B-9C51-D743EB10B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08" name="Picture 195" descr="empty">
          <a:extLst>
            <a:ext uri="{FF2B5EF4-FFF2-40B4-BE49-F238E27FC236}">
              <a16:creationId xmlns:a16="http://schemas.microsoft.com/office/drawing/2014/main" id="{C9A6B5A3-3675-4BC9-8D14-8BED94485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09" name="Picture 196" descr="empty">
          <a:extLst>
            <a:ext uri="{FF2B5EF4-FFF2-40B4-BE49-F238E27FC236}">
              <a16:creationId xmlns:a16="http://schemas.microsoft.com/office/drawing/2014/main" id="{2048FE3E-DD8C-412C-85B1-D3E9FDC48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10" name="Picture 197" descr="empty">
          <a:extLst>
            <a:ext uri="{FF2B5EF4-FFF2-40B4-BE49-F238E27FC236}">
              <a16:creationId xmlns:a16="http://schemas.microsoft.com/office/drawing/2014/main" id="{AAB4BD98-F44F-4317-81D5-1F0E3C296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11" name="Picture 198" descr="empty">
          <a:extLst>
            <a:ext uri="{FF2B5EF4-FFF2-40B4-BE49-F238E27FC236}">
              <a16:creationId xmlns:a16="http://schemas.microsoft.com/office/drawing/2014/main" id="{C00E37C6-9A32-4C90-BFA4-88A076B02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12" name="Picture 199" descr="empty">
          <a:extLst>
            <a:ext uri="{FF2B5EF4-FFF2-40B4-BE49-F238E27FC236}">
              <a16:creationId xmlns:a16="http://schemas.microsoft.com/office/drawing/2014/main" id="{DB0FFB8D-85E3-479C-88DC-C8759BEE5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13" name="Picture 200" descr="empty">
          <a:extLst>
            <a:ext uri="{FF2B5EF4-FFF2-40B4-BE49-F238E27FC236}">
              <a16:creationId xmlns:a16="http://schemas.microsoft.com/office/drawing/2014/main" id="{AF8167BC-8511-4A7E-A149-08EE6D9D8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14" name="Picture 195" descr="empty">
          <a:extLst>
            <a:ext uri="{FF2B5EF4-FFF2-40B4-BE49-F238E27FC236}">
              <a16:creationId xmlns:a16="http://schemas.microsoft.com/office/drawing/2014/main" id="{6D0E19D3-6605-4DCB-9654-15BD14D6B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15" name="Picture 196" descr="empty">
          <a:extLst>
            <a:ext uri="{FF2B5EF4-FFF2-40B4-BE49-F238E27FC236}">
              <a16:creationId xmlns:a16="http://schemas.microsoft.com/office/drawing/2014/main" id="{365B83D6-F824-48EB-A03D-ADA17457D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16" name="Picture 197" descr="empty">
          <a:extLst>
            <a:ext uri="{FF2B5EF4-FFF2-40B4-BE49-F238E27FC236}">
              <a16:creationId xmlns:a16="http://schemas.microsoft.com/office/drawing/2014/main" id="{A7C62AB0-A043-443B-8AB6-6E42F8479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17" name="Picture 198" descr="empty">
          <a:extLst>
            <a:ext uri="{FF2B5EF4-FFF2-40B4-BE49-F238E27FC236}">
              <a16:creationId xmlns:a16="http://schemas.microsoft.com/office/drawing/2014/main" id="{05DBCA86-E3EC-42B3-9F0C-203890884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18" name="Picture 199" descr="empty">
          <a:extLst>
            <a:ext uri="{FF2B5EF4-FFF2-40B4-BE49-F238E27FC236}">
              <a16:creationId xmlns:a16="http://schemas.microsoft.com/office/drawing/2014/main" id="{9B8700C5-B5F6-4AE9-8700-D298EB3DA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19" name="Picture 200" descr="empty">
          <a:extLst>
            <a:ext uri="{FF2B5EF4-FFF2-40B4-BE49-F238E27FC236}">
              <a16:creationId xmlns:a16="http://schemas.microsoft.com/office/drawing/2014/main" id="{33898A56-716E-4655-8A9A-6E7D655B3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20" name="Picture 195" descr="empty">
          <a:extLst>
            <a:ext uri="{FF2B5EF4-FFF2-40B4-BE49-F238E27FC236}">
              <a16:creationId xmlns:a16="http://schemas.microsoft.com/office/drawing/2014/main" id="{16F4C23A-7C3F-403E-B7FE-920F870A9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21" name="Picture 196" descr="empty">
          <a:extLst>
            <a:ext uri="{FF2B5EF4-FFF2-40B4-BE49-F238E27FC236}">
              <a16:creationId xmlns:a16="http://schemas.microsoft.com/office/drawing/2014/main" id="{7D3553B2-E0A9-4B94-960B-D9316F9DD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22" name="Picture 197" descr="empty">
          <a:extLst>
            <a:ext uri="{FF2B5EF4-FFF2-40B4-BE49-F238E27FC236}">
              <a16:creationId xmlns:a16="http://schemas.microsoft.com/office/drawing/2014/main" id="{19B58907-EB78-4BDE-938B-134CE300A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23" name="Picture 198" descr="empty">
          <a:extLst>
            <a:ext uri="{FF2B5EF4-FFF2-40B4-BE49-F238E27FC236}">
              <a16:creationId xmlns:a16="http://schemas.microsoft.com/office/drawing/2014/main" id="{8D422DC4-E8C6-4F77-849A-4D5CAFD3A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24" name="Picture 199" descr="empty">
          <a:extLst>
            <a:ext uri="{FF2B5EF4-FFF2-40B4-BE49-F238E27FC236}">
              <a16:creationId xmlns:a16="http://schemas.microsoft.com/office/drawing/2014/main" id="{462E06EB-410B-4445-BE25-271264EB7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25" name="Picture 200" descr="empty">
          <a:extLst>
            <a:ext uri="{FF2B5EF4-FFF2-40B4-BE49-F238E27FC236}">
              <a16:creationId xmlns:a16="http://schemas.microsoft.com/office/drawing/2014/main" id="{59EBE7B8-D851-4C66-8F91-A08616817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26" name="Picture 195" descr="empty">
          <a:extLst>
            <a:ext uri="{FF2B5EF4-FFF2-40B4-BE49-F238E27FC236}">
              <a16:creationId xmlns:a16="http://schemas.microsoft.com/office/drawing/2014/main" id="{F95B8CC3-47CD-411B-A07E-F5AC12C19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27" name="Picture 196" descr="empty">
          <a:extLst>
            <a:ext uri="{FF2B5EF4-FFF2-40B4-BE49-F238E27FC236}">
              <a16:creationId xmlns:a16="http://schemas.microsoft.com/office/drawing/2014/main" id="{FD58A19A-DDCB-4CC5-846F-1DFF3996F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28" name="Picture 197" descr="empty">
          <a:extLst>
            <a:ext uri="{FF2B5EF4-FFF2-40B4-BE49-F238E27FC236}">
              <a16:creationId xmlns:a16="http://schemas.microsoft.com/office/drawing/2014/main" id="{63F3FC63-AF38-4744-A4CF-B01F6B5C8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29" name="Picture 198" descr="empty">
          <a:extLst>
            <a:ext uri="{FF2B5EF4-FFF2-40B4-BE49-F238E27FC236}">
              <a16:creationId xmlns:a16="http://schemas.microsoft.com/office/drawing/2014/main" id="{8DF77BEF-F9FC-40B7-A7C0-859A8AB39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30" name="Picture 199" descr="empty">
          <a:extLst>
            <a:ext uri="{FF2B5EF4-FFF2-40B4-BE49-F238E27FC236}">
              <a16:creationId xmlns:a16="http://schemas.microsoft.com/office/drawing/2014/main" id="{94153613-B1B8-4882-901C-C5E7D8E1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31" name="Picture 200" descr="empty">
          <a:extLst>
            <a:ext uri="{FF2B5EF4-FFF2-40B4-BE49-F238E27FC236}">
              <a16:creationId xmlns:a16="http://schemas.microsoft.com/office/drawing/2014/main" id="{8B650209-AC9C-438E-9CB4-E313595D4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32" name="Picture 195" descr="empty">
          <a:extLst>
            <a:ext uri="{FF2B5EF4-FFF2-40B4-BE49-F238E27FC236}">
              <a16:creationId xmlns:a16="http://schemas.microsoft.com/office/drawing/2014/main" id="{EE73D942-06DF-42E3-A8FE-2644CB5B2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33" name="Picture 196" descr="empty">
          <a:extLst>
            <a:ext uri="{FF2B5EF4-FFF2-40B4-BE49-F238E27FC236}">
              <a16:creationId xmlns:a16="http://schemas.microsoft.com/office/drawing/2014/main" id="{73B6C5F9-F3C7-4AEE-A617-AF6DA2364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34" name="Picture 197" descr="empty">
          <a:extLst>
            <a:ext uri="{FF2B5EF4-FFF2-40B4-BE49-F238E27FC236}">
              <a16:creationId xmlns:a16="http://schemas.microsoft.com/office/drawing/2014/main" id="{A3091237-290E-4798-8C0E-E7988D5F3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35" name="Picture 198" descr="empty">
          <a:extLst>
            <a:ext uri="{FF2B5EF4-FFF2-40B4-BE49-F238E27FC236}">
              <a16:creationId xmlns:a16="http://schemas.microsoft.com/office/drawing/2014/main" id="{32345984-E541-4DFC-B22A-1CACC3511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36" name="Picture 199" descr="empty">
          <a:extLst>
            <a:ext uri="{FF2B5EF4-FFF2-40B4-BE49-F238E27FC236}">
              <a16:creationId xmlns:a16="http://schemas.microsoft.com/office/drawing/2014/main" id="{E7D732C2-2939-4AFC-BC50-203CB1BAB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37" name="Picture 200" descr="empty">
          <a:extLst>
            <a:ext uri="{FF2B5EF4-FFF2-40B4-BE49-F238E27FC236}">
              <a16:creationId xmlns:a16="http://schemas.microsoft.com/office/drawing/2014/main" id="{1463B307-D778-4505-BA3B-CE5D2A268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38" name="Picture 195" descr="empty">
          <a:extLst>
            <a:ext uri="{FF2B5EF4-FFF2-40B4-BE49-F238E27FC236}">
              <a16:creationId xmlns:a16="http://schemas.microsoft.com/office/drawing/2014/main" id="{58569ED1-B595-4AEE-AF63-5F4B2E173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39" name="Picture 196" descr="empty">
          <a:extLst>
            <a:ext uri="{FF2B5EF4-FFF2-40B4-BE49-F238E27FC236}">
              <a16:creationId xmlns:a16="http://schemas.microsoft.com/office/drawing/2014/main" id="{FD928C8A-3676-43AD-87E0-5DE6D1A8D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40" name="Picture 197" descr="empty">
          <a:extLst>
            <a:ext uri="{FF2B5EF4-FFF2-40B4-BE49-F238E27FC236}">
              <a16:creationId xmlns:a16="http://schemas.microsoft.com/office/drawing/2014/main" id="{9083C805-862C-45AE-9468-BDCA39C5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41" name="Picture 198" descr="empty">
          <a:extLst>
            <a:ext uri="{FF2B5EF4-FFF2-40B4-BE49-F238E27FC236}">
              <a16:creationId xmlns:a16="http://schemas.microsoft.com/office/drawing/2014/main" id="{741FA41C-ADD8-42D0-9B09-3F94781C8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42" name="Picture 199" descr="empty">
          <a:extLst>
            <a:ext uri="{FF2B5EF4-FFF2-40B4-BE49-F238E27FC236}">
              <a16:creationId xmlns:a16="http://schemas.microsoft.com/office/drawing/2014/main" id="{21C4F8FC-B741-40FB-935F-BC441221B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43" name="Picture 200" descr="empty">
          <a:extLst>
            <a:ext uri="{FF2B5EF4-FFF2-40B4-BE49-F238E27FC236}">
              <a16:creationId xmlns:a16="http://schemas.microsoft.com/office/drawing/2014/main" id="{65F3A8E2-2D2F-45E9-9343-08A26B6FD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44" name="Picture 195" descr="empty">
          <a:extLst>
            <a:ext uri="{FF2B5EF4-FFF2-40B4-BE49-F238E27FC236}">
              <a16:creationId xmlns:a16="http://schemas.microsoft.com/office/drawing/2014/main" id="{8B67CF5B-FAF1-419F-B0D7-EE4D75D93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45" name="Picture 196" descr="empty">
          <a:extLst>
            <a:ext uri="{FF2B5EF4-FFF2-40B4-BE49-F238E27FC236}">
              <a16:creationId xmlns:a16="http://schemas.microsoft.com/office/drawing/2014/main" id="{815EB71E-4131-4B04-8C23-E09C393D9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46" name="Picture 197" descr="empty">
          <a:extLst>
            <a:ext uri="{FF2B5EF4-FFF2-40B4-BE49-F238E27FC236}">
              <a16:creationId xmlns:a16="http://schemas.microsoft.com/office/drawing/2014/main" id="{ECB3CB6C-1EF1-4BEC-A30C-0C058FA7A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47" name="Picture 198" descr="empty">
          <a:extLst>
            <a:ext uri="{FF2B5EF4-FFF2-40B4-BE49-F238E27FC236}">
              <a16:creationId xmlns:a16="http://schemas.microsoft.com/office/drawing/2014/main" id="{8518AE47-B140-467B-B8BE-3A4FC947A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48" name="Picture 199" descr="empty">
          <a:extLst>
            <a:ext uri="{FF2B5EF4-FFF2-40B4-BE49-F238E27FC236}">
              <a16:creationId xmlns:a16="http://schemas.microsoft.com/office/drawing/2014/main" id="{E6021CED-2AB5-4DB4-AF97-9A5337104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49" name="Picture 200" descr="empty">
          <a:extLst>
            <a:ext uri="{FF2B5EF4-FFF2-40B4-BE49-F238E27FC236}">
              <a16:creationId xmlns:a16="http://schemas.microsoft.com/office/drawing/2014/main" id="{BEB618B8-B37C-4601-9151-4B7591440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50" name="Picture 195" descr="empty">
          <a:extLst>
            <a:ext uri="{FF2B5EF4-FFF2-40B4-BE49-F238E27FC236}">
              <a16:creationId xmlns:a16="http://schemas.microsoft.com/office/drawing/2014/main" id="{EA999239-916A-457E-8D72-559DB58AF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51" name="Picture 196" descr="empty">
          <a:extLst>
            <a:ext uri="{FF2B5EF4-FFF2-40B4-BE49-F238E27FC236}">
              <a16:creationId xmlns:a16="http://schemas.microsoft.com/office/drawing/2014/main" id="{CAAA3984-ABEA-4D2D-A423-26FACA224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52" name="Picture 197" descr="empty">
          <a:extLst>
            <a:ext uri="{FF2B5EF4-FFF2-40B4-BE49-F238E27FC236}">
              <a16:creationId xmlns:a16="http://schemas.microsoft.com/office/drawing/2014/main" id="{E50AB3D0-1410-4217-AFFE-0DB133D52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53" name="Picture 198" descr="empty">
          <a:extLst>
            <a:ext uri="{FF2B5EF4-FFF2-40B4-BE49-F238E27FC236}">
              <a16:creationId xmlns:a16="http://schemas.microsoft.com/office/drawing/2014/main" id="{F6FF0908-4311-480E-8A2E-09686CE77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54" name="Picture 199" descr="empty">
          <a:extLst>
            <a:ext uri="{FF2B5EF4-FFF2-40B4-BE49-F238E27FC236}">
              <a16:creationId xmlns:a16="http://schemas.microsoft.com/office/drawing/2014/main" id="{108057E2-C40C-4128-B24A-C87826891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55" name="Picture 200" descr="empty">
          <a:extLst>
            <a:ext uri="{FF2B5EF4-FFF2-40B4-BE49-F238E27FC236}">
              <a16:creationId xmlns:a16="http://schemas.microsoft.com/office/drawing/2014/main" id="{AF79B9FA-82B7-4832-BBBD-22255CA14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56" name="Picture 195" descr="empty">
          <a:extLst>
            <a:ext uri="{FF2B5EF4-FFF2-40B4-BE49-F238E27FC236}">
              <a16:creationId xmlns:a16="http://schemas.microsoft.com/office/drawing/2014/main" id="{E4152F88-D52C-4001-A3D7-A968781FC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57" name="Picture 196" descr="empty">
          <a:extLst>
            <a:ext uri="{FF2B5EF4-FFF2-40B4-BE49-F238E27FC236}">
              <a16:creationId xmlns:a16="http://schemas.microsoft.com/office/drawing/2014/main" id="{4038A7C3-71A5-48C7-8ADA-A540F545A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58" name="Picture 197" descr="empty">
          <a:extLst>
            <a:ext uri="{FF2B5EF4-FFF2-40B4-BE49-F238E27FC236}">
              <a16:creationId xmlns:a16="http://schemas.microsoft.com/office/drawing/2014/main" id="{12766BB5-8E6C-444F-B2B2-0950D9AA0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59" name="Picture 198" descr="empty">
          <a:extLst>
            <a:ext uri="{FF2B5EF4-FFF2-40B4-BE49-F238E27FC236}">
              <a16:creationId xmlns:a16="http://schemas.microsoft.com/office/drawing/2014/main" id="{29392696-0AC7-48D6-9FE5-FB783BBA9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60" name="Picture 199" descr="empty">
          <a:extLst>
            <a:ext uri="{FF2B5EF4-FFF2-40B4-BE49-F238E27FC236}">
              <a16:creationId xmlns:a16="http://schemas.microsoft.com/office/drawing/2014/main" id="{2ECE1E86-EB5E-4AF2-A860-923453B6C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61" name="Picture 200" descr="empty">
          <a:extLst>
            <a:ext uri="{FF2B5EF4-FFF2-40B4-BE49-F238E27FC236}">
              <a16:creationId xmlns:a16="http://schemas.microsoft.com/office/drawing/2014/main" id="{8B4BA396-2A52-4C64-A9B8-27F663410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62" name="Picture 195" descr="empty">
          <a:extLst>
            <a:ext uri="{FF2B5EF4-FFF2-40B4-BE49-F238E27FC236}">
              <a16:creationId xmlns:a16="http://schemas.microsoft.com/office/drawing/2014/main" id="{3DF8E971-5E32-42A9-A5FF-5D8009BF2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63" name="Picture 196" descr="empty">
          <a:extLst>
            <a:ext uri="{FF2B5EF4-FFF2-40B4-BE49-F238E27FC236}">
              <a16:creationId xmlns:a16="http://schemas.microsoft.com/office/drawing/2014/main" id="{0B34B9F6-CF38-4CEE-B3B2-B8BA4B2C1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64" name="Picture 197" descr="empty">
          <a:extLst>
            <a:ext uri="{FF2B5EF4-FFF2-40B4-BE49-F238E27FC236}">
              <a16:creationId xmlns:a16="http://schemas.microsoft.com/office/drawing/2014/main" id="{EDD9DAF6-518C-4E39-A753-0289FFD08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65" name="Picture 198" descr="empty">
          <a:extLst>
            <a:ext uri="{FF2B5EF4-FFF2-40B4-BE49-F238E27FC236}">
              <a16:creationId xmlns:a16="http://schemas.microsoft.com/office/drawing/2014/main" id="{A454A9F2-9C09-4B03-ADF5-90D1C3903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66" name="Picture 199" descr="empty">
          <a:extLst>
            <a:ext uri="{FF2B5EF4-FFF2-40B4-BE49-F238E27FC236}">
              <a16:creationId xmlns:a16="http://schemas.microsoft.com/office/drawing/2014/main" id="{8DA6D448-D4B7-4C77-A5F6-33241C56E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67" name="Picture 200" descr="empty">
          <a:extLst>
            <a:ext uri="{FF2B5EF4-FFF2-40B4-BE49-F238E27FC236}">
              <a16:creationId xmlns:a16="http://schemas.microsoft.com/office/drawing/2014/main" id="{345BA7EA-1736-49CD-BDD1-B990E1C14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68" name="Picture 195" descr="empty">
          <a:extLst>
            <a:ext uri="{FF2B5EF4-FFF2-40B4-BE49-F238E27FC236}">
              <a16:creationId xmlns:a16="http://schemas.microsoft.com/office/drawing/2014/main" id="{C877E6A4-9078-4C98-AE74-8FE5D4635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69" name="Picture 196" descr="empty">
          <a:extLst>
            <a:ext uri="{FF2B5EF4-FFF2-40B4-BE49-F238E27FC236}">
              <a16:creationId xmlns:a16="http://schemas.microsoft.com/office/drawing/2014/main" id="{70736EC3-9388-48D5-840D-FFA0DC724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70" name="Picture 197" descr="empty">
          <a:extLst>
            <a:ext uri="{FF2B5EF4-FFF2-40B4-BE49-F238E27FC236}">
              <a16:creationId xmlns:a16="http://schemas.microsoft.com/office/drawing/2014/main" id="{FC0E16BE-530D-466E-8813-D72356DA6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71" name="Picture 198" descr="empty">
          <a:extLst>
            <a:ext uri="{FF2B5EF4-FFF2-40B4-BE49-F238E27FC236}">
              <a16:creationId xmlns:a16="http://schemas.microsoft.com/office/drawing/2014/main" id="{64B4F564-0E36-443C-B1C9-E41C50060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372" name="Picture 199" descr="empty">
          <a:extLst>
            <a:ext uri="{FF2B5EF4-FFF2-40B4-BE49-F238E27FC236}">
              <a16:creationId xmlns:a16="http://schemas.microsoft.com/office/drawing/2014/main" id="{F3DC9198-25DC-4426-B672-A6D4E0642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373" name="Picture 200" descr="empty">
          <a:extLst>
            <a:ext uri="{FF2B5EF4-FFF2-40B4-BE49-F238E27FC236}">
              <a16:creationId xmlns:a16="http://schemas.microsoft.com/office/drawing/2014/main" id="{4725F2C5-7D35-47F5-BE30-17FD5FCAB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74" name="Picture 195" descr="empty">
          <a:extLst>
            <a:ext uri="{FF2B5EF4-FFF2-40B4-BE49-F238E27FC236}">
              <a16:creationId xmlns:a16="http://schemas.microsoft.com/office/drawing/2014/main" id="{85D7DB3C-DE59-47A7-8183-33715DA6C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75" name="Picture 196" descr="empty">
          <a:extLst>
            <a:ext uri="{FF2B5EF4-FFF2-40B4-BE49-F238E27FC236}">
              <a16:creationId xmlns:a16="http://schemas.microsoft.com/office/drawing/2014/main" id="{451EFFCE-0195-4777-AF63-B332DDDA1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76" name="Picture 197" descr="empty">
          <a:extLst>
            <a:ext uri="{FF2B5EF4-FFF2-40B4-BE49-F238E27FC236}">
              <a16:creationId xmlns:a16="http://schemas.microsoft.com/office/drawing/2014/main" id="{18297758-AB95-4EA7-A836-1DCDC0CAA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77" name="Picture 198" descr="empty">
          <a:extLst>
            <a:ext uri="{FF2B5EF4-FFF2-40B4-BE49-F238E27FC236}">
              <a16:creationId xmlns:a16="http://schemas.microsoft.com/office/drawing/2014/main" id="{83428286-A70B-492A-B071-555EC355F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78" name="Picture 199" descr="empty">
          <a:extLst>
            <a:ext uri="{FF2B5EF4-FFF2-40B4-BE49-F238E27FC236}">
              <a16:creationId xmlns:a16="http://schemas.microsoft.com/office/drawing/2014/main" id="{287A40C9-5897-43D1-80AF-30B096CF1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79" name="Picture 200" descr="empty">
          <a:extLst>
            <a:ext uri="{FF2B5EF4-FFF2-40B4-BE49-F238E27FC236}">
              <a16:creationId xmlns:a16="http://schemas.microsoft.com/office/drawing/2014/main" id="{5D013035-B2E6-4288-B6BD-BC8CCC5D9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80" name="Picture 195" descr="empty">
          <a:extLst>
            <a:ext uri="{FF2B5EF4-FFF2-40B4-BE49-F238E27FC236}">
              <a16:creationId xmlns:a16="http://schemas.microsoft.com/office/drawing/2014/main" id="{9C2F6D50-A322-42C6-8107-84DAB5322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81" name="Picture 196" descr="empty">
          <a:extLst>
            <a:ext uri="{FF2B5EF4-FFF2-40B4-BE49-F238E27FC236}">
              <a16:creationId xmlns:a16="http://schemas.microsoft.com/office/drawing/2014/main" id="{2DF02166-3DB6-43F9-9250-09448E198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82" name="Picture 197" descr="empty">
          <a:extLst>
            <a:ext uri="{FF2B5EF4-FFF2-40B4-BE49-F238E27FC236}">
              <a16:creationId xmlns:a16="http://schemas.microsoft.com/office/drawing/2014/main" id="{8B187B00-C365-45BB-B31F-4FEBA68EE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83" name="Picture 198" descr="empty">
          <a:extLst>
            <a:ext uri="{FF2B5EF4-FFF2-40B4-BE49-F238E27FC236}">
              <a16:creationId xmlns:a16="http://schemas.microsoft.com/office/drawing/2014/main" id="{ED8EC229-CE42-4A55-9449-11EF17072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84" name="Picture 199" descr="empty">
          <a:extLst>
            <a:ext uri="{FF2B5EF4-FFF2-40B4-BE49-F238E27FC236}">
              <a16:creationId xmlns:a16="http://schemas.microsoft.com/office/drawing/2014/main" id="{2447F77B-22D2-43F6-A198-F6362694B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85" name="Picture 200" descr="empty">
          <a:extLst>
            <a:ext uri="{FF2B5EF4-FFF2-40B4-BE49-F238E27FC236}">
              <a16:creationId xmlns:a16="http://schemas.microsoft.com/office/drawing/2014/main" id="{2204D994-7CD3-46C0-AEF3-16FE0424E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86" name="Picture 195" descr="empty">
          <a:extLst>
            <a:ext uri="{FF2B5EF4-FFF2-40B4-BE49-F238E27FC236}">
              <a16:creationId xmlns:a16="http://schemas.microsoft.com/office/drawing/2014/main" id="{F47440D4-90CD-4E3C-A465-B8DE24E26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87" name="Picture 196" descr="empty">
          <a:extLst>
            <a:ext uri="{FF2B5EF4-FFF2-40B4-BE49-F238E27FC236}">
              <a16:creationId xmlns:a16="http://schemas.microsoft.com/office/drawing/2014/main" id="{0A68FA39-31D4-45B4-8160-26868DD5F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88" name="Picture 197" descr="empty">
          <a:extLst>
            <a:ext uri="{FF2B5EF4-FFF2-40B4-BE49-F238E27FC236}">
              <a16:creationId xmlns:a16="http://schemas.microsoft.com/office/drawing/2014/main" id="{B478B0FE-4899-4216-8B79-062452472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89" name="Picture 198" descr="empty">
          <a:extLst>
            <a:ext uri="{FF2B5EF4-FFF2-40B4-BE49-F238E27FC236}">
              <a16:creationId xmlns:a16="http://schemas.microsoft.com/office/drawing/2014/main" id="{533B46EB-91BF-4D5F-A11D-CFBF0C56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90" name="Picture 199" descr="empty">
          <a:extLst>
            <a:ext uri="{FF2B5EF4-FFF2-40B4-BE49-F238E27FC236}">
              <a16:creationId xmlns:a16="http://schemas.microsoft.com/office/drawing/2014/main" id="{2EAD46D9-F51B-4FD7-BBE9-B6A37B880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91" name="Picture 200" descr="empty">
          <a:extLst>
            <a:ext uri="{FF2B5EF4-FFF2-40B4-BE49-F238E27FC236}">
              <a16:creationId xmlns:a16="http://schemas.microsoft.com/office/drawing/2014/main" id="{3D6151E2-09A5-47F4-9CCC-ADBA7E9F2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92" name="Picture 195" descr="empty">
          <a:extLst>
            <a:ext uri="{FF2B5EF4-FFF2-40B4-BE49-F238E27FC236}">
              <a16:creationId xmlns:a16="http://schemas.microsoft.com/office/drawing/2014/main" id="{9F84312B-59C5-418D-9640-F3CD5F823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93" name="Picture 196" descr="empty">
          <a:extLst>
            <a:ext uri="{FF2B5EF4-FFF2-40B4-BE49-F238E27FC236}">
              <a16:creationId xmlns:a16="http://schemas.microsoft.com/office/drawing/2014/main" id="{3CE97643-3222-4703-9CC1-C1547028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94" name="Picture 197" descr="empty">
          <a:extLst>
            <a:ext uri="{FF2B5EF4-FFF2-40B4-BE49-F238E27FC236}">
              <a16:creationId xmlns:a16="http://schemas.microsoft.com/office/drawing/2014/main" id="{38FD8148-19A1-4A38-964E-83EBDB72D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95" name="Picture 198" descr="empty">
          <a:extLst>
            <a:ext uri="{FF2B5EF4-FFF2-40B4-BE49-F238E27FC236}">
              <a16:creationId xmlns:a16="http://schemas.microsoft.com/office/drawing/2014/main" id="{EC99EBA2-85A6-498C-B7E4-E81BE99DA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96" name="Picture 199" descr="empty">
          <a:extLst>
            <a:ext uri="{FF2B5EF4-FFF2-40B4-BE49-F238E27FC236}">
              <a16:creationId xmlns:a16="http://schemas.microsoft.com/office/drawing/2014/main" id="{F13ED448-0318-43F9-B5C8-25E8BA285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97" name="Picture 200" descr="empty">
          <a:extLst>
            <a:ext uri="{FF2B5EF4-FFF2-40B4-BE49-F238E27FC236}">
              <a16:creationId xmlns:a16="http://schemas.microsoft.com/office/drawing/2014/main" id="{74BA6B17-60B3-4BA5-9374-BE982384E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398" name="Picture 195" descr="empty">
          <a:extLst>
            <a:ext uri="{FF2B5EF4-FFF2-40B4-BE49-F238E27FC236}">
              <a16:creationId xmlns:a16="http://schemas.microsoft.com/office/drawing/2014/main" id="{418DB7FC-B36B-40E1-88F9-DC95FED78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399" name="Picture 196" descr="empty">
          <a:extLst>
            <a:ext uri="{FF2B5EF4-FFF2-40B4-BE49-F238E27FC236}">
              <a16:creationId xmlns:a16="http://schemas.microsoft.com/office/drawing/2014/main" id="{831A9881-1BBF-4F03-A931-0A16744E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00" name="Picture 197" descr="empty">
          <a:extLst>
            <a:ext uri="{FF2B5EF4-FFF2-40B4-BE49-F238E27FC236}">
              <a16:creationId xmlns:a16="http://schemas.microsoft.com/office/drawing/2014/main" id="{91472521-BC01-4F60-93AD-31699AEE1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01" name="Picture 198" descr="empty">
          <a:extLst>
            <a:ext uri="{FF2B5EF4-FFF2-40B4-BE49-F238E27FC236}">
              <a16:creationId xmlns:a16="http://schemas.microsoft.com/office/drawing/2014/main" id="{DF660F95-7C77-4067-B5BF-1DBED7F21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02" name="Picture 199" descr="empty">
          <a:extLst>
            <a:ext uri="{FF2B5EF4-FFF2-40B4-BE49-F238E27FC236}">
              <a16:creationId xmlns:a16="http://schemas.microsoft.com/office/drawing/2014/main" id="{7107790F-B636-4C05-8166-45C201386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03" name="Picture 200" descr="empty">
          <a:extLst>
            <a:ext uri="{FF2B5EF4-FFF2-40B4-BE49-F238E27FC236}">
              <a16:creationId xmlns:a16="http://schemas.microsoft.com/office/drawing/2014/main" id="{C2752E1A-037A-4553-B8C7-1B8B1A522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04" name="Picture 195" descr="empty">
          <a:extLst>
            <a:ext uri="{FF2B5EF4-FFF2-40B4-BE49-F238E27FC236}">
              <a16:creationId xmlns:a16="http://schemas.microsoft.com/office/drawing/2014/main" id="{25AE9438-D758-4BF3-AAA8-6DFF36DDE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05" name="Picture 196" descr="empty">
          <a:extLst>
            <a:ext uri="{FF2B5EF4-FFF2-40B4-BE49-F238E27FC236}">
              <a16:creationId xmlns:a16="http://schemas.microsoft.com/office/drawing/2014/main" id="{1BC9EF96-2E18-41E3-846E-B3D4B4380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06" name="Picture 197" descr="empty">
          <a:extLst>
            <a:ext uri="{FF2B5EF4-FFF2-40B4-BE49-F238E27FC236}">
              <a16:creationId xmlns:a16="http://schemas.microsoft.com/office/drawing/2014/main" id="{18C680FD-03C6-4558-8A2A-BFF1A6A3E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07" name="Picture 198" descr="empty">
          <a:extLst>
            <a:ext uri="{FF2B5EF4-FFF2-40B4-BE49-F238E27FC236}">
              <a16:creationId xmlns:a16="http://schemas.microsoft.com/office/drawing/2014/main" id="{85497E76-FDEB-42EE-991E-F00E85FD8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08" name="Picture 199" descr="empty">
          <a:extLst>
            <a:ext uri="{FF2B5EF4-FFF2-40B4-BE49-F238E27FC236}">
              <a16:creationId xmlns:a16="http://schemas.microsoft.com/office/drawing/2014/main" id="{A649054A-C03A-4BB8-B678-AA3972597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09" name="Picture 200" descr="empty">
          <a:extLst>
            <a:ext uri="{FF2B5EF4-FFF2-40B4-BE49-F238E27FC236}">
              <a16:creationId xmlns:a16="http://schemas.microsoft.com/office/drawing/2014/main" id="{1EE97373-871E-4862-8D59-8074EC72A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10" name="Picture 195" descr="empty">
          <a:extLst>
            <a:ext uri="{FF2B5EF4-FFF2-40B4-BE49-F238E27FC236}">
              <a16:creationId xmlns:a16="http://schemas.microsoft.com/office/drawing/2014/main" id="{9E4AF422-BC2A-4796-B4C1-0FEA8844B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11" name="Picture 196" descr="empty">
          <a:extLst>
            <a:ext uri="{FF2B5EF4-FFF2-40B4-BE49-F238E27FC236}">
              <a16:creationId xmlns:a16="http://schemas.microsoft.com/office/drawing/2014/main" id="{887BC494-5E86-4761-B654-F50C318B7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12" name="Picture 197" descr="empty">
          <a:extLst>
            <a:ext uri="{FF2B5EF4-FFF2-40B4-BE49-F238E27FC236}">
              <a16:creationId xmlns:a16="http://schemas.microsoft.com/office/drawing/2014/main" id="{CCB81D95-990D-4482-A5F5-CFF4435E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13" name="Picture 198" descr="empty">
          <a:extLst>
            <a:ext uri="{FF2B5EF4-FFF2-40B4-BE49-F238E27FC236}">
              <a16:creationId xmlns:a16="http://schemas.microsoft.com/office/drawing/2014/main" id="{1FAFA351-6D1E-4D48-8665-EB61E7DE5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14" name="Picture 199" descr="empty">
          <a:extLst>
            <a:ext uri="{FF2B5EF4-FFF2-40B4-BE49-F238E27FC236}">
              <a16:creationId xmlns:a16="http://schemas.microsoft.com/office/drawing/2014/main" id="{A1F49734-67CE-40CF-AEEA-FD30BD848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15" name="Picture 200" descr="empty">
          <a:extLst>
            <a:ext uri="{FF2B5EF4-FFF2-40B4-BE49-F238E27FC236}">
              <a16:creationId xmlns:a16="http://schemas.microsoft.com/office/drawing/2014/main" id="{9947545D-8B2B-4162-A3C0-BE61ADAC7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16" name="Picture 195" descr="empty">
          <a:extLst>
            <a:ext uri="{FF2B5EF4-FFF2-40B4-BE49-F238E27FC236}">
              <a16:creationId xmlns:a16="http://schemas.microsoft.com/office/drawing/2014/main" id="{E96746B5-EEC8-4F71-9572-AA455493A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17" name="Picture 196" descr="empty">
          <a:extLst>
            <a:ext uri="{FF2B5EF4-FFF2-40B4-BE49-F238E27FC236}">
              <a16:creationId xmlns:a16="http://schemas.microsoft.com/office/drawing/2014/main" id="{4E3876C0-B873-4C6E-AAA8-A4291815C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18" name="Picture 197" descr="empty">
          <a:extLst>
            <a:ext uri="{FF2B5EF4-FFF2-40B4-BE49-F238E27FC236}">
              <a16:creationId xmlns:a16="http://schemas.microsoft.com/office/drawing/2014/main" id="{AA5E2363-A918-40B5-9FD6-D9F77598F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19" name="Picture 198" descr="empty">
          <a:extLst>
            <a:ext uri="{FF2B5EF4-FFF2-40B4-BE49-F238E27FC236}">
              <a16:creationId xmlns:a16="http://schemas.microsoft.com/office/drawing/2014/main" id="{0C907CC4-FD8D-44DE-B4D5-1A1B0CA89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20" name="Picture 199" descr="empty">
          <a:extLst>
            <a:ext uri="{FF2B5EF4-FFF2-40B4-BE49-F238E27FC236}">
              <a16:creationId xmlns:a16="http://schemas.microsoft.com/office/drawing/2014/main" id="{64BA42C0-6DAA-4319-B2FB-D3FA081C0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21" name="Picture 200" descr="empty">
          <a:extLst>
            <a:ext uri="{FF2B5EF4-FFF2-40B4-BE49-F238E27FC236}">
              <a16:creationId xmlns:a16="http://schemas.microsoft.com/office/drawing/2014/main" id="{0DBBACE2-D1D0-4372-ADA5-894218EBE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22" name="Picture 195" descr="empty">
          <a:extLst>
            <a:ext uri="{FF2B5EF4-FFF2-40B4-BE49-F238E27FC236}">
              <a16:creationId xmlns:a16="http://schemas.microsoft.com/office/drawing/2014/main" id="{4AD32130-0194-4BC8-B5F8-503EE4877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23" name="Picture 196" descr="empty">
          <a:extLst>
            <a:ext uri="{FF2B5EF4-FFF2-40B4-BE49-F238E27FC236}">
              <a16:creationId xmlns:a16="http://schemas.microsoft.com/office/drawing/2014/main" id="{3735C95E-68E5-43A4-A9A2-4160DBA37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24" name="Picture 197" descr="empty">
          <a:extLst>
            <a:ext uri="{FF2B5EF4-FFF2-40B4-BE49-F238E27FC236}">
              <a16:creationId xmlns:a16="http://schemas.microsoft.com/office/drawing/2014/main" id="{63AC2097-FD8D-437F-AF3D-A044D05C1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25" name="Picture 198" descr="empty">
          <a:extLst>
            <a:ext uri="{FF2B5EF4-FFF2-40B4-BE49-F238E27FC236}">
              <a16:creationId xmlns:a16="http://schemas.microsoft.com/office/drawing/2014/main" id="{F79C8CC7-DBDC-4088-BBB4-8C980781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26" name="Picture 199" descr="empty">
          <a:extLst>
            <a:ext uri="{FF2B5EF4-FFF2-40B4-BE49-F238E27FC236}">
              <a16:creationId xmlns:a16="http://schemas.microsoft.com/office/drawing/2014/main" id="{167E0BDF-8C5C-4E40-8869-2B082FADA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27" name="Picture 200" descr="empty">
          <a:extLst>
            <a:ext uri="{FF2B5EF4-FFF2-40B4-BE49-F238E27FC236}">
              <a16:creationId xmlns:a16="http://schemas.microsoft.com/office/drawing/2014/main" id="{7EBA6DFD-8BE4-4067-8552-FD7C72329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28" name="Picture 195" descr="empty">
          <a:extLst>
            <a:ext uri="{FF2B5EF4-FFF2-40B4-BE49-F238E27FC236}">
              <a16:creationId xmlns:a16="http://schemas.microsoft.com/office/drawing/2014/main" id="{0ED9992F-0DCF-4432-8691-44FD4CD9F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29" name="Picture 196" descr="empty">
          <a:extLst>
            <a:ext uri="{FF2B5EF4-FFF2-40B4-BE49-F238E27FC236}">
              <a16:creationId xmlns:a16="http://schemas.microsoft.com/office/drawing/2014/main" id="{591A826B-B3F2-4695-B393-7FAD8B930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30" name="Picture 197" descr="empty">
          <a:extLst>
            <a:ext uri="{FF2B5EF4-FFF2-40B4-BE49-F238E27FC236}">
              <a16:creationId xmlns:a16="http://schemas.microsoft.com/office/drawing/2014/main" id="{D44C4086-9216-4BA7-8778-DB549DF82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31" name="Picture 198" descr="empty">
          <a:extLst>
            <a:ext uri="{FF2B5EF4-FFF2-40B4-BE49-F238E27FC236}">
              <a16:creationId xmlns:a16="http://schemas.microsoft.com/office/drawing/2014/main" id="{4F3E7976-3A29-45CD-94F3-6D03D76E1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32" name="Picture 199" descr="empty">
          <a:extLst>
            <a:ext uri="{FF2B5EF4-FFF2-40B4-BE49-F238E27FC236}">
              <a16:creationId xmlns:a16="http://schemas.microsoft.com/office/drawing/2014/main" id="{CCD5229A-9A87-4CD6-8E11-9C23213B0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33" name="Picture 200" descr="empty">
          <a:extLst>
            <a:ext uri="{FF2B5EF4-FFF2-40B4-BE49-F238E27FC236}">
              <a16:creationId xmlns:a16="http://schemas.microsoft.com/office/drawing/2014/main" id="{862175AE-6DB7-4C2B-909A-FC8C5C29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34" name="Picture 195" descr="empty">
          <a:extLst>
            <a:ext uri="{FF2B5EF4-FFF2-40B4-BE49-F238E27FC236}">
              <a16:creationId xmlns:a16="http://schemas.microsoft.com/office/drawing/2014/main" id="{870AD6EC-CEAF-45A2-ABDE-6F7FF5A9E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35" name="Picture 196" descr="empty">
          <a:extLst>
            <a:ext uri="{FF2B5EF4-FFF2-40B4-BE49-F238E27FC236}">
              <a16:creationId xmlns:a16="http://schemas.microsoft.com/office/drawing/2014/main" id="{2E411D8A-3031-4A3C-A015-25ABCD769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36" name="Picture 197" descr="empty">
          <a:extLst>
            <a:ext uri="{FF2B5EF4-FFF2-40B4-BE49-F238E27FC236}">
              <a16:creationId xmlns:a16="http://schemas.microsoft.com/office/drawing/2014/main" id="{AC201786-FF2F-46B2-BB1D-4E1B142C0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37" name="Picture 198" descr="empty">
          <a:extLst>
            <a:ext uri="{FF2B5EF4-FFF2-40B4-BE49-F238E27FC236}">
              <a16:creationId xmlns:a16="http://schemas.microsoft.com/office/drawing/2014/main" id="{3BFA27AA-A1C7-4C7D-8834-142D4915F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38" name="Picture 199" descr="empty">
          <a:extLst>
            <a:ext uri="{FF2B5EF4-FFF2-40B4-BE49-F238E27FC236}">
              <a16:creationId xmlns:a16="http://schemas.microsoft.com/office/drawing/2014/main" id="{BDCF1357-C0ED-4D4B-B81D-2F55BCF74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39" name="Picture 200" descr="empty">
          <a:extLst>
            <a:ext uri="{FF2B5EF4-FFF2-40B4-BE49-F238E27FC236}">
              <a16:creationId xmlns:a16="http://schemas.microsoft.com/office/drawing/2014/main" id="{CA651CA7-EFAB-46D9-90E3-A5F86E027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40" name="Picture 195" descr="empty">
          <a:extLst>
            <a:ext uri="{FF2B5EF4-FFF2-40B4-BE49-F238E27FC236}">
              <a16:creationId xmlns:a16="http://schemas.microsoft.com/office/drawing/2014/main" id="{50D0A7D8-873D-4137-AAB1-3062C2236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41" name="Picture 196" descr="empty">
          <a:extLst>
            <a:ext uri="{FF2B5EF4-FFF2-40B4-BE49-F238E27FC236}">
              <a16:creationId xmlns:a16="http://schemas.microsoft.com/office/drawing/2014/main" id="{BB10312D-54C4-4337-AAEC-571889152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42" name="Picture 197" descr="empty">
          <a:extLst>
            <a:ext uri="{FF2B5EF4-FFF2-40B4-BE49-F238E27FC236}">
              <a16:creationId xmlns:a16="http://schemas.microsoft.com/office/drawing/2014/main" id="{70491057-2C8A-47C6-B1F0-EEAF612E1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43" name="Picture 198" descr="empty">
          <a:extLst>
            <a:ext uri="{FF2B5EF4-FFF2-40B4-BE49-F238E27FC236}">
              <a16:creationId xmlns:a16="http://schemas.microsoft.com/office/drawing/2014/main" id="{4477D1E1-B87B-4715-AB9C-40D3D3E1C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44" name="Picture 199" descr="empty">
          <a:extLst>
            <a:ext uri="{FF2B5EF4-FFF2-40B4-BE49-F238E27FC236}">
              <a16:creationId xmlns:a16="http://schemas.microsoft.com/office/drawing/2014/main" id="{D3638A2E-39C4-4D15-A967-B8D351312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45" name="Picture 200" descr="empty">
          <a:extLst>
            <a:ext uri="{FF2B5EF4-FFF2-40B4-BE49-F238E27FC236}">
              <a16:creationId xmlns:a16="http://schemas.microsoft.com/office/drawing/2014/main" id="{E8F04778-10B2-4353-8FC7-74DF101C5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46" name="Picture 195" descr="empty">
          <a:extLst>
            <a:ext uri="{FF2B5EF4-FFF2-40B4-BE49-F238E27FC236}">
              <a16:creationId xmlns:a16="http://schemas.microsoft.com/office/drawing/2014/main" id="{52A2C661-DC44-42EA-ACF9-343771E89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47" name="Picture 196" descr="empty">
          <a:extLst>
            <a:ext uri="{FF2B5EF4-FFF2-40B4-BE49-F238E27FC236}">
              <a16:creationId xmlns:a16="http://schemas.microsoft.com/office/drawing/2014/main" id="{DFA993A6-D651-4C9A-9DD5-053EB534A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48" name="Picture 197" descr="empty">
          <a:extLst>
            <a:ext uri="{FF2B5EF4-FFF2-40B4-BE49-F238E27FC236}">
              <a16:creationId xmlns:a16="http://schemas.microsoft.com/office/drawing/2014/main" id="{6419E9A5-23A9-412D-A423-D775BFF91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49" name="Picture 198" descr="empty">
          <a:extLst>
            <a:ext uri="{FF2B5EF4-FFF2-40B4-BE49-F238E27FC236}">
              <a16:creationId xmlns:a16="http://schemas.microsoft.com/office/drawing/2014/main" id="{066E871D-1BDC-4105-9E21-99E0FFFEA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50" name="Picture 199" descr="empty">
          <a:extLst>
            <a:ext uri="{FF2B5EF4-FFF2-40B4-BE49-F238E27FC236}">
              <a16:creationId xmlns:a16="http://schemas.microsoft.com/office/drawing/2014/main" id="{687F97A5-F4DD-4D31-8718-73872465F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51" name="Picture 200" descr="empty">
          <a:extLst>
            <a:ext uri="{FF2B5EF4-FFF2-40B4-BE49-F238E27FC236}">
              <a16:creationId xmlns:a16="http://schemas.microsoft.com/office/drawing/2014/main" id="{53682FF4-79AA-4112-9A54-6F688BE73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52" name="Picture 195" descr="empty">
          <a:extLst>
            <a:ext uri="{FF2B5EF4-FFF2-40B4-BE49-F238E27FC236}">
              <a16:creationId xmlns:a16="http://schemas.microsoft.com/office/drawing/2014/main" id="{FF0B4514-1807-4CE2-9398-D50172319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53" name="Picture 196" descr="empty">
          <a:extLst>
            <a:ext uri="{FF2B5EF4-FFF2-40B4-BE49-F238E27FC236}">
              <a16:creationId xmlns:a16="http://schemas.microsoft.com/office/drawing/2014/main" id="{21E1629D-8092-4062-A734-6AA32A275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54" name="Picture 197" descr="empty">
          <a:extLst>
            <a:ext uri="{FF2B5EF4-FFF2-40B4-BE49-F238E27FC236}">
              <a16:creationId xmlns:a16="http://schemas.microsoft.com/office/drawing/2014/main" id="{8BA3E8A1-6AF6-4F66-A022-93AB1F93C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55" name="Picture 198" descr="empty">
          <a:extLst>
            <a:ext uri="{FF2B5EF4-FFF2-40B4-BE49-F238E27FC236}">
              <a16:creationId xmlns:a16="http://schemas.microsoft.com/office/drawing/2014/main" id="{B94D4458-8E88-4A4C-A2EF-DB5DE0D32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56" name="Picture 199" descr="empty">
          <a:extLst>
            <a:ext uri="{FF2B5EF4-FFF2-40B4-BE49-F238E27FC236}">
              <a16:creationId xmlns:a16="http://schemas.microsoft.com/office/drawing/2014/main" id="{6D6B7F14-6D19-41A7-BBA2-7CE8A4686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57" name="Picture 200" descr="empty">
          <a:extLst>
            <a:ext uri="{FF2B5EF4-FFF2-40B4-BE49-F238E27FC236}">
              <a16:creationId xmlns:a16="http://schemas.microsoft.com/office/drawing/2014/main" id="{B0929668-83DB-4642-B501-7B455B85C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58" name="Picture 195" descr="empty">
          <a:extLst>
            <a:ext uri="{FF2B5EF4-FFF2-40B4-BE49-F238E27FC236}">
              <a16:creationId xmlns:a16="http://schemas.microsoft.com/office/drawing/2014/main" id="{4994E1E5-7FE1-477D-BDBC-39C860F41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59" name="Picture 196" descr="empty">
          <a:extLst>
            <a:ext uri="{FF2B5EF4-FFF2-40B4-BE49-F238E27FC236}">
              <a16:creationId xmlns:a16="http://schemas.microsoft.com/office/drawing/2014/main" id="{E800A476-CB51-4077-A8F5-16F3050AE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60" name="Picture 197" descr="empty">
          <a:extLst>
            <a:ext uri="{FF2B5EF4-FFF2-40B4-BE49-F238E27FC236}">
              <a16:creationId xmlns:a16="http://schemas.microsoft.com/office/drawing/2014/main" id="{B9A3DA2E-0BCF-4B4C-B293-14BC9C0E4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61" name="Picture 198" descr="empty">
          <a:extLst>
            <a:ext uri="{FF2B5EF4-FFF2-40B4-BE49-F238E27FC236}">
              <a16:creationId xmlns:a16="http://schemas.microsoft.com/office/drawing/2014/main" id="{EDACB82A-9972-474E-81AF-6E2249B60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62" name="Picture 199" descr="empty">
          <a:extLst>
            <a:ext uri="{FF2B5EF4-FFF2-40B4-BE49-F238E27FC236}">
              <a16:creationId xmlns:a16="http://schemas.microsoft.com/office/drawing/2014/main" id="{3C25311C-1014-409D-9EFF-551123DBB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63" name="Picture 200" descr="empty">
          <a:extLst>
            <a:ext uri="{FF2B5EF4-FFF2-40B4-BE49-F238E27FC236}">
              <a16:creationId xmlns:a16="http://schemas.microsoft.com/office/drawing/2014/main" id="{C4727043-1FA4-4E1E-B490-9C51D16E5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64" name="Picture 195" descr="empty">
          <a:extLst>
            <a:ext uri="{FF2B5EF4-FFF2-40B4-BE49-F238E27FC236}">
              <a16:creationId xmlns:a16="http://schemas.microsoft.com/office/drawing/2014/main" id="{D0F34711-1E67-4988-8F9D-68C009426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65" name="Picture 196" descr="empty">
          <a:extLst>
            <a:ext uri="{FF2B5EF4-FFF2-40B4-BE49-F238E27FC236}">
              <a16:creationId xmlns:a16="http://schemas.microsoft.com/office/drawing/2014/main" id="{F3774CB2-EAF6-4637-BC9E-7A54CA0DF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66" name="Picture 197" descr="empty">
          <a:extLst>
            <a:ext uri="{FF2B5EF4-FFF2-40B4-BE49-F238E27FC236}">
              <a16:creationId xmlns:a16="http://schemas.microsoft.com/office/drawing/2014/main" id="{3AD787B8-C814-4EFC-B642-8CB56D30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67" name="Picture 198" descr="empty">
          <a:extLst>
            <a:ext uri="{FF2B5EF4-FFF2-40B4-BE49-F238E27FC236}">
              <a16:creationId xmlns:a16="http://schemas.microsoft.com/office/drawing/2014/main" id="{C637A1AF-75A3-4707-A1E6-DA2B56262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68" name="Picture 199" descr="empty">
          <a:extLst>
            <a:ext uri="{FF2B5EF4-FFF2-40B4-BE49-F238E27FC236}">
              <a16:creationId xmlns:a16="http://schemas.microsoft.com/office/drawing/2014/main" id="{4EC1B611-3225-42C5-B913-B9EFA256D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69" name="Picture 200" descr="empty">
          <a:extLst>
            <a:ext uri="{FF2B5EF4-FFF2-40B4-BE49-F238E27FC236}">
              <a16:creationId xmlns:a16="http://schemas.microsoft.com/office/drawing/2014/main" id="{897FDCB2-EF13-47E8-A8BD-393420075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70" name="Picture 195" descr="empty">
          <a:extLst>
            <a:ext uri="{FF2B5EF4-FFF2-40B4-BE49-F238E27FC236}">
              <a16:creationId xmlns:a16="http://schemas.microsoft.com/office/drawing/2014/main" id="{DB3F823C-FDD8-489F-B2AD-4A9481E50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71" name="Picture 196" descr="empty">
          <a:extLst>
            <a:ext uri="{FF2B5EF4-FFF2-40B4-BE49-F238E27FC236}">
              <a16:creationId xmlns:a16="http://schemas.microsoft.com/office/drawing/2014/main" id="{C36458FE-A0EB-43DA-9AB6-E0C519C05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72" name="Picture 197" descr="empty">
          <a:extLst>
            <a:ext uri="{FF2B5EF4-FFF2-40B4-BE49-F238E27FC236}">
              <a16:creationId xmlns:a16="http://schemas.microsoft.com/office/drawing/2014/main" id="{2D891096-0E0E-4C75-9200-4AFDB521A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73" name="Picture 198" descr="empty">
          <a:extLst>
            <a:ext uri="{FF2B5EF4-FFF2-40B4-BE49-F238E27FC236}">
              <a16:creationId xmlns:a16="http://schemas.microsoft.com/office/drawing/2014/main" id="{4531D57D-BC8D-4249-86D2-2433F22F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74" name="Picture 199" descr="empty">
          <a:extLst>
            <a:ext uri="{FF2B5EF4-FFF2-40B4-BE49-F238E27FC236}">
              <a16:creationId xmlns:a16="http://schemas.microsoft.com/office/drawing/2014/main" id="{BA6534E9-2F6D-46F9-AA3B-5FAF3F26B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75" name="Picture 200" descr="empty">
          <a:extLst>
            <a:ext uri="{FF2B5EF4-FFF2-40B4-BE49-F238E27FC236}">
              <a16:creationId xmlns:a16="http://schemas.microsoft.com/office/drawing/2014/main" id="{05F8943C-AF11-401B-A181-F38069D01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76" name="Picture 195" descr="empty">
          <a:extLst>
            <a:ext uri="{FF2B5EF4-FFF2-40B4-BE49-F238E27FC236}">
              <a16:creationId xmlns:a16="http://schemas.microsoft.com/office/drawing/2014/main" id="{7A65F006-D7C9-4A36-A2BE-00D8F8477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77" name="Picture 196" descr="empty">
          <a:extLst>
            <a:ext uri="{FF2B5EF4-FFF2-40B4-BE49-F238E27FC236}">
              <a16:creationId xmlns:a16="http://schemas.microsoft.com/office/drawing/2014/main" id="{3F8F40AC-5BE4-41D0-82DC-A94DD3242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78" name="Picture 197" descr="empty">
          <a:extLst>
            <a:ext uri="{FF2B5EF4-FFF2-40B4-BE49-F238E27FC236}">
              <a16:creationId xmlns:a16="http://schemas.microsoft.com/office/drawing/2014/main" id="{449429BB-8D64-45DB-A2D9-DADF39F82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79" name="Picture 198" descr="empty">
          <a:extLst>
            <a:ext uri="{FF2B5EF4-FFF2-40B4-BE49-F238E27FC236}">
              <a16:creationId xmlns:a16="http://schemas.microsoft.com/office/drawing/2014/main" id="{140CA161-41FF-4B4C-942C-9385FFFA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80" name="Picture 199" descr="empty">
          <a:extLst>
            <a:ext uri="{FF2B5EF4-FFF2-40B4-BE49-F238E27FC236}">
              <a16:creationId xmlns:a16="http://schemas.microsoft.com/office/drawing/2014/main" id="{13B2394D-1F24-4999-8711-3A2628B61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81" name="Picture 200" descr="empty">
          <a:extLst>
            <a:ext uri="{FF2B5EF4-FFF2-40B4-BE49-F238E27FC236}">
              <a16:creationId xmlns:a16="http://schemas.microsoft.com/office/drawing/2014/main" id="{04CE5B8B-970D-4BD9-8917-CEB285F78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82" name="Picture 195" descr="empty">
          <a:extLst>
            <a:ext uri="{FF2B5EF4-FFF2-40B4-BE49-F238E27FC236}">
              <a16:creationId xmlns:a16="http://schemas.microsoft.com/office/drawing/2014/main" id="{F1A59306-9122-4BEC-9CD4-07DA85C10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83" name="Picture 196" descr="empty">
          <a:extLst>
            <a:ext uri="{FF2B5EF4-FFF2-40B4-BE49-F238E27FC236}">
              <a16:creationId xmlns:a16="http://schemas.microsoft.com/office/drawing/2014/main" id="{5B954ADA-E354-4BAA-A216-3E6E463ED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84" name="Picture 197" descr="empty">
          <a:extLst>
            <a:ext uri="{FF2B5EF4-FFF2-40B4-BE49-F238E27FC236}">
              <a16:creationId xmlns:a16="http://schemas.microsoft.com/office/drawing/2014/main" id="{F3A3F22C-62C0-45CC-AFF7-1F8A568C4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85" name="Picture 198" descr="empty">
          <a:extLst>
            <a:ext uri="{FF2B5EF4-FFF2-40B4-BE49-F238E27FC236}">
              <a16:creationId xmlns:a16="http://schemas.microsoft.com/office/drawing/2014/main" id="{F4A7B441-FB9C-4D5E-A45A-1FE5EC358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86" name="Picture 199" descr="empty">
          <a:extLst>
            <a:ext uri="{FF2B5EF4-FFF2-40B4-BE49-F238E27FC236}">
              <a16:creationId xmlns:a16="http://schemas.microsoft.com/office/drawing/2014/main" id="{0809392A-4B4A-490B-BC7F-13CCCDC97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87" name="Picture 200" descr="empty">
          <a:extLst>
            <a:ext uri="{FF2B5EF4-FFF2-40B4-BE49-F238E27FC236}">
              <a16:creationId xmlns:a16="http://schemas.microsoft.com/office/drawing/2014/main" id="{8B18CCC5-429A-48EC-8C2B-1059EA77C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88" name="Picture 195" descr="empty">
          <a:extLst>
            <a:ext uri="{FF2B5EF4-FFF2-40B4-BE49-F238E27FC236}">
              <a16:creationId xmlns:a16="http://schemas.microsoft.com/office/drawing/2014/main" id="{84DFF9DE-B14F-42C0-BC47-1986DF30D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89" name="Picture 196" descr="empty">
          <a:extLst>
            <a:ext uri="{FF2B5EF4-FFF2-40B4-BE49-F238E27FC236}">
              <a16:creationId xmlns:a16="http://schemas.microsoft.com/office/drawing/2014/main" id="{A458A61C-7DEE-47D6-8B5B-9BEE5F805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90" name="Picture 197" descr="empty">
          <a:extLst>
            <a:ext uri="{FF2B5EF4-FFF2-40B4-BE49-F238E27FC236}">
              <a16:creationId xmlns:a16="http://schemas.microsoft.com/office/drawing/2014/main" id="{62A8A8B9-05AD-422B-9923-D809E5065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91" name="Picture 198" descr="empty">
          <a:extLst>
            <a:ext uri="{FF2B5EF4-FFF2-40B4-BE49-F238E27FC236}">
              <a16:creationId xmlns:a16="http://schemas.microsoft.com/office/drawing/2014/main" id="{6B97F182-4BD0-4ACF-9661-FFF883DBD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92" name="Picture 199" descr="empty">
          <a:extLst>
            <a:ext uri="{FF2B5EF4-FFF2-40B4-BE49-F238E27FC236}">
              <a16:creationId xmlns:a16="http://schemas.microsoft.com/office/drawing/2014/main" id="{C1C66DFA-9DF1-4809-B1C2-035076F41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93" name="Picture 200" descr="empty">
          <a:extLst>
            <a:ext uri="{FF2B5EF4-FFF2-40B4-BE49-F238E27FC236}">
              <a16:creationId xmlns:a16="http://schemas.microsoft.com/office/drawing/2014/main" id="{3551142A-C908-4C54-84AC-CCA6E397B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94" name="Picture 195" descr="empty">
          <a:extLst>
            <a:ext uri="{FF2B5EF4-FFF2-40B4-BE49-F238E27FC236}">
              <a16:creationId xmlns:a16="http://schemas.microsoft.com/office/drawing/2014/main" id="{E79554DC-F77D-4E79-AFC8-5FA5327D0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95" name="Picture 196" descr="empty">
          <a:extLst>
            <a:ext uri="{FF2B5EF4-FFF2-40B4-BE49-F238E27FC236}">
              <a16:creationId xmlns:a16="http://schemas.microsoft.com/office/drawing/2014/main" id="{CC9DAA21-D7F0-4790-A854-36402675E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96" name="Picture 197" descr="empty">
          <a:extLst>
            <a:ext uri="{FF2B5EF4-FFF2-40B4-BE49-F238E27FC236}">
              <a16:creationId xmlns:a16="http://schemas.microsoft.com/office/drawing/2014/main" id="{EEFAF42B-7766-478F-91F5-20DDFE5EE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97" name="Picture 198" descr="empty">
          <a:extLst>
            <a:ext uri="{FF2B5EF4-FFF2-40B4-BE49-F238E27FC236}">
              <a16:creationId xmlns:a16="http://schemas.microsoft.com/office/drawing/2014/main" id="{D5498369-8F78-4510-BAEE-8B2439206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498" name="Picture 199" descr="empty">
          <a:extLst>
            <a:ext uri="{FF2B5EF4-FFF2-40B4-BE49-F238E27FC236}">
              <a16:creationId xmlns:a16="http://schemas.microsoft.com/office/drawing/2014/main" id="{015E1570-A240-4F51-A433-2D0B70FC1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499" name="Picture 200" descr="empty">
          <a:extLst>
            <a:ext uri="{FF2B5EF4-FFF2-40B4-BE49-F238E27FC236}">
              <a16:creationId xmlns:a16="http://schemas.microsoft.com/office/drawing/2014/main" id="{9EB5E8A5-8CC8-43AF-95B1-4EF5F3D3F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00" name="Picture 195" descr="empty">
          <a:extLst>
            <a:ext uri="{FF2B5EF4-FFF2-40B4-BE49-F238E27FC236}">
              <a16:creationId xmlns:a16="http://schemas.microsoft.com/office/drawing/2014/main" id="{779941A2-9ACC-4EFA-BBAA-C178FD69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01" name="Picture 196" descr="empty">
          <a:extLst>
            <a:ext uri="{FF2B5EF4-FFF2-40B4-BE49-F238E27FC236}">
              <a16:creationId xmlns:a16="http://schemas.microsoft.com/office/drawing/2014/main" id="{12C7AB20-42DF-41B4-BCB8-B4FB6DFAB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02" name="Picture 197" descr="empty">
          <a:extLst>
            <a:ext uri="{FF2B5EF4-FFF2-40B4-BE49-F238E27FC236}">
              <a16:creationId xmlns:a16="http://schemas.microsoft.com/office/drawing/2014/main" id="{EA98CADB-9CE2-407B-9B98-56CF938C1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03" name="Picture 198" descr="empty">
          <a:extLst>
            <a:ext uri="{FF2B5EF4-FFF2-40B4-BE49-F238E27FC236}">
              <a16:creationId xmlns:a16="http://schemas.microsoft.com/office/drawing/2014/main" id="{171BC60F-868B-4775-B0F3-1754D4F62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04" name="Picture 199" descr="empty">
          <a:extLst>
            <a:ext uri="{FF2B5EF4-FFF2-40B4-BE49-F238E27FC236}">
              <a16:creationId xmlns:a16="http://schemas.microsoft.com/office/drawing/2014/main" id="{ABC65767-6308-41CA-9BDA-E7792828C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05" name="Picture 200" descr="empty">
          <a:extLst>
            <a:ext uri="{FF2B5EF4-FFF2-40B4-BE49-F238E27FC236}">
              <a16:creationId xmlns:a16="http://schemas.microsoft.com/office/drawing/2014/main" id="{B9534C0C-F602-4BAD-B415-A2B172125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06" name="Picture 195" descr="empty">
          <a:extLst>
            <a:ext uri="{FF2B5EF4-FFF2-40B4-BE49-F238E27FC236}">
              <a16:creationId xmlns:a16="http://schemas.microsoft.com/office/drawing/2014/main" id="{2B2550A8-D434-406B-B2C0-782E1B40D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07" name="Picture 196" descr="empty">
          <a:extLst>
            <a:ext uri="{FF2B5EF4-FFF2-40B4-BE49-F238E27FC236}">
              <a16:creationId xmlns:a16="http://schemas.microsoft.com/office/drawing/2014/main" id="{02A733BD-57A9-4C5C-88E1-2C6AF5AA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08" name="Picture 197" descr="empty">
          <a:extLst>
            <a:ext uri="{FF2B5EF4-FFF2-40B4-BE49-F238E27FC236}">
              <a16:creationId xmlns:a16="http://schemas.microsoft.com/office/drawing/2014/main" id="{1040419D-921C-4DD0-BFC0-5F1953735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09" name="Picture 198" descr="empty">
          <a:extLst>
            <a:ext uri="{FF2B5EF4-FFF2-40B4-BE49-F238E27FC236}">
              <a16:creationId xmlns:a16="http://schemas.microsoft.com/office/drawing/2014/main" id="{58156C30-3620-48A2-AD5D-88D00B1A2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10" name="Picture 199" descr="empty">
          <a:extLst>
            <a:ext uri="{FF2B5EF4-FFF2-40B4-BE49-F238E27FC236}">
              <a16:creationId xmlns:a16="http://schemas.microsoft.com/office/drawing/2014/main" id="{54F8B70A-E2B6-430B-8AA1-42EC2A9CF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11" name="Picture 200" descr="empty">
          <a:extLst>
            <a:ext uri="{FF2B5EF4-FFF2-40B4-BE49-F238E27FC236}">
              <a16:creationId xmlns:a16="http://schemas.microsoft.com/office/drawing/2014/main" id="{CC3F2EC9-E912-4600-AC55-025514E8E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12" name="Picture 195" descr="empty">
          <a:extLst>
            <a:ext uri="{FF2B5EF4-FFF2-40B4-BE49-F238E27FC236}">
              <a16:creationId xmlns:a16="http://schemas.microsoft.com/office/drawing/2014/main" id="{D71BFCDF-DEE6-454B-ADA0-DB0DDDA2D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13" name="Picture 196" descr="empty">
          <a:extLst>
            <a:ext uri="{FF2B5EF4-FFF2-40B4-BE49-F238E27FC236}">
              <a16:creationId xmlns:a16="http://schemas.microsoft.com/office/drawing/2014/main" id="{33A247C0-D411-4149-A86D-83F74503B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14" name="Picture 197" descr="empty">
          <a:extLst>
            <a:ext uri="{FF2B5EF4-FFF2-40B4-BE49-F238E27FC236}">
              <a16:creationId xmlns:a16="http://schemas.microsoft.com/office/drawing/2014/main" id="{DB0792E0-08E5-4714-9D79-4A8FE1F2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15" name="Picture 198" descr="empty">
          <a:extLst>
            <a:ext uri="{FF2B5EF4-FFF2-40B4-BE49-F238E27FC236}">
              <a16:creationId xmlns:a16="http://schemas.microsoft.com/office/drawing/2014/main" id="{F0B1262D-44E5-4085-8DE5-70CB4BD96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16" name="Picture 199" descr="empty">
          <a:extLst>
            <a:ext uri="{FF2B5EF4-FFF2-40B4-BE49-F238E27FC236}">
              <a16:creationId xmlns:a16="http://schemas.microsoft.com/office/drawing/2014/main" id="{A808D57D-AF85-45B1-8F67-D9F99E2BE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17" name="Picture 200" descr="empty">
          <a:extLst>
            <a:ext uri="{FF2B5EF4-FFF2-40B4-BE49-F238E27FC236}">
              <a16:creationId xmlns:a16="http://schemas.microsoft.com/office/drawing/2014/main" id="{659C751C-2440-494D-B47A-F0960B974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18" name="Picture 195" descr="empty">
          <a:extLst>
            <a:ext uri="{FF2B5EF4-FFF2-40B4-BE49-F238E27FC236}">
              <a16:creationId xmlns:a16="http://schemas.microsoft.com/office/drawing/2014/main" id="{ABCD148A-0965-42B5-B772-28452799D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19" name="Picture 196" descr="empty">
          <a:extLst>
            <a:ext uri="{FF2B5EF4-FFF2-40B4-BE49-F238E27FC236}">
              <a16:creationId xmlns:a16="http://schemas.microsoft.com/office/drawing/2014/main" id="{D7521F72-2176-4D59-BA89-006043CF4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20" name="Picture 197" descr="empty">
          <a:extLst>
            <a:ext uri="{FF2B5EF4-FFF2-40B4-BE49-F238E27FC236}">
              <a16:creationId xmlns:a16="http://schemas.microsoft.com/office/drawing/2014/main" id="{493F5883-34D5-4292-9239-AA7712D90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21" name="Picture 198" descr="empty">
          <a:extLst>
            <a:ext uri="{FF2B5EF4-FFF2-40B4-BE49-F238E27FC236}">
              <a16:creationId xmlns:a16="http://schemas.microsoft.com/office/drawing/2014/main" id="{49121753-DBC8-4F5D-AC15-4FBC254D2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22" name="Picture 199" descr="empty">
          <a:extLst>
            <a:ext uri="{FF2B5EF4-FFF2-40B4-BE49-F238E27FC236}">
              <a16:creationId xmlns:a16="http://schemas.microsoft.com/office/drawing/2014/main" id="{A9674EB2-B310-4F42-9D62-9B9B51459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23" name="Picture 200" descr="empty">
          <a:extLst>
            <a:ext uri="{FF2B5EF4-FFF2-40B4-BE49-F238E27FC236}">
              <a16:creationId xmlns:a16="http://schemas.microsoft.com/office/drawing/2014/main" id="{53105EA2-9AD0-4946-B90F-DF9CC993E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24" name="Picture 195" descr="empty">
          <a:extLst>
            <a:ext uri="{FF2B5EF4-FFF2-40B4-BE49-F238E27FC236}">
              <a16:creationId xmlns:a16="http://schemas.microsoft.com/office/drawing/2014/main" id="{DFA780D1-59E6-4051-81D5-700D3841A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25" name="Picture 196" descr="empty">
          <a:extLst>
            <a:ext uri="{FF2B5EF4-FFF2-40B4-BE49-F238E27FC236}">
              <a16:creationId xmlns:a16="http://schemas.microsoft.com/office/drawing/2014/main" id="{2AEC3D7A-A855-4338-8FF5-31CE8A6E7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26" name="Picture 197" descr="empty">
          <a:extLst>
            <a:ext uri="{FF2B5EF4-FFF2-40B4-BE49-F238E27FC236}">
              <a16:creationId xmlns:a16="http://schemas.microsoft.com/office/drawing/2014/main" id="{F200DEE4-31A7-4B18-9C4E-A9B8873D8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27" name="Picture 198" descr="empty">
          <a:extLst>
            <a:ext uri="{FF2B5EF4-FFF2-40B4-BE49-F238E27FC236}">
              <a16:creationId xmlns:a16="http://schemas.microsoft.com/office/drawing/2014/main" id="{82CBEF94-EC44-4B45-9430-3F85741F0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28" name="Picture 199" descr="empty">
          <a:extLst>
            <a:ext uri="{FF2B5EF4-FFF2-40B4-BE49-F238E27FC236}">
              <a16:creationId xmlns:a16="http://schemas.microsoft.com/office/drawing/2014/main" id="{4075EA50-4454-4BB9-8646-0A1A3F649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29" name="Picture 200" descr="empty">
          <a:extLst>
            <a:ext uri="{FF2B5EF4-FFF2-40B4-BE49-F238E27FC236}">
              <a16:creationId xmlns:a16="http://schemas.microsoft.com/office/drawing/2014/main" id="{DB0CF89E-1F90-4650-A344-FB0B69771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30" name="Picture 195" descr="empty">
          <a:extLst>
            <a:ext uri="{FF2B5EF4-FFF2-40B4-BE49-F238E27FC236}">
              <a16:creationId xmlns:a16="http://schemas.microsoft.com/office/drawing/2014/main" id="{4AE324CD-1B57-4AED-9586-0211B53F1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31" name="Picture 196" descr="empty">
          <a:extLst>
            <a:ext uri="{FF2B5EF4-FFF2-40B4-BE49-F238E27FC236}">
              <a16:creationId xmlns:a16="http://schemas.microsoft.com/office/drawing/2014/main" id="{B8615104-8571-43FC-9388-53F8F2B3E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32" name="Picture 197" descr="empty">
          <a:extLst>
            <a:ext uri="{FF2B5EF4-FFF2-40B4-BE49-F238E27FC236}">
              <a16:creationId xmlns:a16="http://schemas.microsoft.com/office/drawing/2014/main" id="{FCFC974A-DF40-4F5C-8004-422EC28A4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33" name="Picture 198" descr="empty">
          <a:extLst>
            <a:ext uri="{FF2B5EF4-FFF2-40B4-BE49-F238E27FC236}">
              <a16:creationId xmlns:a16="http://schemas.microsoft.com/office/drawing/2014/main" id="{6CAD2EBF-B350-4D5A-86A1-75B08C7EF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34" name="Picture 199" descr="empty">
          <a:extLst>
            <a:ext uri="{FF2B5EF4-FFF2-40B4-BE49-F238E27FC236}">
              <a16:creationId xmlns:a16="http://schemas.microsoft.com/office/drawing/2014/main" id="{39DDF350-A3A4-49B0-B214-E62AAD111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35" name="Picture 200" descr="empty">
          <a:extLst>
            <a:ext uri="{FF2B5EF4-FFF2-40B4-BE49-F238E27FC236}">
              <a16:creationId xmlns:a16="http://schemas.microsoft.com/office/drawing/2014/main" id="{55377CFA-3344-4ED6-866E-790C687A8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36" name="Picture 195" descr="empty">
          <a:extLst>
            <a:ext uri="{FF2B5EF4-FFF2-40B4-BE49-F238E27FC236}">
              <a16:creationId xmlns:a16="http://schemas.microsoft.com/office/drawing/2014/main" id="{6B6B8DCF-64AF-4129-A4B6-9DA9EDBA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37" name="Picture 196" descr="empty">
          <a:extLst>
            <a:ext uri="{FF2B5EF4-FFF2-40B4-BE49-F238E27FC236}">
              <a16:creationId xmlns:a16="http://schemas.microsoft.com/office/drawing/2014/main" id="{704CB824-7361-4AB3-83AD-A56065173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38" name="Picture 197" descr="empty">
          <a:extLst>
            <a:ext uri="{FF2B5EF4-FFF2-40B4-BE49-F238E27FC236}">
              <a16:creationId xmlns:a16="http://schemas.microsoft.com/office/drawing/2014/main" id="{D3EAC28B-782A-4F49-BEF8-C0CF9EF98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39" name="Picture 198" descr="empty">
          <a:extLst>
            <a:ext uri="{FF2B5EF4-FFF2-40B4-BE49-F238E27FC236}">
              <a16:creationId xmlns:a16="http://schemas.microsoft.com/office/drawing/2014/main" id="{E70DA624-CAB3-45E7-B5C8-161BB963E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40" name="Picture 199" descr="empty">
          <a:extLst>
            <a:ext uri="{FF2B5EF4-FFF2-40B4-BE49-F238E27FC236}">
              <a16:creationId xmlns:a16="http://schemas.microsoft.com/office/drawing/2014/main" id="{803E975D-762C-41B4-95C7-EA16B669E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41" name="Picture 200" descr="empty">
          <a:extLst>
            <a:ext uri="{FF2B5EF4-FFF2-40B4-BE49-F238E27FC236}">
              <a16:creationId xmlns:a16="http://schemas.microsoft.com/office/drawing/2014/main" id="{180D9920-179A-4477-AAAD-A25A385DB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42" name="Picture 195" descr="empty">
          <a:extLst>
            <a:ext uri="{FF2B5EF4-FFF2-40B4-BE49-F238E27FC236}">
              <a16:creationId xmlns:a16="http://schemas.microsoft.com/office/drawing/2014/main" id="{59A6B592-530D-414F-A344-4EB2BD781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43" name="Picture 196" descr="empty">
          <a:extLst>
            <a:ext uri="{FF2B5EF4-FFF2-40B4-BE49-F238E27FC236}">
              <a16:creationId xmlns:a16="http://schemas.microsoft.com/office/drawing/2014/main" id="{063C7E62-FBE8-4223-B9E7-89A3087CC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44" name="Picture 197" descr="empty">
          <a:extLst>
            <a:ext uri="{FF2B5EF4-FFF2-40B4-BE49-F238E27FC236}">
              <a16:creationId xmlns:a16="http://schemas.microsoft.com/office/drawing/2014/main" id="{48AF7E35-51F0-4253-9F27-4B680811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45" name="Picture 198" descr="empty">
          <a:extLst>
            <a:ext uri="{FF2B5EF4-FFF2-40B4-BE49-F238E27FC236}">
              <a16:creationId xmlns:a16="http://schemas.microsoft.com/office/drawing/2014/main" id="{9E7657E1-5CCA-4B0E-9235-D8AE00695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46" name="Picture 199" descr="empty">
          <a:extLst>
            <a:ext uri="{FF2B5EF4-FFF2-40B4-BE49-F238E27FC236}">
              <a16:creationId xmlns:a16="http://schemas.microsoft.com/office/drawing/2014/main" id="{55E36E54-05C1-45DB-84ED-DF4454DB1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47" name="Picture 200" descr="empty">
          <a:extLst>
            <a:ext uri="{FF2B5EF4-FFF2-40B4-BE49-F238E27FC236}">
              <a16:creationId xmlns:a16="http://schemas.microsoft.com/office/drawing/2014/main" id="{FDA184BD-A4EB-4401-9130-291A34FF0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48" name="Picture 195" descr="empty">
          <a:extLst>
            <a:ext uri="{FF2B5EF4-FFF2-40B4-BE49-F238E27FC236}">
              <a16:creationId xmlns:a16="http://schemas.microsoft.com/office/drawing/2014/main" id="{DFE6E73E-E0A0-4884-85EB-0A6E60982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49" name="Picture 196" descr="empty">
          <a:extLst>
            <a:ext uri="{FF2B5EF4-FFF2-40B4-BE49-F238E27FC236}">
              <a16:creationId xmlns:a16="http://schemas.microsoft.com/office/drawing/2014/main" id="{57C9B955-3462-4345-8CAF-3C84E8397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50" name="Picture 197" descr="empty">
          <a:extLst>
            <a:ext uri="{FF2B5EF4-FFF2-40B4-BE49-F238E27FC236}">
              <a16:creationId xmlns:a16="http://schemas.microsoft.com/office/drawing/2014/main" id="{96381DA7-AF3C-44C0-B90E-3FBECE33B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51" name="Picture 198" descr="empty">
          <a:extLst>
            <a:ext uri="{FF2B5EF4-FFF2-40B4-BE49-F238E27FC236}">
              <a16:creationId xmlns:a16="http://schemas.microsoft.com/office/drawing/2014/main" id="{F9C8B9DB-77CC-4FFF-926D-53AAE7BC0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52" name="Picture 199" descr="empty">
          <a:extLst>
            <a:ext uri="{FF2B5EF4-FFF2-40B4-BE49-F238E27FC236}">
              <a16:creationId xmlns:a16="http://schemas.microsoft.com/office/drawing/2014/main" id="{55A127F0-CA7C-4199-B8C2-32DA92275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53" name="Picture 200" descr="empty">
          <a:extLst>
            <a:ext uri="{FF2B5EF4-FFF2-40B4-BE49-F238E27FC236}">
              <a16:creationId xmlns:a16="http://schemas.microsoft.com/office/drawing/2014/main" id="{E82DE6E2-7B56-47B8-A7AE-FA409566E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54" name="Picture 195" descr="empty">
          <a:extLst>
            <a:ext uri="{FF2B5EF4-FFF2-40B4-BE49-F238E27FC236}">
              <a16:creationId xmlns:a16="http://schemas.microsoft.com/office/drawing/2014/main" id="{5BFD9F6E-A938-4C82-8275-CF1B6507D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55" name="Picture 196" descr="empty">
          <a:extLst>
            <a:ext uri="{FF2B5EF4-FFF2-40B4-BE49-F238E27FC236}">
              <a16:creationId xmlns:a16="http://schemas.microsoft.com/office/drawing/2014/main" id="{06666B18-0858-44E6-96EB-67FD853BD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56" name="Picture 197" descr="empty">
          <a:extLst>
            <a:ext uri="{FF2B5EF4-FFF2-40B4-BE49-F238E27FC236}">
              <a16:creationId xmlns:a16="http://schemas.microsoft.com/office/drawing/2014/main" id="{2501D495-7317-4006-8EEC-DE7146F80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57" name="Picture 198" descr="empty">
          <a:extLst>
            <a:ext uri="{FF2B5EF4-FFF2-40B4-BE49-F238E27FC236}">
              <a16:creationId xmlns:a16="http://schemas.microsoft.com/office/drawing/2014/main" id="{7E941741-F161-4D40-B03B-82327D9A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58" name="Picture 199" descr="empty">
          <a:extLst>
            <a:ext uri="{FF2B5EF4-FFF2-40B4-BE49-F238E27FC236}">
              <a16:creationId xmlns:a16="http://schemas.microsoft.com/office/drawing/2014/main" id="{3C85891A-3C88-4753-8659-B7713A983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59" name="Picture 200" descr="empty">
          <a:extLst>
            <a:ext uri="{FF2B5EF4-FFF2-40B4-BE49-F238E27FC236}">
              <a16:creationId xmlns:a16="http://schemas.microsoft.com/office/drawing/2014/main" id="{6C05FEB5-0CC7-4241-B4EB-570B1FBCB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60" name="Picture 195" descr="empty">
          <a:extLst>
            <a:ext uri="{FF2B5EF4-FFF2-40B4-BE49-F238E27FC236}">
              <a16:creationId xmlns:a16="http://schemas.microsoft.com/office/drawing/2014/main" id="{A2DC50D1-D136-4F20-BA2E-207981959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61" name="Picture 196" descr="empty">
          <a:extLst>
            <a:ext uri="{FF2B5EF4-FFF2-40B4-BE49-F238E27FC236}">
              <a16:creationId xmlns:a16="http://schemas.microsoft.com/office/drawing/2014/main" id="{957E4ECD-CBF7-4E0F-A5C0-180338F8C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62" name="Picture 197" descr="empty">
          <a:extLst>
            <a:ext uri="{FF2B5EF4-FFF2-40B4-BE49-F238E27FC236}">
              <a16:creationId xmlns:a16="http://schemas.microsoft.com/office/drawing/2014/main" id="{51BA7D5B-3114-46E6-A6C3-2863301DF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63" name="Picture 198" descr="empty">
          <a:extLst>
            <a:ext uri="{FF2B5EF4-FFF2-40B4-BE49-F238E27FC236}">
              <a16:creationId xmlns:a16="http://schemas.microsoft.com/office/drawing/2014/main" id="{E9C79132-FE68-42A4-A1BB-3A894B64D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64" name="Picture 199" descr="empty">
          <a:extLst>
            <a:ext uri="{FF2B5EF4-FFF2-40B4-BE49-F238E27FC236}">
              <a16:creationId xmlns:a16="http://schemas.microsoft.com/office/drawing/2014/main" id="{0A2D0DE1-F032-4800-A960-8E4324DFE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65" name="Picture 200" descr="empty">
          <a:extLst>
            <a:ext uri="{FF2B5EF4-FFF2-40B4-BE49-F238E27FC236}">
              <a16:creationId xmlns:a16="http://schemas.microsoft.com/office/drawing/2014/main" id="{B56E085A-B6D4-4083-A26A-6BAC22EFE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66" name="Picture 195" descr="empty">
          <a:extLst>
            <a:ext uri="{FF2B5EF4-FFF2-40B4-BE49-F238E27FC236}">
              <a16:creationId xmlns:a16="http://schemas.microsoft.com/office/drawing/2014/main" id="{8EFB231D-4782-4DD4-82B3-133AEB162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67" name="Picture 196" descr="empty">
          <a:extLst>
            <a:ext uri="{FF2B5EF4-FFF2-40B4-BE49-F238E27FC236}">
              <a16:creationId xmlns:a16="http://schemas.microsoft.com/office/drawing/2014/main" id="{C5F8F749-5F42-483D-84A9-87D2B5DE0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68" name="Picture 197" descr="empty">
          <a:extLst>
            <a:ext uri="{FF2B5EF4-FFF2-40B4-BE49-F238E27FC236}">
              <a16:creationId xmlns:a16="http://schemas.microsoft.com/office/drawing/2014/main" id="{F3C1E6EA-C4D0-4780-AA3A-C1AC0026C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69" name="Picture 198" descr="empty">
          <a:extLst>
            <a:ext uri="{FF2B5EF4-FFF2-40B4-BE49-F238E27FC236}">
              <a16:creationId xmlns:a16="http://schemas.microsoft.com/office/drawing/2014/main" id="{8C7FEED3-637E-463C-897D-6E0809D60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70" name="Picture 199" descr="empty">
          <a:extLst>
            <a:ext uri="{FF2B5EF4-FFF2-40B4-BE49-F238E27FC236}">
              <a16:creationId xmlns:a16="http://schemas.microsoft.com/office/drawing/2014/main" id="{7CF55614-A36C-480A-9A5D-09179E45F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71" name="Picture 200" descr="empty">
          <a:extLst>
            <a:ext uri="{FF2B5EF4-FFF2-40B4-BE49-F238E27FC236}">
              <a16:creationId xmlns:a16="http://schemas.microsoft.com/office/drawing/2014/main" id="{836101D6-99D9-4439-92BB-147F300F8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72" name="Picture 195" descr="empty">
          <a:extLst>
            <a:ext uri="{FF2B5EF4-FFF2-40B4-BE49-F238E27FC236}">
              <a16:creationId xmlns:a16="http://schemas.microsoft.com/office/drawing/2014/main" id="{B149647D-31AD-4133-BFD0-F3F384896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73" name="Picture 196" descr="empty">
          <a:extLst>
            <a:ext uri="{FF2B5EF4-FFF2-40B4-BE49-F238E27FC236}">
              <a16:creationId xmlns:a16="http://schemas.microsoft.com/office/drawing/2014/main" id="{907C32DB-B5CD-41FB-BD6A-E7974D54D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74" name="Picture 197" descr="empty">
          <a:extLst>
            <a:ext uri="{FF2B5EF4-FFF2-40B4-BE49-F238E27FC236}">
              <a16:creationId xmlns:a16="http://schemas.microsoft.com/office/drawing/2014/main" id="{A639C1D9-5E98-47BE-859A-9409BB0CA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75" name="Picture 198" descr="empty">
          <a:extLst>
            <a:ext uri="{FF2B5EF4-FFF2-40B4-BE49-F238E27FC236}">
              <a16:creationId xmlns:a16="http://schemas.microsoft.com/office/drawing/2014/main" id="{DFABBFD7-BC22-444A-BBBF-CEDCE0488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76" name="Picture 199" descr="empty">
          <a:extLst>
            <a:ext uri="{FF2B5EF4-FFF2-40B4-BE49-F238E27FC236}">
              <a16:creationId xmlns:a16="http://schemas.microsoft.com/office/drawing/2014/main" id="{E7E6C739-E4C0-4409-B937-CE517263E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77" name="Picture 200" descr="empty">
          <a:extLst>
            <a:ext uri="{FF2B5EF4-FFF2-40B4-BE49-F238E27FC236}">
              <a16:creationId xmlns:a16="http://schemas.microsoft.com/office/drawing/2014/main" id="{07337BC6-B69C-4FBB-ABF8-C988EAF15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78" name="Picture 195" descr="empty">
          <a:extLst>
            <a:ext uri="{FF2B5EF4-FFF2-40B4-BE49-F238E27FC236}">
              <a16:creationId xmlns:a16="http://schemas.microsoft.com/office/drawing/2014/main" id="{3DBD6F5C-5F47-4E52-98F4-89A8B6FCC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79" name="Picture 196" descr="empty">
          <a:extLst>
            <a:ext uri="{FF2B5EF4-FFF2-40B4-BE49-F238E27FC236}">
              <a16:creationId xmlns:a16="http://schemas.microsoft.com/office/drawing/2014/main" id="{348FD097-988E-42BF-914D-208D5C6CF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80" name="Picture 197" descr="empty">
          <a:extLst>
            <a:ext uri="{FF2B5EF4-FFF2-40B4-BE49-F238E27FC236}">
              <a16:creationId xmlns:a16="http://schemas.microsoft.com/office/drawing/2014/main" id="{8563EB9A-F36A-4226-9AFD-D82CD5472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81" name="Picture 198" descr="empty">
          <a:extLst>
            <a:ext uri="{FF2B5EF4-FFF2-40B4-BE49-F238E27FC236}">
              <a16:creationId xmlns:a16="http://schemas.microsoft.com/office/drawing/2014/main" id="{987D92F8-CC52-4993-902A-A44F9A2E7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82" name="Picture 199" descr="empty">
          <a:extLst>
            <a:ext uri="{FF2B5EF4-FFF2-40B4-BE49-F238E27FC236}">
              <a16:creationId xmlns:a16="http://schemas.microsoft.com/office/drawing/2014/main" id="{98BC957B-2FD2-44E5-A99D-A1530D50E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83" name="Picture 200" descr="empty">
          <a:extLst>
            <a:ext uri="{FF2B5EF4-FFF2-40B4-BE49-F238E27FC236}">
              <a16:creationId xmlns:a16="http://schemas.microsoft.com/office/drawing/2014/main" id="{2BCBF036-C402-47FD-B6B4-4F45EF852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84" name="Picture 195" descr="empty">
          <a:extLst>
            <a:ext uri="{FF2B5EF4-FFF2-40B4-BE49-F238E27FC236}">
              <a16:creationId xmlns:a16="http://schemas.microsoft.com/office/drawing/2014/main" id="{A3327246-3565-4317-A19F-3415464CB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85" name="Picture 196" descr="empty">
          <a:extLst>
            <a:ext uri="{FF2B5EF4-FFF2-40B4-BE49-F238E27FC236}">
              <a16:creationId xmlns:a16="http://schemas.microsoft.com/office/drawing/2014/main" id="{4DC0FC6D-FE8A-4D6D-ACFC-B8EE56E11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86" name="Picture 197" descr="empty">
          <a:extLst>
            <a:ext uri="{FF2B5EF4-FFF2-40B4-BE49-F238E27FC236}">
              <a16:creationId xmlns:a16="http://schemas.microsoft.com/office/drawing/2014/main" id="{15D89088-8B7B-462F-9220-CEE10F491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87" name="Picture 198" descr="empty">
          <a:extLst>
            <a:ext uri="{FF2B5EF4-FFF2-40B4-BE49-F238E27FC236}">
              <a16:creationId xmlns:a16="http://schemas.microsoft.com/office/drawing/2014/main" id="{2C4CDA3D-024B-4F36-A42D-48DAEDCD8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88" name="Picture 199" descr="empty">
          <a:extLst>
            <a:ext uri="{FF2B5EF4-FFF2-40B4-BE49-F238E27FC236}">
              <a16:creationId xmlns:a16="http://schemas.microsoft.com/office/drawing/2014/main" id="{07CC1F30-5F8F-4A54-B5D1-0734215AE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89" name="Picture 200" descr="empty">
          <a:extLst>
            <a:ext uri="{FF2B5EF4-FFF2-40B4-BE49-F238E27FC236}">
              <a16:creationId xmlns:a16="http://schemas.microsoft.com/office/drawing/2014/main" id="{3EB3BC23-FA58-440D-8402-09348E13A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90" name="Picture 195" descr="empty">
          <a:extLst>
            <a:ext uri="{FF2B5EF4-FFF2-40B4-BE49-F238E27FC236}">
              <a16:creationId xmlns:a16="http://schemas.microsoft.com/office/drawing/2014/main" id="{4F24E4F4-8DC0-4E7C-B493-BA6F763FD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91" name="Picture 196" descr="empty">
          <a:extLst>
            <a:ext uri="{FF2B5EF4-FFF2-40B4-BE49-F238E27FC236}">
              <a16:creationId xmlns:a16="http://schemas.microsoft.com/office/drawing/2014/main" id="{8D3415C8-C9A2-45BA-BF28-8160D6580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92" name="Picture 197" descr="empty">
          <a:extLst>
            <a:ext uri="{FF2B5EF4-FFF2-40B4-BE49-F238E27FC236}">
              <a16:creationId xmlns:a16="http://schemas.microsoft.com/office/drawing/2014/main" id="{D6F6D2C0-2D63-4126-8DCA-F37CBD43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93" name="Picture 198" descr="empty">
          <a:extLst>
            <a:ext uri="{FF2B5EF4-FFF2-40B4-BE49-F238E27FC236}">
              <a16:creationId xmlns:a16="http://schemas.microsoft.com/office/drawing/2014/main" id="{BA22724B-E479-4E59-9ED5-20C17EE3A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94" name="Picture 199" descr="empty">
          <a:extLst>
            <a:ext uri="{FF2B5EF4-FFF2-40B4-BE49-F238E27FC236}">
              <a16:creationId xmlns:a16="http://schemas.microsoft.com/office/drawing/2014/main" id="{CD44E50B-E28F-4720-A713-2C3EA183A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95" name="Picture 200" descr="empty">
          <a:extLst>
            <a:ext uri="{FF2B5EF4-FFF2-40B4-BE49-F238E27FC236}">
              <a16:creationId xmlns:a16="http://schemas.microsoft.com/office/drawing/2014/main" id="{DF2AFAA9-8B4B-4247-B6D8-73A590D36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96" name="Picture 195" descr="empty">
          <a:extLst>
            <a:ext uri="{FF2B5EF4-FFF2-40B4-BE49-F238E27FC236}">
              <a16:creationId xmlns:a16="http://schemas.microsoft.com/office/drawing/2014/main" id="{3DFE12C4-8DCE-4D3A-8BA7-AF3CB60E4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97" name="Picture 196" descr="empty">
          <a:extLst>
            <a:ext uri="{FF2B5EF4-FFF2-40B4-BE49-F238E27FC236}">
              <a16:creationId xmlns:a16="http://schemas.microsoft.com/office/drawing/2014/main" id="{15B1A7CF-3761-46E0-B80D-06907A55A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598" name="Picture 197" descr="empty">
          <a:extLst>
            <a:ext uri="{FF2B5EF4-FFF2-40B4-BE49-F238E27FC236}">
              <a16:creationId xmlns:a16="http://schemas.microsoft.com/office/drawing/2014/main" id="{6B7D215A-88DE-49C2-8284-825549F3F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599" name="Picture 198" descr="empty">
          <a:extLst>
            <a:ext uri="{FF2B5EF4-FFF2-40B4-BE49-F238E27FC236}">
              <a16:creationId xmlns:a16="http://schemas.microsoft.com/office/drawing/2014/main" id="{F4EED756-8C05-461D-907B-81F179B3A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00" name="Picture 199" descr="empty">
          <a:extLst>
            <a:ext uri="{FF2B5EF4-FFF2-40B4-BE49-F238E27FC236}">
              <a16:creationId xmlns:a16="http://schemas.microsoft.com/office/drawing/2014/main" id="{B5936DA5-DFF2-4E5A-9E71-1244F0ABE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01" name="Picture 200" descr="empty">
          <a:extLst>
            <a:ext uri="{FF2B5EF4-FFF2-40B4-BE49-F238E27FC236}">
              <a16:creationId xmlns:a16="http://schemas.microsoft.com/office/drawing/2014/main" id="{7A7ED293-45CA-45E1-A252-04E93DFE4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02" name="Picture 195" descr="empty">
          <a:extLst>
            <a:ext uri="{FF2B5EF4-FFF2-40B4-BE49-F238E27FC236}">
              <a16:creationId xmlns:a16="http://schemas.microsoft.com/office/drawing/2014/main" id="{8396F8B3-7950-4293-8B12-FF32BF257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03" name="Picture 196" descr="empty">
          <a:extLst>
            <a:ext uri="{FF2B5EF4-FFF2-40B4-BE49-F238E27FC236}">
              <a16:creationId xmlns:a16="http://schemas.microsoft.com/office/drawing/2014/main" id="{73812474-04B7-43D3-81CE-E9D343FB0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04" name="Picture 197" descr="empty">
          <a:extLst>
            <a:ext uri="{FF2B5EF4-FFF2-40B4-BE49-F238E27FC236}">
              <a16:creationId xmlns:a16="http://schemas.microsoft.com/office/drawing/2014/main" id="{F8F1A6DD-D0A1-490A-A8CD-66A505248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05" name="Picture 198" descr="empty">
          <a:extLst>
            <a:ext uri="{FF2B5EF4-FFF2-40B4-BE49-F238E27FC236}">
              <a16:creationId xmlns:a16="http://schemas.microsoft.com/office/drawing/2014/main" id="{FDFB6007-FD89-4B06-BECD-7EFAFEAAA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06" name="Picture 199" descr="empty">
          <a:extLst>
            <a:ext uri="{FF2B5EF4-FFF2-40B4-BE49-F238E27FC236}">
              <a16:creationId xmlns:a16="http://schemas.microsoft.com/office/drawing/2014/main" id="{59B5A370-0A9E-4AB7-BF7A-6A6E23E56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07" name="Picture 200" descr="empty">
          <a:extLst>
            <a:ext uri="{FF2B5EF4-FFF2-40B4-BE49-F238E27FC236}">
              <a16:creationId xmlns:a16="http://schemas.microsoft.com/office/drawing/2014/main" id="{FD43274B-EEE6-4D39-8DDB-DDA745177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08" name="Picture 195" descr="empty">
          <a:extLst>
            <a:ext uri="{FF2B5EF4-FFF2-40B4-BE49-F238E27FC236}">
              <a16:creationId xmlns:a16="http://schemas.microsoft.com/office/drawing/2014/main" id="{1568D4C7-FCA9-4199-814B-0D8FD39FF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09" name="Picture 196" descr="empty">
          <a:extLst>
            <a:ext uri="{FF2B5EF4-FFF2-40B4-BE49-F238E27FC236}">
              <a16:creationId xmlns:a16="http://schemas.microsoft.com/office/drawing/2014/main" id="{72D7280B-2325-4B00-99D0-FB01A1EAA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10" name="Picture 197" descr="empty">
          <a:extLst>
            <a:ext uri="{FF2B5EF4-FFF2-40B4-BE49-F238E27FC236}">
              <a16:creationId xmlns:a16="http://schemas.microsoft.com/office/drawing/2014/main" id="{2CDCEA3E-64F1-47B8-848B-8C1875EAE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11" name="Picture 198" descr="empty">
          <a:extLst>
            <a:ext uri="{FF2B5EF4-FFF2-40B4-BE49-F238E27FC236}">
              <a16:creationId xmlns:a16="http://schemas.microsoft.com/office/drawing/2014/main" id="{BD59B820-AC4D-4A06-8D9E-C2EA7D728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12" name="Picture 199" descr="empty">
          <a:extLst>
            <a:ext uri="{FF2B5EF4-FFF2-40B4-BE49-F238E27FC236}">
              <a16:creationId xmlns:a16="http://schemas.microsoft.com/office/drawing/2014/main" id="{63074082-9816-4F35-8A7D-557DA91FE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13" name="Picture 200" descr="empty">
          <a:extLst>
            <a:ext uri="{FF2B5EF4-FFF2-40B4-BE49-F238E27FC236}">
              <a16:creationId xmlns:a16="http://schemas.microsoft.com/office/drawing/2014/main" id="{A4950D59-6507-4D33-AE34-345C103D3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14" name="Picture 195" descr="empty">
          <a:extLst>
            <a:ext uri="{FF2B5EF4-FFF2-40B4-BE49-F238E27FC236}">
              <a16:creationId xmlns:a16="http://schemas.microsoft.com/office/drawing/2014/main" id="{8A886519-2CE3-4381-98DF-2F2816BDA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15" name="Picture 196" descr="empty">
          <a:extLst>
            <a:ext uri="{FF2B5EF4-FFF2-40B4-BE49-F238E27FC236}">
              <a16:creationId xmlns:a16="http://schemas.microsoft.com/office/drawing/2014/main" id="{320244CD-7F27-40DB-B885-A02614F00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16" name="Picture 197" descr="empty">
          <a:extLst>
            <a:ext uri="{FF2B5EF4-FFF2-40B4-BE49-F238E27FC236}">
              <a16:creationId xmlns:a16="http://schemas.microsoft.com/office/drawing/2014/main" id="{BBF9496B-E700-4562-B188-ED65E5746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17" name="Picture 198" descr="empty">
          <a:extLst>
            <a:ext uri="{FF2B5EF4-FFF2-40B4-BE49-F238E27FC236}">
              <a16:creationId xmlns:a16="http://schemas.microsoft.com/office/drawing/2014/main" id="{4DAC1C35-ECB4-4DFB-A2B4-8DF89AFA8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18" name="Picture 199" descr="empty">
          <a:extLst>
            <a:ext uri="{FF2B5EF4-FFF2-40B4-BE49-F238E27FC236}">
              <a16:creationId xmlns:a16="http://schemas.microsoft.com/office/drawing/2014/main" id="{FCED4D89-E539-4B41-817D-D097DB06A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19" name="Picture 200" descr="empty">
          <a:extLst>
            <a:ext uri="{FF2B5EF4-FFF2-40B4-BE49-F238E27FC236}">
              <a16:creationId xmlns:a16="http://schemas.microsoft.com/office/drawing/2014/main" id="{B3DA4BA9-DA91-432A-A5AB-12F07FFA6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20" name="Picture 195" descr="empty">
          <a:extLst>
            <a:ext uri="{FF2B5EF4-FFF2-40B4-BE49-F238E27FC236}">
              <a16:creationId xmlns:a16="http://schemas.microsoft.com/office/drawing/2014/main" id="{59B605E5-3F1A-49DA-810C-C8D60EBD8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21" name="Picture 196" descr="empty">
          <a:extLst>
            <a:ext uri="{FF2B5EF4-FFF2-40B4-BE49-F238E27FC236}">
              <a16:creationId xmlns:a16="http://schemas.microsoft.com/office/drawing/2014/main" id="{43CCE905-E1D9-4D64-8BCE-68BC87DDF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22" name="Picture 197" descr="empty">
          <a:extLst>
            <a:ext uri="{FF2B5EF4-FFF2-40B4-BE49-F238E27FC236}">
              <a16:creationId xmlns:a16="http://schemas.microsoft.com/office/drawing/2014/main" id="{FABD0E9D-C31E-4BD8-9DB1-7965C8EC7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23" name="Picture 198" descr="empty">
          <a:extLst>
            <a:ext uri="{FF2B5EF4-FFF2-40B4-BE49-F238E27FC236}">
              <a16:creationId xmlns:a16="http://schemas.microsoft.com/office/drawing/2014/main" id="{6C68F4B8-F785-420F-8526-2208D3F5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24" name="Picture 199" descr="empty">
          <a:extLst>
            <a:ext uri="{FF2B5EF4-FFF2-40B4-BE49-F238E27FC236}">
              <a16:creationId xmlns:a16="http://schemas.microsoft.com/office/drawing/2014/main" id="{E17A9584-67E8-4801-9209-9EF9193E0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25" name="Picture 200" descr="empty">
          <a:extLst>
            <a:ext uri="{FF2B5EF4-FFF2-40B4-BE49-F238E27FC236}">
              <a16:creationId xmlns:a16="http://schemas.microsoft.com/office/drawing/2014/main" id="{21BB6883-1C37-4CB7-ADE5-2D36DC692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26" name="Picture 195" descr="empty">
          <a:extLst>
            <a:ext uri="{FF2B5EF4-FFF2-40B4-BE49-F238E27FC236}">
              <a16:creationId xmlns:a16="http://schemas.microsoft.com/office/drawing/2014/main" id="{DDEF555C-094B-44E4-99C4-F999D205E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27" name="Picture 196" descr="empty">
          <a:extLst>
            <a:ext uri="{FF2B5EF4-FFF2-40B4-BE49-F238E27FC236}">
              <a16:creationId xmlns:a16="http://schemas.microsoft.com/office/drawing/2014/main" id="{0F999CAD-D73F-4790-931A-385E9D5F9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28" name="Picture 197" descr="empty">
          <a:extLst>
            <a:ext uri="{FF2B5EF4-FFF2-40B4-BE49-F238E27FC236}">
              <a16:creationId xmlns:a16="http://schemas.microsoft.com/office/drawing/2014/main" id="{230AC1B1-CD0C-4E0D-9C37-76064021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29" name="Picture 198" descr="empty">
          <a:extLst>
            <a:ext uri="{FF2B5EF4-FFF2-40B4-BE49-F238E27FC236}">
              <a16:creationId xmlns:a16="http://schemas.microsoft.com/office/drawing/2014/main" id="{4EB3A965-2929-4695-9EBD-1ABF74869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30" name="Picture 199" descr="empty">
          <a:extLst>
            <a:ext uri="{FF2B5EF4-FFF2-40B4-BE49-F238E27FC236}">
              <a16:creationId xmlns:a16="http://schemas.microsoft.com/office/drawing/2014/main" id="{42C21E24-648E-446D-9B25-438CD6B1B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31" name="Picture 200" descr="empty">
          <a:extLst>
            <a:ext uri="{FF2B5EF4-FFF2-40B4-BE49-F238E27FC236}">
              <a16:creationId xmlns:a16="http://schemas.microsoft.com/office/drawing/2014/main" id="{31DB1189-0D6F-4906-9F94-319290544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32" name="Picture 195" descr="empty">
          <a:extLst>
            <a:ext uri="{FF2B5EF4-FFF2-40B4-BE49-F238E27FC236}">
              <a16:creationId xmlns:a16="http://schemas.microsoft.com/office/drawing/2014/main" id="{DE8EEC79-E47F-46E9-A094-E11E4A804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33" name="Picture 196" descr="empty">
          <a:extLst>
            <a:ext uri="{FF2B5EF4-FFF2-40B4-BE49-F238E27FC236}">
              <a16:creationId xmlns:a16="http://schemas.microsoft.com/office/drawing/2014/main" id="{8C11BB87-153C-4480-9496-A2F7D03C2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34" name="Picture 197" descr="empty">
          <a:extLst>
            <a:ext uri="{FF2B5EF4-FFF2-40B4-BE49-F238E27FC236}">
              <a16:creationId xmlns:a16="http://schemas.microsoft.com/office/drawing/2014/main" id="{B88401F0-E0EE-4B09-8E74-11FE38B58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35" name="Picture 198" descr="empty">
          <a:extLst>
            <a:ext uri="{FF2B5EF4-FFF2-40B4-BE49-F238E27FC236}">
              <a16:creationId xmlns:a16="http://schemas.microsoft.com/office/drawing/2014/main" id="{1B61E5AF-791D-4369-9715-20FC48CAE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36" name="Picture 199" descr="empty">
          <a:extLst>
            <a:ext uri="{FF2B5EF4-FFF2-40B4-BE49-F238E27FC236}">
              <a16:creationId xmlns:a16="http://schemas.microsoft.com/office/drawing/2014/main" id="{65DC6FD3-BF3F-4B5C-A162-45AB3E334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37" name="Picture 200" descr="empty">
          <a:extLst>
            <a:ext uri="{FF2B5EF4-FFF2-40B4-BE49-F238E27FC236}">
              <a16:creationId xmlns:a16="http://schemas.microsoft.com/office/drawing/2014/main" id="{D1F37FCE-FF8B-4AD9-AD03-529EBA03A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38" name="Picture 195" descr="empty">
          <a:extLst>
            <a:ext uri="{FF2B5EF4-FFF2-40B4-BE49-F238E27FC236}">
              <a16:creationId xmlns:a16="http://schemas.microsoft.com/office/drawing/2014/main" id="{48911465-8173-4DF6-9F6C-0B5A0C673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39" name="Picture 196" descr="empty">
          <a:extLst>
            <a:ext uri="{FF2B5EF4-FFF2-40B4-BE49-F238E27FC236}">
              <a16:creationId xmlns:a16="http://schemas.microsoft.com/office/drawing/2014/main" id="{32D01345-139B-4190-9531-8C13EEC68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40" name="Picture 197" descr="empty">
          <a:extLst>
            <a:ext uri="{FF2B5EF4-FFF2-40B4-BE49-F238E27FC236}">
              <a16:creationId xmlns:a16="http://schemas.microsoft.com/office/drawing/2014/main" id="{BEDC3EF7-B200-4B7D-A852-F4BB927DA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41" name="Picture 198" descr="empty">
          <a:extLst>
            <a:ext uri="{FF2B5EF4-FFF2-40B4-BE49-F238E27FC236}">
              <a16:creationId xmlns:a16="http://schemas.microsoft.com/office/drawing/2014/main" id="{E76DFBCA-E817-4B43-840E-BA6DF1800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42" name="Picture 199" descr="empty">
          <a:extLst>
            <a:ext uri="{FF2B5EF4-FFF2-40B4-BE49-F238E27FC236}">
              <a16:creationId xmlns:a16="http://schemas.microsoft.com/office/drawing/2014/main" id="{D0199E0F-ABA3-43C4-86E2-C56E9723E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43" name="Picture 200" descr="empty">
          <a:extLst>
            <a:ext uri="{FF2B5EF4-FFF2-40B4-BE49-F238E27FC236}">
              <a16:creationId xmlns:a16="http://schemas.microsoft.com/office/drawing/2014/main" id="{CC90624B-30CC-4CEA-97A8-6874531B1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44" name="Picture 195" descr="empty">
          <a:extLst>
            <a:ext uri="{FF2B5EF4-FFF2-40B4-BE49-F238E27FC236}">
              <a16:creationId xmlns:a16="http://schemas.microsoft.com/office/drawing/2014/main" id="{B643EC06-F932-401B-B37C-5F61E38F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45" name="Picture 196" descr="empty">
          <a:extLst>
            <a:ext uri="{FF2B5EF4-FFF2-40B4-BE49-F238E27FC236}">
              <a16:creationId xmlns:a16="http://schemas.microsoft.com/office/drawing/2014/main" id="{84CDD57C-52D2-49AF-8080-7C3B5210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46" name="Picture 197" descr="empty">
          <a:extLst>
            <a:ext uri="{FF2B5EF4-FFF2-40B4-BE49-F238E27FC236}">
              <a16:creationId xmlns:a16="http://schemas.microsoft.com/office/drawing/2014/main" id="{41BE7516-A57B-4378-AACD-7F588703D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47" name="Picture 198" descr="empty">
          <a:extLst>
            <a:ext uri="{FF2B5EF4-FFF2-40B4-BE49-F238E27FC236}">
              <a16:creationId xmlns:a16="http://schemas.microsoft.com/office/drawing/2014/main" id="{0DFF0CAA-7C7C-4E27-9BAC-7B3E33860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48" name="Picture 199" descr="empty">
          <a:extLst>
            <a:ext uri="{FF2B5EF4-FFF2-40B4-BE49-F238E27FC236}">
              <a16:creationId xmlns:a16="http://schemas.microsoft.com/office/drawing/2014/main" id="{8DD365F7-9C30-4AFE-BF9E-D0AAB674F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49" name="Picture 200" descr="empty">
          <a:extLst>
            <a:ext uri="{FF2B5EF4-FFF2-40B4-BE49-F238E27FC236}">
              <a16:creationId xmlns:a16="http://schemas.microsoft.com/office/drawing/2014/main" id="{96A1619F-1C25-49B5-953B-5FA0D6DAA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50" name="Picture 195" descr="empty">
          <a:extLst>
            <a:ext uri="{FF2B5EF4-FFF2-40B4-BE49-F238E27FC236}">
              <a16:creationId xmlns:a16="http://schemas.microsoft.com/office/drawing/2014/main" id="{A144F413-C1BB-4224-B385-E03D1A871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51" name="Picture 196" descr="empty">
          <a:extLst>
            <a:ext uri="{FF2B5EF4-FFF2-40B4-BE49-F238E27FC236}">
              <a16:creationId xmlns:a16="http://schemas.microsoft.com/office/drawing/2014/main" id="{70B46563-449E-4C6C-8A0C-2E6B27F17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52" name="Picture 197" descr="empty">
          <a:extLst>
            <a:ext uri="{FF2B5EF4-FFF2-40B4-BE49-F238E27FC236}">
              <a16:creationId xmlns:a16="http://schemas.microsoft.com/office/drawing/2014/main" id="{D11BC184-ADFF-4FFC-8E11-13C03F16D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53" name="Picture 198" descr="empty">
          <a:extLst>
            <a:ext uri="{FF2B5EF4-FFF2-40B4-BE49-F238E27FC236}">
              <a16:creationId xmlns:a16="http://schemas.microsoft.com/office/drawing/2014/main" id="{31828DC8-D21B-4C31-A69A-871924C87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54" name="Picture 199" descr="empty">
          <a:extLst>
            <a:ext uri="{FF2B5EF4-FFF2-40B4-BE49-F238E27FC236}">
              <a16:creationId xmlns:a16="http://schemas.microsoft.com/office/drawing/2014/main" id="{8FC6BD05-0CF2-4004-9BEE-B47581171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55" name="Picture 200" descr="empty">
          <a:extLst>
            <a:ext uri="{FF2B5EF4-FFF2-40B4-BE49-F238E27FC236}">
              <a16:creationId xmlns:a16="http://schemas.microsoft.com/office/drawing/2014/main" id="{B4BC725F-52FA-499F-A832-B4CC2DC8D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56" name="Picture 195" descr="empty">
          <a:extLst>
            <a:ext uri="{FF2B5EF4-FFF2-40B4-BE49-F238E27FC236}">
              <a16:creationId xmlns:a16="http://schemas.microsoft.com/office/drawing/2014/main" id="{4D0BAEF1-60D3-43B4-9658-22F928812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57" name="Picture 196" descr="empty">
          <a:extLst>
            <a:ext uri="{FF2B5EF4-FFF2-40B4-BE49-F238E27FC236}">
              <a16:creationId xmlns:a16="http://schemas.microsoft.com/office/drawing/2014/main" id="{CE223825-196C-4F60-B2A6-8B3F115B9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58" name="Picture 197" descr="empty">
          <a:extLst>
            <a:ext uri="{FF2B5EF4-FFF2-40B4-BE49-F238E27FC236}">
              <a16:creationId xmlns:a16="http://schemas.microsoft.com/office/drawing/2014/main" id="{D86B926E-4957-4154-BDEC-9E828820D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59" name="Picture 198" descr="empty">
          <a:extLst>
            <a:ext uri="{FF2B5EF4-FFF2-40B4-BE49-F238E27FC236}">
              <a16:creationId xmlns:a16="http://schemas.microsoft.com/office/drawing/2014/main" id="{E2BC9E1E-A85F-4BC2-8FD0-7C2ECEAB0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60" name="Picture 199" descr="empty">
          <a:extLst>
            <a:ext uri="{FF2B5EF4-FFF2-40B4-BE49-F238E27FC236}">
              <a16:creationId xmlns:a16="http://schemas.microsoft.com/office/drawing/2014/main" id="{5A7FE3CA-CBC4-4900-9965-51C661663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61" name="Picture 200" descr="empty">
          <a:extLst>
            <a:ext uri="{FF2B5EF4-FFF2-40B4-BE49-F238E27FC236}">
              <a16:creationId xmlns:a16="http://schemas.microsoft.com/office/drawing/2014/main" id="{6F12599A-7B15-43D4-A8FF-2E1BF2448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62" name="Picture 195" descr="empty">
          <a:extLst>
            <a:ext uri="{FF2B5EF4-FFF2-40B4-BE49-F238E27FC236}">
              <a16:creationId xmlns:a16="http://schemas.microsoft.com/office/drawing/2014/main" id="{D67EA5CF-3847-42DD-9964-6A985EECC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63" name="Picture 196" descr="empty">
          <a:extLst>
            <a:ext uri="{FF2B5EF4-FFF2-40B4-BE49-F238E27FC236}">
              <a16:creationId xmlns:a16="http://schemas.microsoft.com/office/drawing/2014/main" id="{51C03BF1-6AB1-458F-A73F-4A1CBFB86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64" name="Picture 197" descr="empty">
          <a:extLst>
            <a:ext uri="{FF2B5EF4-FFF2-40B4-BE49-F238E27FC236}">
              <a16:creationId xmlns:a16="http://schemas.microsoft.com/office/drawing/2014/main" id="{F3936763-8290-4609-8D6D-DD3583CF2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65" name="Picture 198" descr="empty">
          <a:extLst>
            <a:ext uri="{FF2B5EF4-FFF2-40B4-BE49-F238E27FC236}">
              <a16:creationId xmlns:a16="http://schemas.microsoft.com/office/drawing/2014/main" id="{B7B11E9A-001B-49F0-A55A-A6F510305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66" name="Picture 199" descr="empty">
          <a:extLst>
            <a:ext uri="{FF2B5EF4-FFF2-40B4-BE49-F238E27FC236}">
              <a16:creationId xmlns:a16="http://schemas.microsoft.com/office/drawing/2014/main" id="{B3005D9A-0B6F-4CFD-AE51-C2FD65727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67" name="Picture 200" descr="empty">
          <a:extLst>
            <a:ext uri="{FF2B5EF4-FFF2-40B4-BE49-F238E27FC236}">
              <a16:creationId xmlns:a16="http://schemas.microsoft.com/office/drawing/2014/main" id="{0E86D3E9-909D-4437-BA96-301E3CE6D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68" name="Picture 195" descr="empty">
          <a:extLst>
            <a:ext uri="{FF2B5EF4-FFF2-40B4-BE49-F238E27FC236}">
              <a16:creationId xmlns:a16="http://schemas.microsoft.com/office/drawing/2014/main" id="{0980B60A-0932-4BF1-B7D2-A8EC82220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69" name="Picture 196" descr="empty">
          <a:extLst>
            <a:ext uri="{FF2B5EF4-FFF2-40B4-BE49-F238E27FC236}">
              <a16:creationId xmlns:a16="http://schemas.microsoft.com/office/drawing/2014/main" id="{FE947F00-2A57-4454-997D-EBA8006A4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70" name="Picture 197" descr="empty">
          <a:extLst>
            <a:ext uri="{FF2B5EF4-FFF2-40B4-BE49-F238E27FC236}">
              <a16:creationId xmlns:a16="http://schemas.microsoft.com/office/drawing/2014/main" id="{F89C8984-FBB9-43DD-98FD-0304EEACF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71" name="Picture 198" descr="empty">
          <a:extLst>
            <a:ext uri="{FF2B5EF4-FFF2-40B4-BE49-F238E27FC236}">
              <a16:creationId xmlns:a16="http://schemas.microsoft.com/office/drawing/2014/main" id="{8C32F380-C6A1-4BC1-9EBF-97F42B1F4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72" name="Picture 199" descr="empty">
          <a:extLst>
            <a:ext uri="{FF2B5EF4-FFF2-40B4-BE49-F238E27FC236}">
              <a16:creationId xmlns:a16="http://schemas.microsoft.com/office/drawing/2014/main" id="{5510C837-78C9-4F25-89A5-F4A44A065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73" name="Picture 200" descr="empty">
          <a:extLst>
            <a:ext uri="{FF2B5EF4-FFF2-40B4-BE49-F238E27FC236}">
              <a16:creationId xmlns:a16="http://schemas.microsoft.com/office/drawing/2014/main" id="{B5D5ABEC-5093-4DC7-B06C-9248954A4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74" name="Picture 195" descr="empty">
          <a:extLst>
            <a:ext uri="{FF2B5EF4-FFF2-40B4-BE49-F238E27FC236}">
              <a16:creationId xmlns:a16="http://schemas.microsoft.com/office/drawing/2014/main" id="{24C154F7-8A79-463B-ADDA-5DB527BFC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75" name="Picture 196" descr="empty">
          <a:extLst>
            <a:ext uri="{FF2B5EF4-FFF2-40B4-BE49-F238E27FC236}">
              <a16:creationId xmlns:a16="http://schemas.microsoft.com/office/drawing/2014/main" id="{B271583B-A9CF-4DAC-B186-45F8657D0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76" name="Picture 197" descr="empty">
          <a:extLst>
            <a:ext uri="{FF2B5EF4-FFF2-40B4-BE49-F238E27FC236}">
              <a16:creationId xmlns:a16="http://schemas.microsoft.com/office/drawing/2014/main" id="{F3A30E56-6D72-4777-8683-25CADCE42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77" name="Picture 198" descr="empty">
          <a:extLst>
            <a:ext uri="{FF2B5EF4-FFF2-40B4-BE49-F238E27FC236}">
              <a16:creationId xmlns:a16="http://schemas.microsoft.com/office/drawing/2014/main" id="{DD20817B-16E9-4CA1-AC14-495D83AA6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78" name="Picture 199" descr="empty">
          <a:extLst>
            <a:ext uri="{FF2B5EF4-FFF2-40B4-BE49-F238E27FC236}">
              <a16:creationId xmlns:a16="http://schemas.microsoft.com/office/drawing/2014/main" id="{C6C744B0-2845-468F-9650-73B0493C1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79" name="Picture 200" descr="empty">
          <a:extLst>
            <a:ext uri="{FF2B5EF4-FFF2-40B4-BE49-F238E27FC236}">
              <a16:creationId xmlns:a16="http://schemas.microsoft.com/office/drawing/2014/main" id="{724E0B01-7B82-44D7-82CE-434FB1CA2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80" name="Picture 195" descr="empty">
          <a:extLst>
            <a:ext uri="{FF2B5EF4-FFF2-40B4-BE49-F238E27FC236}">
              <a16:creationId xmlns:a16="http://schemas.microsoft.com/office/drawing/2014/main" id="{741B4B80-C4BC-4AA9-B1D3-419992D71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81" name="Picture 196" descr="empty">
          <a:extLst>
            <a:ext uri="{FF2B5EF4-FFF2-40B4-BE49-F238E27FC236}">
              <a16:creationId xmlns:a16="http://schemas.microsoft.com/office/drawing/2014/main" id="{E738A7E4-E22D-4657-9533-78600EEEF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82" name="Picture 197" descr="empty">
          <a:extLst>
            <a:ext uri="{FF2B5EF4-FFF2-40B4-BE49-F238E27FC236}">
              <a16:creationId xmlns:a16="http://schemas.microsoft.com/office/drawing/2014/main" id="{81658028-CF6A-4620-A96F-1463758C1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83" name="Picture 198" descr="empty">
          <a:extLst>
            <a:ext uri="{FF2B5EF4-FFF2-40B4-BE49-F238E27FC236}">
              <a16:creationId xmlns:a16="http://schemas.microsoft.com/office/drawing/2014/main" id="{16E1F06B-8579-4495-BD9A-A8E7C1349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84" name="Picture 199" descr="empty">
          <a:extLst>
            <a:ext uri="{FF2B5EF4-FFF2-40B4-BE49-F238E27FC236}">
              <a16:creationId xmlns:a16="http://schemas.microsoft.com/office/drawing/2014/main" id="{75D15C03-E275-4162-AA99-7EE44A734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85" name="Picture 200" descr="empty">
          <a:extLst>
            <a:ext uri="{FF2B5EF4-FFF2-40B4-BE49-F238E27FC236}">
              <a16:creationId xmlns:a16="http://schemas.microsoft.com/office/drawing/2014/main" id="{E9018317-1B8E-4BA7-B4DA-8CCB629D1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86" name="Picture 195" descr="empty">
          <a:extLst>
            <a:ext uri="{FF2B5EF4-FFF2-40B4-BE49-F238E27FC236}">
              <a16:creationId xmlns:a16="http://schemas.microsoft.com/office/drawing/2014/main" id="{F0B75ECE-16A5-40E2-A1B9-610247845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87" name="Picture 196" descr="empty">
          <a:extLst>
            <a:ext uri="{FF2B5EF4-FFF2-40B4-BE49-F238E27FC236}">
              <a16:creationId xmlns:a16="http://schemas.microsoft.com/office/drawing/2014/main" id="{B4F051B1-1A3E-4217-B3B6-3AAF81420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88" name="Picture 197" descr="empty">
          <a:extLst>
            <a:ext uri="{FF2B5EF4-FFF2-40B4-BE49-F238E27FC236}">
              <a16:creationId xmlns:a16="http://schemas.microsoft.com/office/drawing/2014/main" id="{71D23773-E6C3-4B57-A716-2F67E393B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89" name="Picture 198" descr="empty">
          <a:extLst>
            <a:ext uri="{FF2B5EF4-FFF2-40B4-BE49-F238E27FC236}">
              <a16:creationId xmlns:a16="http://schemas.microsoft.com/office/drawing/2014/main" id="{2C14EB63-3F1B-45CB-B587-AF0B8BD12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90" name="Picture 199" descr="empty">
          <a:extLst>
            <a:ext uri="{FF2B5EF4-FFF2-40B4-BE49-F238E27FC236}">
              <a16:creationId xmlns:a16="http://schemas.microsoft.com/office/drawing/2014/main" id="{21B6B2BF-05FD-42E8-AEA3-27D0AE749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91" name="Picture 200" descr="empty">
          <a:extLst>
            <a:ext uri="{FF2B5EF4-FFF2-40B4-BE49-F238E27FC236}">
              <a16:creationId xmlns:a16="http://schemas.microsoft.com/office/drawing/2014/main" id="{1F438800-9C38-499D-8FDA-A3765E5F9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92" name="Picture 195" descr="empty">
          <a:extLst>
            <a:ext uri="{FF2B5EF4-FFF2-40B4-BE49-F238E27FC236}">
              <a16:creationId xmlns:a16="http://schemas.microsoft.com/office/drawing/2014/main" id="{CD1A4E72-7ED1-4C1C-9F5F-4BB02EAED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93" name="Picture 196" descr="empty">
          <a:extLst>
            <a:ext uri="{FF2B5EF4-FFF2-40B4-BE49-F238E27FC236}">
              <a16:creationId xmlns:a16="http://schemas.microsoft.com/office/drawing/2014/main" id="{37F8C93E-6AD3-446B-B6E1-09E413996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94" name="Picture 197" descr="empty">
          <a:extLst>
            <a:ext uri="{FF2B5EF4-FFF2-40B4-BE49-F238E27FC236}">
              <a16:creationId xmlns:a16="http://schemas.microsoft.com/office/drawing/2014/main" id="{334BCBDE-01C2-40F3-9F65-FE7579D99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95" name="Picture 198" descr="empty">
          <a:extLst>
            <a:ext uri="{FF2B5EF4-FFF2-40B4-BE49-F238E27FC236}">
              <a16:creationId xmlns:a16="http://schemas.microsoft.com/office/drawing/2014/main" id="{12D68B4C-6E70-4876-8B94-0B6C46E7F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96" name="Picture 199" descr="empty">
          <a:extLst>
            <a:ext uri="{FF2B5EF4-FFF2-40B4-BE49-F238E27FC236}">
              <a16:creationId xmlns:a16="http://schemas.microsoft.com/office/drawing/2014/main" id="{63D37EEC-89F7-4337-A573-5976039C1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97" name="Picture 200" descr="empty">
          <a:extLst>
            <a:ext uri="{FF2B5EF4-FFF2-40B4-BE49-F238E27FC236}">
              <a16:creationId xmlns:a16="http://schemas.microsoft.com/office/drawing/2014/main" id="{EA141E18-B1BB-4C20-A9F2-5738DCA26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698" name="Picture 195" descr="empty">
          <a:extLst>
            <a:ext uri="{FF2B5EF4-FFF2-40B4-BE49-F238E27FC236}">
              <a16:creationId xmlns:a16="http://schemas.microsoft.com/office/drawing/2014/main" id="{631A05C4-9263-4750-A039-A5440F9E2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699" name="Picture 196" descr="empty">
          <a:extLst>
            <a:ext uri="{FF2B5EF4-FFF2-40B4-BE49-F238E27FC236}">
              <a16:creationId xmlns:a16="http://schemas.microsoft.com/office/drawing/2014/main" id="{7B30028B-E109-4233-96A7-DD6AF4904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00" name="Picture 197" descr="empty">
          <a:extLst>
            <a:ext uri="{FF2B5EF4-FFF2-40B4-BE49-F238E27FC236}">
              <a16:creationId xmlns:a16="http://schemas.microsoft.com/office/drawing/2014/main" id="{A390407E-C232-4794-9F3F-AB9842B83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01" name="Picture 198" descr="empty">
          <a:extLst>
            <a:ext uri="{FF2B5EF4-FFF2-40B4-BE49-F238E27FC236}">
              <a16:creationId xmlns:a16="http://schemas.microsoft.com/office/drawing/2014/main" id="{1B16BE45-883D-4F1F-8C76-6BF42D98C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02" name="Picture 199" descr="empty">
          <a:extLst>
            <a:ext uri="{FF2B5EF4-FFF2-40B4-BE49-F238E27FC236}">
              <a16:creationId xmlns:a16="http://schemas.microsoft.com/office/drawing/2014/main" id="{318BEA3F-5CF7-401C-AA0B-319C60301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03" name="Picture 200" descr="empty">
          <a:extLst>
            <a:ext uri="{FF2B5EF4-FFF2-40B4-BE49-F238E27FC236}">
              <a16:creationId xmlns:a16="http://schemas.microsoft.com/office/drawing/2014/main" id="{60E38577-98F0-4A0B-A7DE-E213AE909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04" name="Picture 195" descr="empty">
          <a:extLst>
            <a:ext uri="{FF2B5EF4-FFF2-40B4-BE49-F238E27FC236}">
              <a16:creationId xmlns:a16="http://schemas.microsoft.com/office/drawing/2014/main" id="{0873EDEB-7E3F-475E-BD7D-3A520F2A2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05" name="Picture 196" descr="empty">
          <a:extLst>
            <a:ext uri="{FF2B5EF4-FFF2-40B4-BE49-F238E27FC236}">
              <a16:creationId xmlns:a16="http://schemas.microsoft.com/office/drawing/2014/main" id="{1A9258B0-6597-4C79-BB56-790BF7E52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06" name="Picture 197" descr="empty">
          <a:extLst>
            <a:ext uri="{FF2B5EF4-FFF2-40B4-BE49-F238E27FC236}">
              <a16:creationId xmlns:a16="http://schemas.microsoft.com/office/drawing/2014/main" id="{1896DEDC-9964-42EC-9454-AAF1113E9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07" name="Picture 198" descr="empty">
          <a:extLst>
            <a:ext uri="{FF2B5EF4-FFF2-40B4-BE49-F238E27FC236}">
              <a16:creationId xmlns:a16="http://schemas.microsoft.com/office/drawing/2014/main" id="{5D7BE7B4-0F9D-4FD3-BB59-0529BADB5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08" name="Picture 199" descr="empty">
          <a:extLst>
            <a:ext uri="{FF2B5EF4-FFF2-40B4-BE49-F238E27FC236}">
              <a16:creationId xmlns:a16="http://schemas.microsoft.com/office/drawing/2014/main" id="{7C087845-7886-41ED-885E-E211E7259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09" name="Picture 200" descr="empty">
          <a:extLst>
            <a:ext uri="{FF2B5EF4-FFF2-40B4-BE49-F238E27FC236}">
              <a16:creationId xmlns:a16="http://schemas.microsoft.com/office/drawing/2014/main" id="{6D6687A2-6EF9-4AA5-9685-A683CF39B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10" name="Picture 195" descr="empty">
          <a:extLst>
            <a:ext uri="{FF2B5EF4-FFF2-40B4-BE49-F238E27FC236}">
              <a16:creationId xmlns:a16="http://schemas.microsoft.com/office/drawing/2014/main" id="{5EBA86F6-E573-4DF0-BCCC-4A1F094DA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11" name="Picture 196" descr="empty">
          <a:extLst>
            <a:ext uri="{FF2B5EF4-FFF2-40B4-BE49-F238E27FC236}">
              <a16:creationId xmlns:a16="http://schemas.microsoft.com/office/drawing/2014/main" id="{5C531D7A-3C23-486F-ACD2-C6127A12E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12" name="Picture 197" descr="empty">
          <a:extLst>
            <a:ext uri="{FF2B5EF4-FFF2-40B4-BE49-F238E27FC236}">
              <a16:creationId xmlns:a16="http://schemas.microsoft.com/office/drawing/2014/main" id="{16074FF3-D38E-4B09-AD41-FFD40C169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13" name="Picture 198" descr="empty">
          <a:extLst>
            <a:ext uri="{FF2B5EF4-FFF2-40B4-BE49-F238E27FC236}">
              <a16:creationId xmlns:a16="http://schemas.microsoft.com/office/drawing/2014/main" id="{31E190A5-3E9D-4DB6-91A0-47B403CD1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14" name="Picture 199" descr="empty">
          <a:extLst>
            <a:ext uri="{FF2B5EF4-FFF2-40B4-BE49-F238E27FC236}">
              <a16:creationId xmlns:a16="http://schemas.microsoft.com/office/drawing/2014/main" id="{513161CA-571D-4490-A642-1D21360D2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15" name="Picture 200" descr="empty">
          <a:extLst>
            <a:ext uri="{FF2B5EF4-FFF2-40B4-BE49-F238E27FC236}">
              <a16:creationId xmlns:a16="http://schemas.microsoft.com/office/drawing/2014/main" id="{66ED7B3C-7FBE-493B-8816-DA1B2DCD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16" name="Picture 195" descr="empty">
          <a:extLst>
            <a:ext uri="{FF2B5EF4-FFF2-40B4-BE49-F238E27FC236}">
              <a16:creationId xmlns:a16="http://schemas.microsoft.com/office/drawing/2014/main" id="{F74AE3BC-9E1F-4721-8596-7334A1607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17" name="Picture 196" descr="empty">
          <a:extLst>
            <a:ext uri="{FF2B5EF4-FFF2-40B4-BE49-F238E27FC236}">
              <a16:creationId xmlns:a16="http://schemas.microsoft.com/office/drawing/2014/main" id="{3E28E334-984A-441E-9D2B-0A52F48B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18" name="Picture 197" descr="empty">
          <a:extLst>
            <a:ext uri="{FF2B5EF4-FFF2-40B4-BE49-F238E27FC236}">
              <a16:creationId xmlns:a16="http://schemas.microsoft.com/office/drawing/2014/main" id="{11E990DE-15D8-4C76-8B67-001EAE424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19" name="Picture 198" descr="empty">
          <a:extLst>
            <a:ext uri="{FF2B5EF4-FFF2-40B4-BE49-F238E27FC236}">
              <a16:creationId xmlns:a16="http://schemas.microsoft.com/office/drawing/2014/main" id="{B617F3DE-B7E7-450C-84A3-49EB4F29B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20" name="Picture 199" descr="empty">
          <a:extLst>
            <a:ext uri="{FF2B5EF4-FFF2-40B4-BE49-F238E27FC236}">
              <a16:creationId xmlns:a16="http://schemas.microsoft.com/office/drawing/2014/main" id="{5F9ED3AC-A404-493E-B886-7D7B964FB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21" name="Picture 200" descr="empty">
          <a:extLst>
            <a:ext uri="{FF2B5EF4-FFF2-40B4-BE49-F238E27FC236}">
              <a16:creationId xmlns:a16="http://schemas.microsoft.com/office/drawing/2014/main" id="{38209D5C-8F4A-4AC7-8FB4-3F4CF15A5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22" name="Picture 195" descr="empty">
          <a:extLst>
            <a:ext uri="{FF2B5EF4-FFF2-40B4-BE49-F238E27FC236}">
              <a16:creationId xmlns:a16="http://schemas.microsoft.com/office/drawing/2014/main" id="{292E48EE-8D99-48B0-9065-230910BA9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23" name="Picture 196" descr="empty">
          <a:extLst>
            <a:ext uri="{FF2B5EF4-FFF2-40B4-BE49-F238E27FC236}">
              <a16:creationId xmlns:a16="http://schemas.microsoft.com/office/drawing/2014/main" id="{93EB15B7-CC20-486E-8161-0B75EF445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24" name="Picture 197" descr="empty">
          <a:extLst>
            <a:ext uri="{FF2B5EF4-FFF2-40B4-BE49-F238E27FC236}">
              <a16:creationId xmlns:a16="http://schemas.microsoft.com/office/drawing/2014/main" id="{5D4C370F-1E3B-4BFD-AF1E-7FA570A61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25" name="Picture 198" descr="empty">
          <a:extLst>
            <a:ext uri="{FF2B5EF4-FFF2-40B4-BE49-F238E27FC236}">
              <a16:creationId xmlns:a16="http://schemas.microsoft.com/office/drawing/2014/main" id="{8BAF0AA4-E37B-4990-9502-CEDE67364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26" name="Picture 199" descr="empty">
          <a:extLst>
            <a:ext uri="{FF2B5EF4-FFF2-40B4-BE49-F238E27FC236}">
              <a16:creationId xmlns:a16="http://schemas.microsoft.com/office/drawing/2014/main" id="{BB9C82E2-E610-45ED-BE1B-585AA3135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27" name="Picture 200" descr="empty">
          <a:extLst>
            <a:ext uri="{FF2B5EF4-FFF2-40B4-BE49-F238E27FC236}">
              <a16:creationId xmlns:a16="http://schemas.microsoft.com/office/drawing/2014/main" id="{66D8C1CC-5E1F-48C6-A5E9-7160DA4A8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28" name="Picture 195" descr="empty">
          <a:extLst>
            <a:ext uri="{FF2B5EF4-FFF2-40B4-BE49-F238E27FC236}">
              <a16:creationId xmlns:a16="http://schemas.microsoft.com/office/drawing/2014/main" id="{FEA6A86F-3061-41E9-8FCB-C3DC4C737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29" name="Picture 196" descr="empty">
          <a:extLst>
            <a:ext uri="{FF2B5EF4-FFF2-40B4-BE49-F238E27FC236}">
              <a16:creationId xmlns:a16="http://schemas.microsoft.com/office/drawing/2014/main" id="{1E95B958-40D7-4251-A158-F67C55FA0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30" name="Picture 197" descr="empty">
          <a:extLst>
            <a:ext uri="{FF2B5EF4-FFF2-40B4-BE49-F238E27FC236}">
              <a16:creationId xmlns:a16="http://schemas.microsoft.com/office/drawing/2014/main" id="{5E9B47F2-16D2-4DA9-A405-42A59634D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31" name="Picture 198" descr="empty">
          <a:extLst>
            <a:ext uri="{FF2B5EF4-FFF2-40B4-BE49-F238E27FC236}">
              <a16:creationId xmlns:a16="http://schemas.microsoft.com/office/drawing/2014/main" id="{2617DEC4-5828-420A-98CD-AE5DCA588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32" name="Picture 199" descr="empty">
          <a:extLst>
            <a:ext uri="{FF2B5EF4-FFF2-40B4-BE49-F238E27FC236}">
              <a16:creationId xmlns:a16="http://schemas.microsoft.com/office/drawing/2014/main" id="{3976E829-C4A9-4076-A0FB-AF7167B3E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33" name="Picture 200" descr="empty">
          <a:extLst>
            <a:ext uri="{FF2B5EF4-FFF2-40B4-BE49-F238E27FC236}">
              <a16:creationId xmlns:a16="http://schemas.microsoft.com/office/drawing/2014/main" id="{8F7787BE-E67E-45CD-9B1C-DB30F5CBA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34" name="Picture 195" descr="empty">
          <a:extLst>
            <a:ext uri="{FF2B5EF4-FFF2-40B4-BE49-F238E27FC236}">
              <a16:creationId xmlns:a16="http://schemas.microsoft.com/office/drawing/2014/main" id="{6E17F276-7BCA-4152-9D85-9B3105896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35" name="Picture 196" descr="empty">
          <a:extLst>
            <a:ext uri="{FF2B5EF4-FFF2-40B4-BE49-F238E27FC236}">
              <a16:creationId xmlns:a16="http://schemas.microsoft.com/office/drawing/2014/main" id="{0D318692-5B87-4647-B0A1-E5DBAB6B1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36" name="Picture 197" descr="empty">
          <a:extLst>
            <a:ext uri="{FF2B5EF4-FFF2-40B4-BE49-F238E27FC236}">
              <a16:creationId xmlns:a16="http://schemas.microsoft.com/office/drawing/2014/main" id="{47D45BCE-C10D-44E8-90C8-49A9ED420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37" name="Picture 198" descr="empty">
          <a:extLst>
            <a:ext uri="{FF2B5EF4-FFF2-40B4-BE49-F238E27FC236}">
              <a16:creationId xmlns:a16="http://schemas.microsoft.com/office/drawing/2014/main" id="{0A567AD2-1B1A-41BA-96E2-47CD0131B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38" name="Picture 199" descr="empty">
          <a:extLst>
            <a:ext uri="{FF2B5EF4-FFF2-40B4-BE49-F238E27FC236}">
              <a16:creationId xmlns:a16="http://schemas.microsoft.com/office/drawing/2014/main" id="{0768B7BD-D0E2-46EB-8E80-6A53A1E9D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39" name="Picture 200" descr="empty">
          <a:extLst>
            <a:ext uri="{FF2B5EF4-FFF2-40B4-BE49-F238E27FC236}">
              <a16:creationId xmlns:a16="http://schemas.microsoft.com/office/drawing/2014/main" id="{5429198A-8739-4477-96D5-62D722AE8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40" name="Picture 195" descr="empty">
          <a:extLst>
            <a:ext uri="{FF2B5EF4-FFF2-40B4-BE49-F238E27FC236}">
              <a16:creationId xmlns:a16="http://schemas.microsoft.com/office/drawing/2014/main" id="{0CA75E47-2A23-48EB-AAE5-3FC8B6E3F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41" name="Picture 196" descr="empty">
          <a:extLst>
            <a:ext uri="{FF2B5EF4-FFF2-40B4-BE49-F238E27FC236}">
              <a16:creationId xmlns:a16="http://schemas.microsoft.com/office/drawing/2014/main" id="{6F33FCEC-F033-42FE-90FF-8F52BE55E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42" name="Picture 197" descr="empty">
          <a:extLst>
            <a:ext uri="{FF2B5EF4-FFF2-40B4-BE49-F238E27FC236}">
              <a16:creationId xmlns:a16="http://schemas.microsoft.com/office/drawing/2014/main" id="{1A5878F8-16A0-4824-9DED-BFCDADD16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43" name="Picture 198" descr="empty">
          <a:extLst>
            <a:ext uri="{FF2B5EF4-FFF2-40B4-BE49-F238E27FC236}">
              <a16:creationId xmlns:a16="http://schemas.microsoft.com/office/drawing/2014/main" id="{BC623503-38B8-4FC3-B2CB-AC925A655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149</xdr:row>
      <xdr:rowOff>0</xdr:rowOff>
    </xdr:from>
    <xdr:ext cx="0" cy="9525"/>
    <xdr:pic>
      <xdr:nvPicPr>
        <xdr:cNvPr id="744" name="Picture 199" descr="empty">
          <a:extLst>
            <a:ext uri="{FF2B5EF4-FFF2-40B4-BE49-F238E27FC236}">
              <a16:creationId xmlns:a16="http://schemas.microsoft.com/office/drawing/2014/main" id="{D0DA80B8-6F0B-49AD-84EC-7C76D4960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149</xdr:row>
      <xdr:rowOff>0</xdr:rowOff>
    </xdr:from>
    <xdr:ext cx="9525" cy="9525"/>
    <xdr:pic>
      <xdr:nvPicPr>
        <xdr:cNvPr id="745" name="Picture 200" descr="empty">
          <a:extLst>
            <a:ext uri="{FF2B5EF4-FFF2-40B4-BE49-F238E27FC236}">
              <a16:creationId xmlns:a16="http://schemas.microsoft.com/office/drawing/2014/main" id="{35DD6831-FA3D-409F-A8BB-C1CEC9935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46" name="Picture 195" descr="empty">
          <a:extLst>
            <a:ext uri="{FF2B5EF4-FFF2-40B4-BE49-F238E27FC236}">
              <a16:creationId xmlns:a16="http://schemas.microsoft.com/office/drawing/2014/main" id="{8E75D66F-BB9F-4266-A99C-B6E168725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47" name="Picture 196" descr="empty">
          <a:extLst>
            <a:ext uri="{FF2B5EF4-FFF2-40B4-BE49-F238E27FC236}">
              <a16:creationId xmlns:a16="http://schemas.microsoft.com/office/drawing/2014/main" id="{C732A213-DF1D-4A66-BF18-5355DE93D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48" name="Picture 197" descr="empty">
          <a:extLst>
            <a:ext uri="{FF2B5EF4-FFF2-40B4-BE49-F238E27FC236}">
              <a16:creationId xmlns:a16="http://schemas.microsoft.com/office/drawing/2014/main" id="{D11D3616-6A20-4DA7-98EE-1BE907BEE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49" name="Picture 198" descr="empty">
          <a:extLst>
            <a:ext uri="{FF2B5EF4-FFF2-40B4-BE49-F238E27FC236}">
              <a16:creationId xmlns:a16="http://schemas.microsoft.com/office/drawing/2014/main" id="{28942EBB-5E7E-4D2E-AA24-177A142D8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50" name="Picture 199" descr="empty">
          <a:extLst>
            <a:ext uri="{FF2B5EF4-FFF2-40B4-BE49-F238E27FC236}">
              <a16:creationId xmlns:a16="http://schemas.microsoft.com/office/drawing/2014/main" id="{961FE5A2-BF78-43A7-95DD-11C774885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51" name="Picture 200" descr="empty">
          <a:extLst>
            <a:ext uri="{FF2B5EF4-FFF2-40B4-BE49-F238E27FC236}">
              <a16:creationId xmlns:a16="http://schemas.microsoft.com/office/drawing/2014/main" id="{BAEE9862-9BDD-47E7-B1B7-65F03FF0D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52" name="Picture 195" descr="empty">
          <a:extLst>
            <a:ext uri="{FF2B5EF4-FFF2-40B4-BE49-F238E27FC236}">
              <a16:creationId xmlns:a16="http://schemas.microsoft.com/office/drawing/2014/main" id="{212BECDC-0BCF-4B84-BD34-037464F1C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53" name="Picture 196" descr="empty">
          <a:extLst>
            <a:ext uri="{FF2B5EF4-FFF2-40B4-BE49-F238E27FC236}">
              <a16:creationId xmlns:a16="http://schemas.microsoft.com/office/drawing/2014/main" id="{88FEFD5B-6216-41D6-84F3-540AE859B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54" name="Picture 197" descr="empty">
          <a:extLst>
            <a:ext uri="{FF2B5EF4-FFF2-40B4-BE49-F238E27FC236}">
              <a16:creationId xmlns:a16="http://schemas.microsoft.com/office/drawing/2014/main" id="{624AD258-9D38-4B17-9387-BA0ABAA24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55" name="Picture 198" descr="empty">
          <a:extLst>
            <a:ext uri="{FF2B5EF4-FFF2-40B4-BE49-F238E27FC236}">
              <a16:creationId xmlns:a16="http://schemas.microsoft.com/office/drawing/2014/main" id="{D44001E8-BB97-47D9-AFC1-63EAB6786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56" name="Picture 199" descr="empty">
          <a:extLst>
            <a:ext uri="{FF2B5EF4-FFF2-40B4-BE49-F238E27FC236}">
              <a16:creationId xmlns:a16="http://schemas.microsoft.com/office/drawing/2014/main" id="{E6BF4B1B-0EAD-4F44-814E-A82BCFCD8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57" name="Picture 200" descr="empty">
          <a:extLst>
            <a:ext uri="{FF2B5EF4-FFF2-40B4-BE49-F238E27FC236}">
              <a16:creationId xmlns:a16="http://schemas.microsoft.com/office/drawing/2014/main" id="{632D0DB2-B7A7-4555-A164-6907C4678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58" name="Picture 195" descr="empty">
          <a:extLst>
            <a:ext uri="{FF2B5EF4-FFF2-40B4-BE49-F238E27FC236}">
              <a16:creationId xmlns:a16="http://schemas.microsoft.com/office/drawing/2014/main" id="{BC842F8C-A55A-4790-BE93-CFB0D7E4F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59" name="Picture 196" descr="empty">
          <a:extLst>
            <a:ext uri="{FF2B5EF4-FFF2-40B4-BE49-F238E27FC236}">
              <a16:creationId xmlns:a16="http://schemas.microsoft.com/office/drawing/2014/main" id="{B1EFD1DF-4A86-436A-A63F-9A69190A9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60" name="Picture 197" descr="empty">
          <a:extLst>
            <a:ext uri="{FF2B5EF4-FFF2-40B4-BE49-F238E27FC236}">
              <a16:creationId xmlns:a16="http://schemas.microsoft.com/office/drawing/2014/main" id="{46280D79-896A-4AC0-9F4A-0B4F9DEB0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61" name="Picture 198" descr="empty">
          <a:extLst>
            <a:ext uri="{FF2B5EF4-FFF2-40B4-BE49-F238E27FC236}">
              <a16:creationId xmlns:a16="http://schemas.microsoft.com/office/drawing/2014/main" id="{06A35793-BF4F-4CE2-A116-2F3F52BB1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62" name="Picture 199" descr="empty">
          <a:extLst>
            <a:ext uri="{FF2B5EF4-FFF2-40B4-BE49-F238E27FC236}">
              <a16:creationId xmlns:a16="http://schemas.microsoft.com/office/drawing/2014/main" id="{A8F7B1B7-418D-49C2-876A-1FE9CB6C8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63" name="Picture 200" descr="empty">
          <a:extLst>
            <a:ext uri="{FF2B5EF4-FFF2-40B4-BE49-F238E27FC236}">
              <a16:creationId xmlns:a16="http://schemas.microsoft.com/office/drawing/2014/main" id="{6BFC988C-434B-4955-A901-DAE521E18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64" name="Picture 195" descr="empty">
          <a:extLst>
            <a:ext uri="{FF2B5EF4-FFF2-40B4-BE49-F238E27FC236}">
              <a16:creationId xmlns:a16="http://schemas.microsoft.com/office/drawing/2014/main" id="{33064718-878B-4F78-BF10-F31F056E2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65" name="Picture 196" descr="empty">
          <a:extLst>
            <a:ext uri="{FF2B5EF4-FFF2-40B4-BE49-F238E27FC236}">
              <a16:creationId xmlns:a16="http://schemas.microsoft.com/office/drawing/2014/main" id="{4E5DDBA3-F8D3-4F72-B607-A561FDA75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66" name="Picture 197" descr="empty">
          <a:extLst>
            <a:ext uri="{FF2B5EF4-FFF2-40B4-BE49-F238E27FC236}">
              <a16:creationId xmlns:a16="http://schemas.microsoft.com/office/drawing/2014/main" id="{F3DD9A96-84AA-446C-B7C3-A43F2B62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67" name="Picture 198" descr="empty">
          <a:extLst>
            <a:ext uri="{FF2B5EF4-FFF2-40B4-BE49-F238E27FC236}">
              <a16:creationId xmlns:a16="http://schemas.microsoft.com/office/drawing/2014/main" id="{5C535CB0-A15F-43AF-9A4A-56A349851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68" name="Picture 199" descr="empty">
          <a:extLst>
            <a:ext uri="{FF2B5EF4-FFF2-40B4-BE49-F238E27FC236}">
              <a16:creationId xmlns:a16="http://schemas.microsoft.com/office/drawing/2014/main" id="{EECB95C0-C869-439E-BCFB-E11F3267C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69" name="Picture 200" descr="empty">
          <a:extLst>
            <a:ext uri="{FF2B5EF4-FFF2-40B4-BE49-F238E27FC236}">
              <a16:creationId xmlns:a16="http://schemas.microsoft.com/office/drawing/2014/main" id="{643B651A-AEF3-4EEE-9EEF-A8E5BF0DC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70" name="Picture 195" descr="empty">
          <a:extLst>
            <a:ext uri="{FF2B5EF4-FFF2-40B4-BE49-F238E27FC236}">
              <a16:creationId xmlns:a16="http://schemas.microsoft.com/office/drawing/2014/main" id="{88A65E45-452A-4471-A17E-F21C12FE5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71" name="Picture 196" descr="empty">
          <a:extLst>
            <a:ext uri="{FF2B5EF4-FFF2-40B4-BE49-F238E27FC236}">
              <a16:creationId xmlns:a16="http://schemas.microsoft.com/office/drawing/2014/main" id="{4E4A867A-F15B-42ED-9FD7-B5C069112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72" name="Picture 197" descr="empty">
          <a:extLst>
            <a:ext uri="{FF2B5EF4-FFF2-40B4-BE49-F238E27FC236}">
              <a16:creationId xmlns:a16="http://schemas.microsoft.com/office/drawing/2014/main" id="{1E7F8773-42B4-4871-92D6-7DB2A5430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73" name="Picture 198" descr="empty">
          <a:extLst>
            <a:ext uri="{FF2B5EF4-FFF2-40B4-BE49-F238E27FC236}">
              <a16:creationId xmlns:a16="http://schemas.microsoft.com/office/drawing/2014/main" id="{975D465A-0BEC-4967-8BD2-77B3EEEDA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74" name="Picture 199" descr="empty">
          <a:extLst>
            <a:ext uri="{FF2B5EF4-FFF2-40B4-BE49-F238E27FC236}">
              <a16:creationId xmlns:a16="http://schemas.microsoft.com/office/drawing/2014/main" id="{207C0EA4-F3B8-4C95-B4DB-F8950D7BF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75" name="Picture 200" descr="empty">
          <a:extLst>
            <a:ext uri="{FF2B5EF4-FFF2-40B4-BE49-F238E27FC236}">
              <a16:creationId xmlns:a16="http://schemas.microsoft.com/office/drawing/2014/main" id="{FFAB3300-9D80-4CA8-B9E1-108F7FFB2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76" name="Picture 195" descr="empty">
          <a:extLst>
            <a:ext uri="{FF2B5EF4-FFF2-40B4-BE49-F238E27FC236}">
              <a16:creationId xmlns:a16="http://schemas.microsoft.com/office/drawing/2014/main" id="{C37CB413-1D54-4226-9851-0557EE9B1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77" name="Picture 196" descr="empty">
          <a:extLst>
            <a:ext uri="{FF2B5EF4-FFF2-40B4-BE49-F238E27FC236}">
              <a16:creationId xmlns:a16="http://schemas.microsoft.com/office/drawing/2014/main" id="{002FE1E2-F855-4A97-906F-82EC2FCAC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78" name="Picture 197" descr="empty">
          <a:extLst>
            <a:ext uri="{FF2B5EF4-FFF2-40B4-BE49-F238E27FC236}">
              <a16:creationId xmlns:a16="http://schemas.microsoft.com/office/drawing/2014/main" id="{09A55151-E272-4365-BB73-884C6386B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79" name="Picture 198" descr="empty">
          <a:extLst>
            <a:ext uri="{FF2B5EF4-FFF2-40B4-BE49-F238E27FC236}">
              <a16:creationId xmlns:a16="http://schemas.microsoft.com/office/drawing/2014/main" id="{73121F68-EC2F-480B-AB63-715083A57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80" name="Picture 199" descr="empty">
          <a:extLst>
            <a:ext uri="{FF2B5EF4-FFF2-40B4-BE49-F238E27FC236}">
              <a16:creationId xmlns:a16="http://schemas.microsoft.com/office/drawing/2014/main" id="{1E5BCDCC-B6AB-40F9-A2A9-B0C2C7B25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81" name="Picture 200" descr="empty">
          <a:extLst>
            <a:ext uri="{FF2B5EF4-FFF2-40B4-BE49-F238E27FC236}">
              <a16:creationId xmlns:a16="http://schemas.microsoft.com/office/drawing/2014/main" id="{29ABB004-23FC-4DD7-86BE-E78727565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82" name="Picture 195" descr="empty">
          <a:extLst>
            <a:ext uri="{FF2B5EF4-FFF2-40B4-BE49-F238E27FC236}">
              <a16:creationId xmlns:a16="http://schemas.microsoft.com/office/drawing/2014/main" id="{0DD485E4-D9F1-489C-B41C-13D6D0E52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83" name="Picture 196" descr="empty">
          <a:extLst>
            <a:ext uri="{FF2B5EF4-FFF2-40B4-BE49-F238E27FC236}">
              <a16:creationId xmlns:a16="http://schemas.microsoft.com/office/drawing/2014/main" id="{9D26C9D9-3002-4557-BCFD-06DA2A226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84" name="Picture 197" descr="empty">
          <a:extLst>
            <a:ext uri="{FF2B5EF4-FFF2-40B4-BE49-F238E27FC236}">
              <a16:creationId xmlns:a16="http://schemas.microsoft.com/office/drawing/2014/main" id="{C94D65D4-6E33-411F-8F03-DF88736BC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85" name="Picture 198" descr="empty">
          <a:extLst>
            <a:ext uri="{FF2B5EF4-FFF2-40B4-BE49-F238E27FC236}">
              <a16:creationId xmlns:a16="http://schemas.microsoft.com/office/drawing/2014/main" id="{7540B9BE-4231-40DE-8F14-93880534E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86" name="Picture 199" descr="empty">
          <a:extLst>
            <a:ext uri="{FF2B5EF4-FFF2-40B4-BE49-F238E27FC236}">
              <a16:creationId xmlns:a16="http://schemas.microsoft.com/office/drawing/2014/main" id="{F6B0FE92-9B02-4E4F-8651-0D0478D57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87" name="Picture 200" descr="empty">
          <a:extLst>
            <a:ext uri="{FF2B5EF4-FFF2-40B4-BE49-F238E27FC236}">
              <a16:creationId xmlns:a16="http://schemas.microsoft.com/office/drawing/2014/main" id="{87D513D3-F061-4FF6-B0C2-0389198CC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88" name="Picture 195" descr="empty">
          <a:extLst>
            <a:ext uri="{FF2B5EF4-FFF2-40B4-BE49-F238E27FC236}">
              <a16:creationId xmlns:a16="http://schemas.microsoft.com/office/drawing/2014/main" id="{B2091872-BD82-46E5-8241-FE3D9881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89" name="Picture 196" descr="empty">
          <a:extLst>
            <a:ext uri="{FF2B5EF4-FFF2-40B4-BE49-F238E27FC236}">
              <a16:creationId xmlns:a16="http://schemas.microsoft.com/office/drawing/2014/main" id="{D01658A9-67DE-44C3-BC76-0D8BB97FB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90" name="Picture 197" descr="empty">
          <a:extLst>
            <a:ext uri="{FF2B5EF4-FFF2-40B4-BE49-F238E27FC236}">
              <a16:creationId xmlns:a16="http://schemas.microsoft.com/office/drawing/2014/main" id="{3C07F6B2-75E2-42CD-A49A-76A575E93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91" name="Picture 198" descr="empty">
          <a:extLst>
            <a:ext uri="{FF2B5EF4-FFF2-40B4-BE49-F238E27FC236}">
              <a16:creationId xmlns:a16="http://schemas.microsoft.com/office/drawing/2014/main" id="{ED8E169C-F044-43F4-A2F7-81F4E71B7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92" name="Picture 199" descr="empty">
          <a:extLst>
            <a:ext uri="{FF2B5EF4-FFF2-40B4-BE49-F238E27FC236}">
              <a16:creationId xmlns:a16="http://schemas.microsoft.com/office/drawing/2014/main" id="{5EC79B5C-D748-48EB-B44A-9BDC59D50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93" name="Picture 200" descr="empty">
          <a:extLst>
            <a:ext uri="{FF2B5EF4-FFF2-40B4-BE49-F238E27FC236}">
              <a16:creationId xmlns:a16="http://schemas.microsoft.com/office/drawing/2014/main" id="{65A0BC31-91A6-4066-8DA9-D54B518F9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94" name="Picture 195" descr="empty">
          <a:extLst>
            <a:ext uri="{FF2B5EF4-FFF2-40B4-BE49-F238E27FC236}">
              <a16:creationId xmlns:a16="http://schemas.microsoft.com/office/drawing/2014/main" id="{C930E5F2-393D-4E9F-B034-367B1A4BD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95" name="Picture 196" descr="empty">
          <a:extLst>
            <a:ext uri="{FF2B5EF4-FFF2-40B4-BE49-F238E27FC236}">
              <a16:creationId xmlns:a16="http://schemas.microsoft.com/office/drawing/2014/main" id="{DADCD36F-E386-441D-9500-CA1B4B4E7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96" name="Picture 197" descr="empty">
          <a:extLst>
            <a:ext uri="{FF2B5EF4-FFF2-40B4-BE49-F238E27FC236}">
              <a16:creationId xmlns:a16="http://schemas.microsoft.com/office/drawing/2014/main" id="{87A6A390-9C31-44CD-B020-60919CCBD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97" name="Picture 198" descr="empty">
          <a:extLst>
            <a:ext uri="{FF2B5EF4-FFF2-40B4-BE49-F238E27FC236}">
              <a16:creationId xmlns:a16="http://schemas.microsoft.com/office/drawing/2014/main" id="{1CD6C99F-6F41-4F67-8910-E44FFF447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798" name="Picture 199" descr="empty">
          <a:extLst>
            <a:ext uri="{FF2B5EF4-FFF2-40B4-BE49-F238E27FC236}">
              <a16:creationId xmlns:a16="http://schemas.microsoft.com/office/drawing/2014/main" id="{B79AED41-6EE9-4EE5-9650-2BBB4878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799" name="Picture 200" descr="empty">
          <a:extLst>
            <a:ext uri="{FF2B5EF4-FFF2-40B4-BE49-F238E27FC236}">
              <a16:creationId xmlns:a16="http://schemas.microsoft.com/office/drawing/2014/main" id="{D8C672FA-25B9-4361-8579-E3E295D0F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00" name="Picture 195" descr="empty">
          <a:extLst>
            <a:ext uri="{FF2B5EF4-FFF2-40B4-BE49-F238E27FC236}">
              <a16:creationId xmlns:a16="http://schemas.microsoft.com/office/drawing/2014/main" id="{4F887654-610D-4525-B0FA-749DA0C22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01" name="Picture 196" descr="empty">
          <a:extLst>
            <a:ext uri="{FF2B5EF4-FFF2-40B4-BE49-F238E27FC236}">
              <a16:creationId xmlns:a16="http://schemas.microsoft.com/office/drawing/2014/main" id="{D5546DC7-1917-4A69-8DA7-DA95377C4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02" name="Picture 197" descr="empty">
          <a:extLst>
            <a:ext uri="{FF2B5EF4-FFF2-40B4-BE49-F238E27FC236}">
              <a16:creationId xmlns:a16="http://schemas.microsoft.com/office/drawing/2014/main" id="{9EE17B63-C976-4CC0-AC28-6E8B418E1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03" name="Picture 198" descr="empty">
          <a:extLst>
            <a:ext uri="{FF2B5EF4-FFF2-40B4-BE49-F238E27FC236}">
              <a16:creationId xmlns:a16="http://schemas.microsoft.com/office/drawing/2014/main" id="{70D98E0D-8146-4988-A023-D63648962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04" name="Picture 199" descr="empty">
          <a:extLst>
            <a:ext uri="{FF2B5EF4-FFF2-40B4-BE49-F238E27FC236}">
              <a16:creationId xmlns:a16="http://schemas.microsoft.com/office/drawing/2014/main" id="{FA2ED078-E6C3-4AE3-93CC-5D4301E8C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05" name="Picture 200" descr="empty">
          <a:extLst>
            <a:ext uri="{FF2B5EF4-FFF2-40B4-BE49-F238E27FC236}">
              <a16:creationId xmlns:a16="http://schemas.microsoft.com/office/drawing/2014/main" id="{C46E578B-81B1-4E81-B68E-8D3E14F0E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06" name="Picture 195" descr="empty">
          <a:extLst>
            <a:ext uri="{FF2B5EF4-FFF2-40B4-BE49-F238E27FC236}">
              <a16:creationId xmlns:a16="http://schemas.microsoft.com/office/drawing/2014/main" id="{8248D1BA-70A4-4F25-B3D0-5BA91879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07" name="Picture 196" descr="empty">
          <a:extLst>
            <a:ext uri="{FF2B5EF4-FFF2-40B4-BE49-F238E27FC236}">
              <a16:creationId xmlns:a16="http://schemas.microsoft.com/office/drawing/2014/main" id="{1ECD6E44-3E07-41EC-8810-E37D91710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08" name="Picture 197" descr="empty">
          <a:extLst>
            <a:ext uri="{FF2B5EF4-FFF2-40B4-BE49-F238E27FC236}">
              <a16:creationId xmlns:a16="http://schemas.microsoft.com/office/drawing/2014/main" id="{93443E05-3B0A-4B41-B805-AB3AC84DB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09" name="Picture 198" descr="empty">
          <a:extLst>
            <a:ext uri="{FF2B5EF4-FFF2-40B4-BE49-F238E27FC236}">
              <a16:creationId xmlns:a16="http://schemas.microsoft.com/office/drawing/2014/main" id="{6E17D90F-9696-46A8-A44B-861978B4A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10" name="Picture 199" descr="empty">
          <a:extLst>
            <a:ext uri="{FF2B5EF4-FFF2-40B4-BE49-F238E27FC236}">
              <a16:creationId xmlns:a16="http://schemas.microsoft.com/office/drawing/2014/main" id="{995ACFA4-1652-4C15-B8C6-8FBC40008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11" name="Picture 200" descr="empty">
          <a:extLst>
            <a:ext uri="{FF2B5EF4-FFF2-40B4-BE49-F238E27FC236}">
              <a16:creationId xmlns:a16="http://schemas.microsoft.com/office/drawing/2014/main" id="{B0DDB890-C378-4C6E-A6DC-5C6069A7F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12" name="Picture 195" descr="empty">
          <a:extLst>
            <a:ext uri="{FF2B5EF4-FFF2-40B4-BE49-F238E27FC236}">
              <a16:creationId xmlns:a16="http://schemas.microsoft.com/office/drawing/2014/main" id="{932CDCA4-9011-439C-B328-E40070853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13" name="Picture 196" descr="empty">
          <a:extLst>
            <a:ext uri="{FF2B5EF4-FFF2-40B4-BE49-F238E27FC236}">
              <a16:creationId xmlns:a16="http://schemas.microsoft.com/office/drawing/2014/main" id="{C0E9B51A-459F-45D0-A1C1-FF6B0FE50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14" name="Picture 197" descr="empty">
          <a:extLst>
            <a:ext uri="{FF2B5EF4-FFF2-40B4-BE49-F238E27FC236}">
              <a16:creationId xmlns:a16="http://schemas.microsoft.com/office/drawing/2014/main" id="{1A7D811F-1672-4428-87C8-7D14B40C8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15" name="Picture 198" descr="empty">
          <a:extLst>
            <a:ext uri="{FF2B5EF4-FFF2-40B4-BE49-F238E27FC236}">
              <a16:creationId xmlns:a16="http://schemas.microsoft.com/office/drawing/2014/main" id="{0572185F-5564-4743-98AA-20CE89179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16" name="Picture 199" descr="empty">
          <a:extLst>
            <a:ext uri="{FF2B5EF4-FFF2-40B4-BE49-F238E27FC236}">
              <a16:creationId xmlns:a16="http://schemas.microsoft.com/office/drawing/2014/main" id="{69A8C0EC-50CF-424D-9830-D0A69EC55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17" name="Picture 200" descr="empty">
          <a:extLst>
            <a:ext uri="{FF2B5EF4-FFF2-40B4-BE49-F238E27FC236}">
              <a16:creationId xmlns:a16="http://schemas.microsoft.com/office/drawing/2014/main" id="{408CF376-CC04-4CF4-8C18-DB1AEB403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18" name="Picture 195" descr="empty">
          <a:extLst>
            <a:ext uri="{FF2B5EF4-FFF2-40B4-BE49-F238E27FC236}">
              <a16:creationId xmlns:a16="http://schemas.microsoft.com/office/drawing/2014/main" id="{46D528C9-1841-4B51-854F-829964AA3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19" name="Picture 196" descr="empty">
          <a:extLst>
            <a:ext uri="{FF2B5EF4-FFF2-40B4-BE49-F238E27FC236}">
              <a16:creationId xmlns:a16="http://schemas.microsoft.com/office/drawing/2014/main" id="{A981BEC7-4F4E-436C-B19C-F9D0579D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20" name="Picture 197" descr="empty">
          <a:extLst>
            <a:ext uri="{FF2B5EF4-FFF2-40B4-BE49-F238E27FC236}">
              <a16:creationId xmlns:a16="http://schemas.microsoft.com/office/drawing/2014/main" id="{8E114EDB-2358-41F4-A721-56F13BE21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21" name="Picture 198" descr="empty">
          <a:extLst>
            <a:ext uri="{FF2B5EF4-FFF2-40B4-BE49-F238E27FC236}">
              <a16:creationId xmlns:a16="http://schemas.microsoft.com/office/drawing/2014/main" id="{B5295007-E9E6-4DA8-86A0-0BCF66E04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22" name="Picture 199" descr="empty">
          <a:extLst>
            <a:ext uri="{FF2B5EF4-FFF2-40B4-BE49-F238E27FC236}">
              <a16:creationId xmlns:a16="http://schemas.microsoft.com/office/drawing/2014/main" id="{919001E9-6F82-4BCC-A59A-9D17A3223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23" name="Picture 200" descr="empty">
          <a:extLst>
            <a:ext uri="{FF2B5EF4-FFF2-40B4-BE49-F238E27FC236}">
              <a16:creationId xmlns:a16="http://schemas.microsoft.com/office/drawing/2014/main" id="{1C3669F4-B54B-4A07-9D49-C7A8B4D0B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24" name="Picture 195" descr="empty">
          <a:extLst>
            <a:ext uri="{FF2B5EF4-FFF2-40B4-BE49-F238E27FC236}">
              <a16:creationId xmlns:a16="http://schemas.microsoft.com/office/drawing/2014/main" id="{A80B3324-7689-4D02-8024-AFDCE24A0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25" name="Picture 196" descr="empty">
          <a:extLst>
            <a:ext uri="{FF2B5EF4-FFF2-40B4-BE49-F238E27FC236}">
              <a16:creationId xmlns:a16="http://schemas.microsoft.com/office/drawing/2014/main" id="{ACBE0B0B-2A9E-43E0-9222-6FFEE7F60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26" name="Picture 197" descr="empty">
          <a:extLst>
            <a:ext uri="{FF2B5EF4-FFF2-40B4-BE49-F238E27FC236}">
              <a16:creationId xmlns:a16="http://schemas.microsoft.com/office/drawing/2014/main" id="{F84AD3B4-B1EC-4C88-B51B-F622E96C8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27" name="Picture 198" descr="empty">
          <a:extLst>
            <a:ext uri="{FF2B5EF4-FFF2-40B4-BE49-F238E27FC236}">
              <a16:creationId xmlns:a16="http://schemas.microsoft.com/office/drawing/2014/main" id="{7AAD91FE-B13E-43FE-A7A1-05EE4AE0E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28" name="Picture 199" descr="empty">
          <a:extLst>
            <a:ext uri="{FF2B5EF4-FFF2-40B4-BE49-F238E27FC236}">
              <a16:creationId xmlns:a16="http://schemas.microsoft.com/office/drawing/2014/main" id="{70702877-6DC9-42B1-8366-638C7505E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29" name="Picture 200" descr="empty">
          <a:extLst>
            <a:ext uri="{FF2B5EF4-FFF2-40B4-BE49-F238E27FC236}">
              <a16:creationId xmlns:a16="http://schemas.microsoft.com/office/drawing/2014/main" id="{37142FE1-E1DD-45CB-9ABE-B84B4350D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30" name="Picture 195" descr="empty">
          <a:extLst>
            <a:ext uri="{FF2B5EF4-FFF2-40B4-BE49-F238E27FC236}">
              <a16:creationId xmlns:a16="http://schemas.microsoft.com/office/drawing/2014/main" id="{DEE9DF1A-932D-4381-B743-BDBD4AF63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31" name="Picture 196" descr="empty">
          <a:extLst>
            <a:ext uri="{FF2B5EF4-FFF2-40B4-BE49-F238E27FC236}">
              <a16:creationId xmlns:a16="http://schemas.microsoft.com/office/drawing/2014/main" id="{CDF826A0-71E0-4312-A782-FCDA699B3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32" name="Picture 197" descr="empty">
          <a:extLst>
            <a:ext uri="{FF2B5EF4-FFF2-40B4-BE49-F238E27FC236}">
              <a16:creationId xmlns:a16="http://schemas.microsoft.com/office/drawing/2014/main" id="{53C3CC99-5FC5-44E8-8DF4-9270F99FA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33" name="Picture 198" descr="empty">
          <a:extLst>
            <a:ext uri="{FF2B5EF4-FFF2-40B4-BE49-F238E27FC236}">
              <a16:creationId xmlns:a16="http://schemas.microsoft.com/office/drawing/2014/main" id="{03D7A908-C9FA-4BD7-A976-292FC5ED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34" name="Picture 199" descr="empty">
          <a:extLst>
            <a:ext uri="{FF2B5EF4-FFF2-40B4-BE49-F238E27FC236}">
              <a16:creationId xmlns:a16="http://schemas.microsoft.com/office/drawing/2014/main" id="{EDBB3086-8E4A-4FB2-A62F-A60B76A12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35" name="Picture 200" descr="empty">
          <a:extLst>
            <a:ext uri="{FF2B5EF4-FFF2-40B4-BE49-F238E27FC236}">
              <a16:creationId xmlns:a16="http://schemas.microsoft.com/office/drawing/2014/main" id="{F6657C7B-7526-4B24-A949-6423C39B5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36" name="Picture 195" descr="empty">
          <a:extLst>
            <a:ext uri="{FF2B5EF4-FFF2-40B4-BE49-F238E27FC236}">
              <a16:creationId xmlns:a16="http://schemas.microsoft.com/office/drawing/2014/main" id="{749846AB-B73F-44B0-8961-0937A7D0B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37" name="Picture 196" descr="empty">
          <a:extLst>
            <a:ext uri="{FF2B5EF4-FFF2-40B4-BE49-F238E27FC236}">
              <a16:creationId xmlns:a16="http://schemas.microsoft.com/office/drawing/2014/main" id="{B693BE4D-7E15-46B5-8910-72D5E5FFA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38" name="Picture 197" descr="empty">
          <a:extLst>
            <a:ext uri="{FF2B5EF4-FFF2-40B4-BE49-F238E27FC236}">
              <a16:creationId xmlns:a16="http://schemas.microsoft.com/office/drawing/2014/main" id="{0A7EFB48-39F2-4FA0-8122-B7ACDC516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39" name="Picture 198" descr="empty">
          <a:extLst>
            <a:ext uri="{FF2B5EF4-FFF2-40B4-BE49-F238E27FC236}">
              <a16:creationId xmlns:a16="http://schemas.microsoft.com/office/drawing/2014/main" id="{527CEFFE-3D89-4F2B-9688-4CA04A297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40" name="Picture 199" descr="empty">
          <a:extLst>
            <a:ext uri="{FF2B5EF4-FFF2-40B4-BE49-F238E27FC236}">
              <a16:creationId xmlns:a16="http://schemas.microsoft.com/office/drawing/2014/main" id="{6EF1F7F5-4DDB-4754-9FC9-EA8F35AF6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41" name="Picture 200" descr="empty">
          <a:extLst>
            <a:ext uri="{FF2B5EF4-FFF2-40B4-BE49-F238E27FC236}">
              <a16:creationId xmlns:a16="http://schemas.microsoft.com/office/drawing/2014/main" id="{2EBD29BB-BC7E-40E4-A313-44933BA9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42" name="Picture 195" descr="empty">
          <a:extLst>
            <a:ext uri="{FF2B5EF4-FFF2-40B4-BE49-F238E27FC236}">
              <a16:creationId xmlns:a16="http://schemas.microsoft.com/office/drawing/2014/main" id="{99B0212E-A393-497D-A392-877D91E1C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43" name="Picture 196" descr="empty">
          <a:extLst>
            <a:ext uri="{FF2B5EF4-FFF2-40B4-BE49-F238E27FC236}">
              <a16:creationId xmlns:a16="http://schemas.microsoft.com/office/drawing/2014/main" id="{CAAF65D8-91F8-42DD-B617-398DDD30A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44" name="Picture 197" descr="empty">
          <a:extLst>
            <a:ext uri="{FF2B5EF4-FFF2-40B4-BE49-F238E27FC236}">
              <a16:creationId xmlns:a16="http://schemas.microsoft.com/office/drawing/2014/main" id="{5A3BDE2D-6454-4A49-8BC2-31CB2F534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45" name="Picture 198" descr="empty">
          <a:extLst>
            <a:ext uri="{FF2B5EF4-FFF2-40B4-BE49-F238E27FC236}">
              <a16:creationId xmlns:a16="http://schemas.microsoft.com/office/drawing/2014/main" id="{81FB89FD-9B36-40E2-B0E4-56D17D41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46" name="Picture 199" descr="empty">
          <a:extLst>
            <a:ext uri="{FF2B5EF4-FFF2-40B4-BE49-F238E27FC236}">
              <a16:creationId xmlns:a16="http://schemas.microsoft.com/office/drawing/2014/main" id="{B5BA8502-C3AB-4C40-A04A-C0988ED32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47" name="Picture 200" descr="empty">
          <a:extLst>
            <a:ext uri="{FF2B5EF4-FFF2-40B4-BE49-F238E27FC236}">
              <a16:creationId xmlns:a16="http://schemas.microsoft.com/office/drawing/2014/main" id="{EB875777-ACC8-4E20-ABB2-470BABA3C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48" name="Picture 195" descr="empty">
          <a:extLst>
            <a:ext uri="{FF2B5EF4-FFF2-40B4-BE49-F238E27FC236}">
              <a16:creationId xmlns:a16="http://schemas.microsoft.com/office/drawing/2014/main" id="{C14213B0-E2A2-4392-A0D9-E51EA7F8E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49" name="Picture 196" descr="empty">
          <a:extLst>
            <a:ext uri="{FF2B5EF4-FFF2-40B4-BE49-F238E27FC236}">
              <a16:creationId xmlns:a16="http://schemas.microsoft.com/office/drawing/2014/main" id="{3D10DE5A-3966-4C19-BEA8-60AE803B4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50" name="Picture 197" descr="empty">
          <a:extLst>
            <a:ext uri="{FF2B5EF4-FFF2-40B4-BE49-F238E27FC236}">
              <a16:creationId xmlns:a16="http://schemas.microsoft.com/office/drawing/2014/main" id="{04F2F247-C4D2-4445-930B-E45926F7E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51" name="Picture 198" descr="empty">
          <a:extLst>
            <a:ext uri="{FF2B5EF4-FFF2-40B4-BE49-F238E27FC236}">
              <a16:creationId xmlns:a16="http://schemas.microsoft.com/office/drawing/2014/main" id="{4DD47F18-3116-496D-B5B7-5B21BAE39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52" name="Picture 199" descr="empty">
          <a:extLst>
            <a:ext uri="{FF2B5EF4-FFF2-40B4-BE49-F238E27FC236}">
              <a16:creationId xmlns:a16="http://schemas.microsoft.com/office/drawing/2014/main" id="{19ABD89A-DAAA-4D0E-A842-B848FDFB5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53" name="Picture 200" descr="empty">
          <a:extLst>
            <a:ext uri="{FF2B5EF4-FFF2-40B4-BE49-F238E27FC236}">
              <a16:creationId xmlns:a16="http://schemas.microsoft.com/office/drawing/2014/main" id="{E4669DE3-DB5C-4F05-BDAB-D1DDDD81F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54" name="Picture 195" descr="empty">
          <a:extLst>
            <a:ext uri="{FF2B5EF4-FFF2-40B4-BE49-F238E27FC236}">
              <a16:creationId xmlns:a16="http://schemas.microsoft.com/office/drawing/2014/main" id="{4AF3CB73-E020-4EBC-9D69-A9D64F701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55" name="Picture 196" descr="empty">
          <a:extLst>
            <a:ext uri="{FF2B5EF4-FFF2-40B4-BE49-F238E27FC236}">
              <a16:creationId xmlns:a16="http://schemas.microsoft.com/office/drawing/2014/main" id="{73BC76E5-681F-49B1-868E-5513C5EE6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56" name="Picture 197" descr="empty">
          <a:extLst>
            <a:ext uri="{FF2B5EF4-FFF2-40B4-BE49-F238E27FC236}">
              <a16:creationId xmlns:a16="http://schemas.microsoft.com/office/drawing/2014/main" id="{7D19E95D-646A-4C5A-A887-CCAB8ABEF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57" name="Picture 198" descr="empty">
          <a:extLst>
            <a:ext uri="{FF2B5EF4-FFF2-40B4-BE49-F238E27FC236}">
              <a16:creationId xmlns:a16="http://schemas.microsoft.com/office/drawing/2014/main" id="{DEAD27AA-234E-41CE-83FC-72AD82FDE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58" name="Picture 199" descr="empty">
          <a:extLst>
            <a:ext uri="{FF2B5EF4-FFF2-40B4-BE49-F238E27FC236}">
              <a16:creationId xmlns:a16="http://schemas.microsoft.com/office/drawing/2014/main" id="{E27A65EF-DB1F-441A-A8DF-BF7BFB432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59" name="Picture 200" descr="empty">
          <a:extLst>
            <a:ext uri="{FF2B5EF4-FFF2-40B4-BE49-F238E27FC236}">
              <a16:creationId xmlns:a16="http://schemas.microsoft.com/office/drawing/2014/main" id="{2565FE24-0F5C-43B3-820B-844016F95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60" name="Picture 195" descr="empty">
          <a:extLst>
            <a:ext uri="{FF2B5EF4-FFF2-40B4-BE49-F238E27FC236}">
              <a16:creationId xmlns:a16="http://schemas.microsoft.com/office/drawing/2014/main" id="{3B9DA20D-C285-4FC1-B601-748A47D0B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61" name="Picture 196" descr="empty">
          <a:extLst>
            <a:ext uri="{FF2B5EF4-FFF2-40B4-BE49-F238E27FC236}">
              <a16:creationId xmlns:a16="http://schemas.microsoft.com/office/drawing/2014/main" id="{7303CD3A-BCDF-4C71-A81D-ED3A275A7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62" name="Picture 197" descr="empty">
          <a:extLst>
            <a:ext uri="{FF2B5EF4-FFF2-40B4-BE49-F238E27FC236}">
              <a16:creationId xmlns:a16="http://schemas.microsoft.com/office/drawing/2014/main" id="{F2206D8D-18AE-4EA4-A2A8-F626EABCB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63" name="Picture 198" descr="empty">
          <a:extLst>
            <a:ext uri="{FF2B5EF4-FFF2-40B4-BE49-F238E27FC236}">
              <a16:creationId xmlns:a16="http://schemas.microsoft.com/office/drawing/2014/main" id="{37A77F2A-3D92-4FD1-9FA8-CB1EB2A8D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64" name="Picture 199" descr="empty">
          <a:extLst>
            <a:ext uri="{FF2B5EF4-FFF2-40B4-BE49-F238E27FC236}">
              <a16:creationId xmlns:a16="http://schemas.microsoft.com/office/drawing/2014/main" id="{F7D3835E-0336-4D23-A2EF-4B225245B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65" name="Picture 200" descr="empty">
          <a:extLst>
            <a:ext uri="{FF2B5EF4-FFF2-40B4-BE49-F238E27FC236}">
              <a16:creationId xmlns:a16="http://schemas.microsoft.com/office/drawing/2014/main" id="{D45FB29E-3B42-42AB-AB14-5B1D9FD46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66" name="Picture 195" descr="empty">
          <a:extLst>
            <a:ext uri="{FF2B5EF4-FFF2-40B4-BE49-F238E27FC236}">
              <a16:creationId xmlns:a16="http://schemas.microsoft.com/office/drawing/2014/main" id="{77EF6D06-42BA-4B9C-AEED-10266EBED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67" name="Picture 196" descr="empty">
          <a:extLst>
            <a:ext uri="{FF2B5EF4-FFF2-40B4-BE49-F238E27FC236}">
              <a16:creationId xmlns:a16="http://schemas.microsoft.com/office/drawing/2014/main" id="{751B4F7F-5858-4AEC-AEC7-CDCCCD362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68" name="Picture 197" descr="empty">
          <a:extLst>
            <a:ext uri="{FF2B5EF4-FFF2-40B4-BE49-F238E27FC236}">
              <a16:creationId xmlns:a16="http://schemas.microsoft.com/office/drawing/2014/main" id="{B2DF8942-9F6B-4A73-9430-B70306BE8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69" name="Picture 198" descr="empty">
          <a:extLst>
            <a:ext uri="{FF2B5EF4-FFF2-40B4-BE49-F238E27FC236}">
              <a16:creationId xmlns:a16="http://schemas.microsoft.com/office/drawing/2014/main" id="{B7F2D9F4-A23E-4223-9DB4-DDF7DA51F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70" name="Picture 199" descr="empty">
          <a:extLst>
            <a:ext uri="{FF2B5EF4-FFF2-40B4-BE49-F238E27FC236}">
              <a16:creationId xmlns:a16="http://schemas.microsoft.com/office/drawing/2014/main" id="{8FE6C325-AF45-4B68-AC62-72F7FC80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71" name="Picture 200" descr="empty">
          <a:extLst>
            <a:ext uri="{FF2B5EF4-FFF2-40B4-BE49-F238E27FC236}">
              <a16:creationId xmlns:a16="http://schemas.microsoft.com/office/drawing/2014/main" id="{8A8FD6BB-ED72-44C4-8970-C5E0184B2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72" name="Picture 195" descr="empty">
          <a:extLst>
            <a:ext uri="{FF2B5EF4-FFF2-40B4-BE49-F238E27FC236}">
              <a16:creationId xmlns:a16="http://schemas.microsoft.com/office/drawing/2014/main" id="{534A8A7E-D851-4AF4-BFE7-017D5DFDC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73" name="Picture 196" descr="empty">
          <a:extLst>
            <a:ext uri="{FF2B5EF4-FFF2-40B4-BE49-F238E27FC236}">
              <a16:creationId xmlns:a16="http://schemas.microsoft.com/office/drawing/2014/main" id="{AB0A5558-EB63-4C6C-B2B2-33D0045D9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74" name="Picture 197" descr="empty">
          <a:extLst>
            <a:ext uri="{FF2B5EF4-FFF2-40B4-BE49-F238E27FC236}">
              <a16:creationId xmlns:a16="http://schemas.microsoft.com/office/drawing/2014/main" id="{CACDB86C-7E47-499C-AD1C-BE96FB325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75" name="Picture 198" descr="empty">
          <a:extLst>
            <a:ext uri="{FF2B5EF4-FFF2-40B4-BE49-F238E27FC236}">
              <a16:creationId xmlns:a16="http://schemas.microsoft.com/office/drawing/2014/main" id="{C669D0B1-4FB8-4558-B1D9-B3A57AD9E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76" name="Picture 199" descr="empty">
          <a:extLst>
            <a:ext uri="{FF2B5EF4-FFF2-40B4-BE49-F238E27FC236}">
              <a16:creationId xmlns:a16="http://schemas.microsoft.com/office/drawing/2014/main" id="{5A289C9C-244F-4B76-8BBB-019A10A4F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77" name="Picture 200" descr="empty">
          <a:extLst>
            <a:ext uri="{FF2B5EF4-FFF2-40B4-BE49-F238E27FC236}">
              <a16:creationId xmlns:a16="http://schemas.microsoft.com/office/drawing/2014/main" id="{1D63F64D-B9AB-4768-AD3C-50A0CB4EC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78" name="Picture 195" descr="empty">
          <a:extLst>
            <a:ext uri="{FF2B5EF4-FFF2-40B4-BE49-F238E27FC236}">
              <a16:creationId xmlns:a16="http://schemas.microsoft.com/office/drawing/2014/main" id="{073D3342-B59C-4572-873B-717EA3807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79" name="Picture 196" descr="empty">
          <a:extLst>
            <a:ext uri="{FF2B5EF4-FFF2-40B4-BE49-F238E27FC236}">
              <a16:creationId xmlns:a16="http://schemas.microsoft.com/office/drawing/2014/main" id="{F67B24E4-CEB7-45A9-8C83-973DF2378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80" name="Picture 197" descr="empty">
          <a:extLst>
            <a:ext uri="{FF2B5EF4-FFF2-40B4-BE49-F238E27FC236}">
              <a16:creationId xmlns:a16="http://schemas.microsoft.com/office/drawing/2014/main" id="{B8498FEC-3893-4EB1-B054-D94718BDD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81" name="Picture 198" descr="empty">
          <a:extLst>
            <a:ext uri="{FF2B5EF4-FFF2-40B4-BE49-F238E27FC236}">
              <a16:creationId xmlns:a16="http://schemas.microsoft.com/office/drawing/2014/main" id="{693565C1-3434-4791-8E4E-C76EA3802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82" name="Picture 199" descr="empty">
          <a:extLst>
            <a:ext uri="{FF2B5EF4-FFF2-40B4-BE49-F238E27FC236}">
              <a16:creationId xmlns:a16="http://schemas.microsoft.com/office/drawing/2014/main" id="{B22FB4ED-9B97-47F5-ADBB-A61EAED00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83" name="Picture 200" descr="empty">
          <a:extLst>
            <a:ext uri="{FF2B5EF4-FFF2-40B4-BE49-F238E27FC236}">
              <a16:creationId xmlns:a16="http://schemas.microsoft.com/office/drawing/2014/main" id="{51756468-E6B2-4523-96B9-24698929E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84" name="Picture 195" descr="empty">
          <a:extLst>
            <a:ext uri="{FF2B5EF4-FFF2-40B4-BE49-F238E27FC236}">
              <a16:creationId xmlns:a16="http://schemas.microsoft.com/office/drawing/2014/main" id="{50BCF194-6735-44D4-95DE-BD547B21D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85" name="Picture 196" descr="empty">
          <a:extLst>
            <a:ext uri="{FF2B5EF4-FFF2-40B4-BE49-F238E27FC236}">
              <a16:creationId xmlns:a16="http://schemas.microsoft.com/office/drawing/2014/main" id="{106895C4-2737-41F0-9011-2D33AAC8C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86" name="Picture 197" descr="empty">
          <a:extLst>
            <a:ext uri="{FF2B5EF4-FFF2-40B4-BE49-F238E27FC236}">
              <a16:creationId xmlns:a16="http://schemas.microsoft.com/office/drawing/2014/main" id="{8F156FDD-E63D-4474-A9F1-B8180391E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87" name="Picture 198" descr="empty">
          <a:extLst>
            <a:ext uri="{FF2B5EF4-FFF2-40B4-BE49-F238E27FC236}">
              <a16:creationId xmlns:a16="http://schemas.microsoft.com/office/drawing/2014/main" id="{B8D7BB5E-D3F9-4CFB-8D79-2A4F43390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88" name="Picture 199" descr="empty">
          <a:extLst>
            <a:ext uri="{FF2B5EF4-FFF2-40B4-BE49-F238E27FC236}">
              <a16:creationId xmlns:a16="http://schemas.microsoft.com/office/drawing/2014/main" id="{6DF3FE2E-052E-4591-8B0C-548766729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89" name="Picture 200" descr="empty">
          <a:extLst>
            <a:ext uri="{FF2B5EF4-FFF2-40B4-BE49-F238E27FC236}">
              <a16:creationId xmlns:a16="http://schemas.microsoft.com/office/drawing/2014/main" id="{BDA831B7-C917-4AA0-9680-047864CC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90" name="Picture 195" descr="empty">
          <a:extLst>
            <a:ext uri="{FF2B5EF4-FFF2-40B4-BE49-F238E27FC236}">
              <a16:creationId xmlns:a16="http://schemas.microsoft.com/office/drawing/2014/main" id="{49D2502C-F3DB-45A9-AC52-685421BF4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91" name="Picture 196" descr="empty">
          <a:extLst>
            <a:ext uri="{FF2B5EF4-FFF2-40B4-BE49-F238E27FC236}">
              <a16:creationId xmlns:a16="http://schemas.microsoft.com/office/drawing/2014/main" id="{0D84010D-B7A9-4625-967A-0D0503211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92" name="Picture 197" descr="empty">
          <a:extLst>
            <a:ext uri="{FF2B5EF4-FFF2-40B4-BE49-F238E27FC236}">
              <a16:creationId xmlns:a16="http://schemas.microsoft.com/office/drawing/2014/main" id="{AF48F070-493D-4994-AC51-C1C1F3441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93" name="Picture 198" descr="empty">
          <a:extLst>
            <a:ext uri="{FF2B5EF4-FFF2-40B4-BE49-F238E27FC236}">
              <a16:creationId xmlns:a16="http://schemas.microsoft.com/office/drawing/2014/main" id="{0DCC01E5-6284-427C-9FB7-0C12EE5DB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94" name="Picture 199" descr="empty">
          <a:extLst>
            <a:ext uri="{FF2B5EF4-FFF2-40B4-BE49-F238E27FC236}">
              <a16:creationId xmlns:a16="http://schemas.microsoft.com/office/drawing/2014/main" id="{6CDAC6C1-78E2-412D-81CF-7031D90FE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95" name="Picture 200" descr="empty">
          <a:extLst>
            <a:ext uri="{FF2B5EF4-FFF2-40B4-BE49-F238E27FC236}">
              <a16:creationId xmlns:a16="http://schemas.microsoft.com/office/drawing/2014/main" id="{F5C86558-7A43-48A0-9B6D-4B93CAF7D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96" name="Picture 195" descr="empty">
          <a:extLst>
            <a:ext uri="{FF2B5EF4-FFF2-40B4-BE49-F238E27FC236}">
              <a16:creationId xmlns:a16="http://schemas.microsoft.com/office/drawing/2014/main" id="{B69A18ED-68BB-4CBA-821A-087C9E76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97" name="Picture 196" descr="empty">
          <a:extLst>
            <a:ext uri="{FF2B5EF4-FFF2-40B4-BE49-F238E27FC236}">
              <a16:creationId xmlns:a16="http://schemas.microsoft.com/office/drawing/2014/main" id="{E9566460-D8AB-4DCE-8B23-413EA20B8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898" name="Picture 197" descr="empty">
          <a:extLst>
            <a:ext uri="{FF2B5EF4-FFF2-40B4-BE49-F238E27FC236}">
              <a16:creationId xmlns:a16="http://schemas.microsoft.com/office/drawing/2014/main" id="{8D8DF908-E53E-4B53-A487-8C0636938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899" name="Picture 198" descr="empty">
          <a:extLst>
            <a:ext uri="{FF2B5EF4-FFF2-40B4-BE49-F238E27FC236}">
              <a16:creationId xmlns:a16="http://schemas.microsoft.com/office/drawing/2014/main" id="{FC0E03F6-6166-4E2C-B18E-62C7BEB21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00" name="Picture 199" descr="empty">
          <a:extLst>
            <a:ext uri="{FF2B5EF4-FFF2-40B4-BE49-F238E27FC236}">
              <a16:creationId xmlns:a16="http://schemas.microsoft.com/office/drawing/2014/main" id="{A7375DD0-F3B6-46D3-8B90-A8A649D6B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01" name="Picture 200" descr="empty">
          <a:extLst>
            <a:ext uri="{FF2B5EF4-FFF2-40B4-BE49-F238E27FC236}">
              <a16:creationId xmlns:a16="http://schemas.microsoft.com/office/drawing/2014/main" id="{5F6A3790-0A44-483F-BC7E-E46407911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02" name="Picture 195" descr="empty">
          <a:extLst>
            <a:ext uri="{FF2B5EF4-FFF2-40B4-BE49-F238E27FC236}">
              <a16:creationId xmlns:a16="http://schemas.microsoft.com/office/drawing/2014/main" id="{934563C4-12CA-42F3-981F-3966E873C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03" name="Picture 196" descr="empty">
          <a:extLst>
            <a:ext uri="{FF2B5EF4-FFF2-40B4-BE49-F238E27FC236}">
              <a16:creationId xmlns:a16="http://schemas.microsoft.com/office/drawing/2014/main" id="{6DE5C8E5-F548-4DF4-9872-4BF7AC75E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04" name="Picture 197" descr="empty">
          <a:extLst>
            <a:ext uri="{FF2B5EF4-FFF2-40B4-BE49-F238E27FC236}">
              <a16:creationId xmlns:a16="http://schemas.microsoft.com/office/drawing/2014/main" id="{597F66EF-DEF5-4ED8-9D38-D7A4BB278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05" name="Picture 198" descr="empty">
          <a:extLst>
            <a:ext uri="{FF2B5EF4-FFF2-40B4-BE49-F238E27FC236}">
              <a16:creationId xmlns:a16="http://schemas.microsoft.com/office/drawing/2014/main" id="{1DF8E8B0-F954-4D28-B102-46B2BECD2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06" name="Picture 199" descr="empty">
          <a:extLst>
            <a:ext uri="{FF2B5EF4-FFF2-40B4-BE49-F238E27FC236}">
              <a16:creationId xmlns:a16="http://schemas.microsoft.com/office/drawing/2014/main" id="{37EE152A-A54B-4D98-9344-CEB75921A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07" name="Picture 200" descr="empty">
          <a:extLst>
            <a:ext uri="{FF2B5EF4-FFF2-40B4-BE49-F238E27FC236}">
              <a16:creationId xmlns:a16="http://schemas.microsoft.com/office/drawing/2014/main" id="{0709932F-6D0C-4EA6-B0EE-C8CBBAFB5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08" name="Picture 195" descr="empty">
          <a:extLst>
            <a:ext uri="{FF2B5EF4-FFF2-40B4-BE49-F238E27FC236}">
              <a16:creationId xmlns:a16="http://schemas.microsoft.com/office/drawing/2014/main" id="{403FEAA4-1AF0-4FC9-A3F8-534FEA01B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09" name="Picture 196" descr="empty">
          <a:extLst>
            <a:ext uri="{FF2B5EF4-FFF2-40B4-BE49-F238E27FC236}">
              <a16:creationId xmlns:a16="http://schemas.microsoft.com/office/drawing/2014/main" id="{235524B4-4FE6-434A-BA3A-07A1AF2E1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10" name="Picture 197" descr="empty">
          <a:extLst>
            <a:ext uri="{FF2B5EF4-FFF2-40B4-BE49-F238E27FC236}">
              <a16:creationId xmlns:a16="http://schemas.microsoft.com/office/drawing/2014/main" id="{5B49AC42-0865-45A9-BE32-C3FD13E21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11" name="Picture 198" descr="empty">
          <a:extLst>
            <a:ext uri="{FF2B5EF4-FFF2-40B4-BE49-F238E27FC236}">
              <a16:creationId xmlns:a16="http://schemas.microsoft.com/office/drawing/2014/main" id="{95AF5703-520D-434C-8435-2428BCA60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12" name="Picture 199" descr="empty">
          <a:extLst>
            <a:ext uri="{FF2B5EF4-FFF2-40B4-BE49-F238E27FC236}">
              <a16:creationId xmlns:a16="http://schemas.microsoft.com/office/drawing/2014/main" id="{E751F512-6C6A-4813-832D-9B4188C09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13" name="Picture 200" descr="empty">
          <a:extLst>
            <a:ext uri="{FF2B5EF4-FFF2-40B4-BE49-F238E27FC236}">
              <a16:creationId xmlns:a16="http://schemas.microsoft.com/office/drawing/2014/main" id="{153A31F9-FA32-4DE8-8B67-873A96A30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14" name="Picture 195" descr="empty">
          <a:extLst>
            <a:ext uri="{FF2B5EF4-FFF2-40B4-BE49-F238E27FC236}">
              <a16:creationId xmlns:a16="http://schemas.microsoft.com/office/drawing/2014/main" id="{7ED157F7-4F2B-4D8B-BD3B-D67D0D626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15" name="Picture 196" descr="empty">
          <a:extLst>
            <a:ext uri="{FF2B5EF4-FFF2-40B4-BE49-F238E27FC236}">
              <a16:creationId xmlns:a16="http://schemas.microsoft.com/office/drawing/2014/main" id="{1E53CE5C-97CF-432B-8308-4D42AF5FC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16" name="Picture 197" descr="empty">
          <a:extLst>
            <a:ext uri="{FF2B5EF4-FFF2-40B4-BE49-F238E27FC236}">
              <a16:creationId xmlns:a16="http://schemas.microsoft.com/office/drawing/2014/main" id="{69DED62B-4757-4C2D-B9B5-6EDACAC6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17" name="Picture 198" descr="empty">
          <a:extLst>
            <a:ext uri="{FF2B5EF4-FFF2-40B4-BE49-F238E27FC236}">
              <a16:creationId xmlns:a16="http://schemas.microsoft.com/office/drawing/2014/main" id="{B47AB4DC-2C6D-4264-A659-0D8A15F3F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18" name="Picture 199" descr="empty">
          <a:extLst>
            <a:ext uri="{FF2B5EF4-FFF2-40B4-BE49-F238E27FC236}">
              <a16:creationId xmlns:a16="http://schemas.microsoft.com/office/drawing/2014/main" id="{34D4592E-133F-43C6-A772-62636AC9C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19" name="Picture 200" descr="empty">
          <a:extLst>
            <a:ext uri="{FF2B5EF4-FFF2-40B4-BE49-F238E27FC236}">
              <a16:creationId xmlns:a16="http://schemas.microsoft.com/office/drawing/2014/main" id="{B9AF20FF-9B7F-4F64-8C81-D50755DE5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20" name="Picture 195" descr="empty">
          <a:extLst>
            <a:ext uri="{FF2B5EF4-FFF2-40B4-BE49-F238E27FC236}">
              <a16:creationId xmlns:a16="http://schemas.microsoft.com/office/drawing/2014/main" id="{9959CC5B-75BE-4A32-B195-A8A0AC4AD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21" name="Picture 196" descr="empty">
          <a:extLst>
            <a:ext uri="{FF2B5EF4-FFF2-40B4-BE49-F238E27FC236}">
              <a16:creationId xmlns:a16="http://schemas.microsoft.com/office/drawing/2014/main" id="{11C3D38F-4268-4192-9123-1EE5F3C01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22" name="Picture 197" descr="empty">
          <a:extLst>
            <a:ext uri="{FF2B5EF4-FFF2-40B4-BE49-F238E27FC236}">
              <a16:creationId xmlns:a16="http://schemas.microsoft.com/office/drawing/2014/main" id="{87503036-D6E7-4A11-B941-8512B0593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23" name="Picture 198" descr="empty">
          <a:extLst>
            <a:ext uri="{FF2B5EF4-FFF2-40B4-BE49-F238E27FC236}">
              <a16:creationId xmlns:a16="http://schemas.microsoft.com/office/drawing/2014/main" id="{D87B9893-FA8D-4DEB-A41D-E544802A5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24" name="Picture 199" descr="empty">
          <a:extLst>
            <a:ext uri="{FF2B5EF4-FFF2-40B4-BE49-F238E27FC236}">
              <a16:creationId xmlns:a16="http://schemas.microsoft.com/office/drawing/2014/main" id="{27E52B47-715D-4493-8423-5C5626F90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25" name="Picture 200" descr="empty">
          <a:extLst>
            <a:ext uri="{FF2B5EF4-FFF2-40B4-BE49-F238E27FC236}">
              <a16:creationId xmlns:a16="http://schemas.microsoft.com/office/drawing/2014/main" id="{1B7963A2-0F2C-4000-B924-C9AB69873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26" name="Picture 195" descr="empty">
          <a:extLst>
            <a:ext uri="{FF2B5EF4-FFF2-40B4-BE49-F238E27FC236}">
              <a16:creationId xmlns:a16="http://schemas.microsoft.com/office/drawing/2014/main" id="{14A63A61-2881-4685-A7C7-97BD56B88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27" name="Picture 196" descr="empty">
          <a:extLst>
            <a:ext uri="{FF2B5EF4-FFF2-40B4-BE49-F238E27FC236}">
              <a16:creationId xmlns:a16="http://schemas.microsoft.com/office/drawing/2014/main" id="{D41266BE-33A3-4E64-B251-F2966FA22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28" name="Picture 197" descr="empty">
          <a:extLst>
            <a:ext uri="{FF2B5EF4-FFF2-40B4-BE49-F238E27FC236}">
              <a16:creationId xmlns:a16="http://schemas.microsoft.com/office/drawing/2014/main" id="{B589AA0F-857B-41AE-8B27-BE4A4871F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29" name="Picture 198" descr="empty">
          <a:extLst>
            <a:ext uri="{FF2B5EF4-FFF2-40B4-BE49-F238E27FC236}">
              <a16:creationId xmlns:a16="http://schemas.microsoft.com/office/drawing/2014/main" id="{099FA2E2-2F7C-441A-AA1F-DFF4CF964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30" name="Picture 199" descr="empty">
          <a:extLst>
            <a:ext uri="{FF2B5EF4-FFF2-40B4-BE49-F238E27FC236}">
              <a16:creationId xmlns:a16="http://schemas.microsoft.com/office/drawing/2014/main" id="{E9831D07-6772-406E-8FA1-8BAC8B3D3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31" name="Picture 200" descr="empty">
          <a:extLst>
            <a:ext uri="{FF2B5EF4-FFF2-40B4-BE49-F238E27FC236}">
              <a16:creationId xmlns:a16="http://schemas.microsoft.com/office/drawing/2014/main" id="{5E44D315-B817-47DB-A543-A1CF1826A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32" name="Picture 195" descr="empty">
          <a:extLst>
            <a:ext uri="{FF2B5EF4-FFF2-40B4-BE49-F238E27FC236}">
              <a16:creationId xmlns:a16="http://schemas.microsoft.com/office/drawing/2014/main" id="{611C6047-6583-40D2-8D05-9C6CD87A4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33" name="Picture 196" descr="empty">
          <a:extLst>
            <a:ext uri="{FF2B5EF4-FFF2-40B4-BE49-F238E27FC236}">
              <a16:creationId xmlns:a16="http://schemas.microsoft.com/office/drawing/2014/main" id="{CA04E3C2-DA9C-4A28-B9A3-3A777BF48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34" name="Picture 197" descr="empty">
          <a:extLst>
            <a:ext uri="{FF2B5EF4-FFF2-40B4-BE49-F238E27FC236}">
              <a16:creationId xmlns:a16="http://schemas.microsoft.com/office/drawing/2014/main" id="{4E77C605-CCB0-4C15-8D77-398230A8E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35" name="Picture 198" descr="empty">
          <a:extLst>
            <a:ext uri="{FF2B5EF4-FFF2-40B4-BE49-F238E27FC236}">
              <a16:creationId xmlns:a16="http://schemas.microsoft.com/office/drawing/2014/main" id="{09C226DA-332F-4C58-9485-BC14D98CF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36" name="Picture 199" descr="empty">
          <a:extLst>
            <a:ext uri="{FF2B5EF4-FFF2-40B4-BE49-F238E27FC236}">
              <a16:creationId xmlns:a16="http://schemas.microsoft.com/office/drawing/2014/main" id="{23D60FFB-D36E-44C6-8A07-3F0E719B8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37" name="Picture 200" descr="empty">
          <a:extLst>
            <a:ext uri="{FF2B5EF4-FFF2-40B4-BE49-F238E27FC236}">
              <a16:creationId xmlns:a16="http://schemas.microsoft.com/office/drawing/2014/main" id="{C1B67443-8149-48C5-9CB2-323546263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38" name="Picture 195" descr="empty">
          <a:extLst>
            <a:ext uri="{FF2B5EF4-FFF2-40B4-BE49-F238E27FC236}">
              <a16:creationId xmlns:a16="http://schemas.microsoft.com/office/drawing/2014/main" id="{340B5667-F8CB-4BBA-A1F2-85399610E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39" name="Picture 196" descr="empty">
          <a:extLst>
            <a:ext uri="{FF2B5EF4-FFF2-40B4-BE49-F238E27FC236}">
              <a16:creationId xmlns:a16="http://schemas.microsoft.com/office/drawing/2014/main" id="{B27F0C7D-2604-4FA6-9D3C-7B8C6D26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40" name="Picture 197" descr="empty">
          <a:extLst>
            <a:ext uri="{FF2B5EF4-FFF2-40B4-BE49-F238E27FC236}">
              <a16:creationId xmlns:a16="http://schemas.microsoft.com/office/drawing/2014/main" id="{A1F15129-DFE5-4D08-8866-B3EBD1668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41" name="Picture 198" descr="empty">
          <a:extLst>
            <a:ext uri="{FF2B5EF4-FFF2-40B4-BE49-F238E27FC236}">
              <a16:creationId xmlns:a16="http://schemas.microsoft.com/office/drawing/2014/main" id="{0F7F5C84-7242-476F-AC92-4D71FB876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42" name="Picture 199" descr="empty">
          <a:extLst>
            <a:ext uri="{FF2B5EF4-FFF2-40B4-BE49-F238E27FC236}">
              <a16:creationId xmlns:a16="http://schemas.microsoft.com/office/drawing/2014/main" id="{24944118-FA76-49C9-987D-5B069F933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43" name="Picture 200" descr="empty">
          <a:extLst>
            <a:ext uri="{FF2B5EF4-FFF2-40B4-BE49-F238E27FC236}">
              <a16:creationId xmlns:a16="http://schemas.microsoft.com/office/drawing/2014/main" id="{C061063C-BC47-4C9A-B1C0-06EC6F7DB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44" name="Picture 195" descr="empty">
          <a:extLst>
            <a:ext uri="{FF2B5EF4-FFF2-40B4-BE49-F238E27FC236}">
              <a16:creationId xmlns:a16="http://schemas.microsoft.com/office/drawing/2014/main" id="{6006D3A2-2208-4B49-A482-2F703FD1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45" name="Picture 196" descr="empty">
          <a:extLst>
            <a:ext uri="{FF2B5EF4-FFF2-40B4-BE49-F238E27FC236}">
              <a16:creationId xmlns:a16="http://schemas.microsoft.com/office/drawing/2014/main" id="{4D1B7C3E-E2BA-4D66-BF23-1EA2182C3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46" name="Picture 197" descr="empty">
          <a:extLst>
            <a:ext uri="{FF2B5EF4-FFF2-40B4-BE49-F238E27FC236}">
              <a16:creationId xmlns:a16="http://schemas.microsoft.com/office/drawing/2014/main" id="{E31E0929-CF20-47CB-B502-6C5C988F9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47" name="Picture 198" descr="empty">
          <a:extLst>
            <a:ext uri="{FF2B5EF4-FFF2-40B4-BE49-F238E27FC236}">
              <a16:creationId xmlns:a16="http://schemas.microsoft.com/office/drawing/2014/main" id="{FAE90FA0-7C58-4D4D-997D-6B0AE3D32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48" name="Picture 199" descr="empty">
          <a:extLst>
            <a:ext uri="{FF2B5EF4-FFF2-40B4-BE49-F238E27FC236}">
              <a16:creationId xmlns:a16="http://schemas.microsoft.com/office/drawing/2014/main" id="{DF019392-C76B-4A6D-B6E5-611DFC75D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49" name="Picture 200" descr="empty">
          <a:extLst>
            <a:ext uri="{FF2B5EF4-FFF2-40B4-BE49-F238E27FC236}">
              <a16:creationId xmlns:a16="http://schemas.microsoft.com/office/drawing/2014/main" id="{D7AEA041-1595-4B98-9086-197C89D71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50" name="Picture 195" descr="empty">
          <a:extLst>
            <a:ext uri="{FF2B5EF4-FFF2-40B4-BE49-F238E27FC236}">
              <a16:creationId xmlns:a16="http://schemas.microsoft.com/office/drawing/2014/main" id="{37AEEF07-916B-43AE-9A0C-A93B9826D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51" name="Picture 196" descr="empty">
          <a:extLst>
            <a:ext uri="{FF2B5EF4-FFF2-40B4-BE49-F238E27FC236}">
              <a16:creationId xmlns:a16="http://schemas.microsoft.com/office/drawing/2014/main" id="{041F48CB-4B2F-475E-8D25-1CFA5FD6A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52" name="Picture 197" descr="empty">
          <a:extLst>
            <a:ext uri="{FF2B5EF4-FFF2-40B4-BE49-F238E27FC236}">
              <a16:creationId xmlns:a16="http://schemas.microsoft.com/office/drawing/2014/main" id="{9F387330-1C63-4A8E-B6DF-00B0A0A45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53" name="Picture 198" descr="empty">
          <a:extLst>
            <a:ext uri="{FF2B5EF4-FFF2-40B4-BE49-F238E27FC236}">
              <a16:creationId xmlns:a16="http://schemas.microsoft.com/office/drawing/2014/main" id="{277A8CD3-667D-4027-954E-89232A3EB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54" name="Picture 199" descr="empty">
          <a:extLst>
            <a:ext uri="{FF2B5EF4-FFF2-40B4-BE49-F238E27FC236}">
              <a16:creationId xmlns:a16="http://schemas.microsoft.com/office/drawing/2014/main" id="{44F0032A-061F-4229-8BC2-B893D8BF9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55" name="Picture 200" descr="empty">
          <a:extLst>
            <a:ext uri="{FF2B5EF4-FFF2-40B4-BE49-F238E27FC236}">
              <a16:creationId xmlns:a16="http://schemas.microsoft.com/office/drawing/2014/main" id="{41426332-C7FA-4221-8C1E-0B3374D33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56" name="Picture 195" descr="empty">
          <a:extLst>
            <a:ext uri="{FF2B5EF4-FFF2-40B4-BE49-F238E27FC236}">
              <a16:creationId xmlns:a16="http://schemas.microsoft.com/office/drawing/2014/main" id="{201CA7B2-E294-4AAD-B747-3E94F3FC2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57" name="Picture 196" descr="empty">
          <a:extLst>
            <a:ext uri="{FF2B5EF4-FFF2-40B4-BE49-F238E27FC236}">
              <a16:creationId xmlns:a16="http://schemas.microsoft.com/office/drawing/2014/main" id="{AD3ACF40-5630-4292-9214-DE9114C7C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58" name="Picture 197" descr="empty">
          <a:extLst>
            <a:ext uri="{FF2B5EF4-FFF2-40B4-BE49-F238E27FC236}">
              <a16:creationId xmlns:a16="http://schemas.microsoft.com/office/drawing/2014/main" id="{CA1B43FA-AFF2-4D39-AA11-CEE549F11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59" name="Picture 198" descr="empty">
          <a:extLst>
            <a:ext uri="{FF2B5EF4-FFF2-40B4-BE49-F238E27FC236}">
              <a16:creationId xmlns:a16="http://schemas.microsoft.com/office/drawing/2014/main" id="{C5E58E71-F598-448D-A4EE-4F53A866D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60" name="Picture 199" descr="empty">
          <a:extLst>
            <a:ext uri="{FF2B5EF4-FFF2-40B4-BE49-F238E27FC236}">
              <a16:creationId xmlns:a16="http://schemas.microsoft.com/office/drawing/2014/main" id="{466CAB2E-D572-4165-8AFE-8C39D6FF9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61" name="Picture 200" descr="empty">
          <a:extLst>
            <a:ext uri="{FF2B5EF4-FFF2-40B4-BE49-F238E27FC236}">
              <a16:creationId xmlns:a16="http://schemas.microsoft.com/office/drawing/2014/main" id="{6BD9B7BC-9A3D-4E42-8E0B-E29D8B05A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62" name="Picture 195" descr="empty">
          <a:extLst>
            <a:ext uri="{FF2B5EF4-FFF2-40B4-BE49-F238E27FC236}">
              <a16:creationId xmlns:a16="http://schemas.microsoft.com/office/drawing/2014/main" id="{2D76D569-E164-4553-8AB4-A8922A79A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63" name="Picture 196" descr="empty">
          <a:extLst>
            <a:ext uri="{FF2B5EF4-FFF2-40B4-BE49-F238E27FC236}">
              <a16:creationId xmlns:a16="http://schemas.microsoft.com/office/drawing/2014/main" id="{69DE0453-EFFC-4723-AB74-93B08752B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64" name="Picture 197" descr="empty">
          <a:extLst>
            <a:ext uri="{FF2B5EF4-FFF2-40B4-BE49-F238E27FC236}">
              <a16:creationId xmlns:a16="http://schemas.microsoft.com/office/drawing/2014/main" id="{099E899D-2960-422F-8EF3-3793985D7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65" name="Picture 198" descr="empty">
          <a:extLst>
            <a:ext uri="{FF2B5EF4-FFF2-40B4-BE49-F238E27FC236}">
              <a16:creationId xmlns:a16="http://schemas.microsoft.com/office/drawing/2014/main" id="{78C9F228-943A-446A-9F04-0C1058286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66" name="Picture 199" descr="empty">
          <a:extLst>
            <a:ext uri="{FF2B5EF4-FFF2-40B4-BE49-F238E27FC236}">
              <a16:creationId xmlns:a16="http://schemas.microsoft.com/office/drawing/2014/main" id="{D25E4BA9-6DCF-4A75-849E-23A7C7C24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67" name="Picture 200" descr="empty">
          <a:extLst>
            <a:ext uri="{FF2B5EF4-FFF2-40B4-BE49-F238E27FC236}">
              <a16:creationId xmlns:a16="http://schemas.microsoft.com/office/drawing/2014/main" id="{B2974E02-92C4-42AB-B5DC-5712280D5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68" name="Picture 195" descr="empty">
          <a:extLst>
            <a:ext uri="{FF2B5EF4-FFF2-40B4-BE49-F238E27FC236}">
              <a16:creationId xmlns:a16="http://schemas.microsoft.com/office/drawing/2014/main" id="{F5697329-9128-4558-9AED-E43D368E7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69" name="Picture 196" descr="empty">
          <a:extLst>
            <a:ext uri="{FF2B5EF4-FFF2-40B4-BE49-F238E27FC236}">
              <a16:creationId xmlns:a16="http://schemas.microsoft.com/office/drawing/2014/main" id="{7FA34F73-10D2-427C-8613-8967D73F2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70" name="Picture 197" descr="empty">
          <a:extLst>
            <a:ext uri="{FF2B5EF4-FFF2-40B4-BE49-F238E27FC236}">
              <a16:creationId xmlns:a16="http://schemas.microsoft.com/office/drawing/2014/main" id="{847C0E37-E393-4155-94C4-13FC53A03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71" name="Picture 198" descr="empty">
          <a:extLst>
            <a:ext uri="{FF2B5EF4-FFF2-40B4-BE49-F238E27FC236}">
              <a16:creationId xmlns:a16="http://schemas.microsoft.com/office/drawing/2014/main" id="{DE57A162-FDF6-4415-91A7-B9317A64E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72" name="Picture 199" descr="empty">
          <a:extLst>
            <a:ext uri="{FF2B5EF4-FFF2-40B4-BE49-F238E27FC236}">
              <a16:creationId xmlns:a16="http://schemas.microsoft.com/office/drawing/2014/main" id="{A3CB9F26-4FFF-4E43-9662-BD5EFD864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73" name="Picture 200" descr="empty">
          <a:extLst>
            <a:ext uri="{FF2B5EF4-FFF2-40B4-BE49-F238E27FC236}">
              <a16:creationId xmlns:a16="http://schemas.microsoft.com/office/drawing/2014/main" id="{F61C0FCA-D77B-4ED7-9B4D-CA6E4E7B8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74" name="Picture 195" descr="empty">
          <a:extLst>
            <a:ext uri="{FF2B5EF4-FFF2-40B4-BE49-F238E27FC236}">
              <a16:creationId xmlns:a16="http://schemas.microsoft.com/office/drawing/2014/main" id="{9FAEAE75-9243-4B33-9F05-70F5E31B7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75" name="Picture 196" descr="empty">
          <a:extLst>
            <a:ext uri="{FF2B5EF4-FFF2-40B4-BE49-F238E27FC236}">
              <a16:creationId xmlns:a16="http://schemas.microsoft.com/office/drawing/2014/main" id="{B1B4D161-1D91-420F-BA0A-BBC445702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76" name="Picture 197" descr="empty">
          <a:extLst>
            <a:ext uri="{FF2B5EF4-FFF2-40B4-BE49-F238E27FC236}">
              <a16:creationId xmlns:a16="http://schemas.microsoft.com/office/drawing/2014/main" id="{735EAC7A-20CF-4744-B5DE-5EBD2A3FF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77" name="Picture 198" descr="empty">
          <a:extLst>
            <a:ext uri="{FF2B5EF4-FFF2-40B4-BE49-F238E27FC236}">
              <a16:creationId xmlns:a16="http://schemas.microsoft.com/office/drawing/2014/main" id="{6C50D9A9-A68B-4AB3-9BD1-5197C9537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78" name="Picture 199" descr="empty">
          <a:extLst>
            <a:ext uri="{FF2B5EF4-FFF2-40B4-BE49-F238E27FC236}">
              <a16:creationId xmlns:a16="http://schemas.microsoft.com/office/drawing/2014/main" id="{1BA5E530-A570-4131-8CC9-D0D83F18C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79" name="Picture 200" descr="empty">
          <a:extLst>
            <a:ext uri="{FF2B5EF4-FFF2-40B4-BE49-F238E27FC236}">
              <a16:creationId xmlns:a16="http://schemas.microsoft.com/office/drawing/2014/main" id="{10516DE4-F49D-4D4C-AF58-0ADA54761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80" name="Picture 195" descr="empty">
          <a:extLst>
            <a:ext uri="{FF2B5EF4-FFF2-40B4-BE49-F238E27FC236}">
              <a16:creationId xmlns:a16="http://schemas.microsoft.com/office/drawing/2014/main" id="{3018362E-FE74-41AE-9A58-ABBD18C4E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81" name="Picture 196" descr="empty">
          <a:extLst>
            <a:ext uri="{FF2B5EF4-FFF2-40B4-BE49-F238E27FC236}">
              <a16:creationId xmlns:a16="http://schemas.microsoft.com/office/drawing/2014/main" id="{DA19238B-E2E3-4854-BD39-33E03F11E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82" name="Picture 197" descr="empty">
          <a:extLst>
            <a:ext uri="{FF2B5EF4-FFF2-40B4-BE49-F238E27FC236}">
              <a16:creationId xmlns:a16="http://schemas.microsoft.com/office/drawing/2014/main" id="{0B5AB8C9-1C32-42C1-A81E-54AC1A721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83" name="Picture 198" descr="empty">
          <a:extLst>
            <a:ext uri="{FF2B5EF4-FFF2-40B4-BE49-F238E27FC236}">
              <a16:creationId xmlns:a16="http://schemas.microsoft.com/office/drawing/2014/main" id="{803D36B6-4C1A-4AF3-AE81-8C51A982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84" name="Picture 199" descr="empty">
          <a:extLst>
            <a:ext uri="{FF2B5EF4-FFF2-40B4-BE49-F238E27FC236}">
              <a16:creationId xmlns:a16="http://schemas.microsoft.com/office/drawing/2014/main" id="{2D369644-0FC4-4984-BB95-E85277A07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85" name="Picture 200" descr="empty">
          <a:extLst>
            <a:ext uri="{FF2B5EF4-FFF2-40B4-BE49-F238E27FC236}">
              <a16:creationId xmlns:a16="http://schemas.microsoft.com/office/drawing/2014/main" id="{B24BF019-E813-4945-A025-4B4D5286F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86" name="Picture 195" descr="empty">
          <a:extLst>
            <a:ext uri="{FF2B5EF4-FFF2-40B4-BE49-F238E27FC236}">
              <a16:creationId xmlns:a16="http://schemas.microsoft.com/office/drawing/2014/main" id="{2EF81593-924B-4BC2-88BD-9E80CA967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87" name="Picture 196" descr="empty">
          <a:extLst>
            <a:ext uri="{FF2B5EF4-FFF2-40B4-BE49-F238E27FC236}">
              <a16:creationId xmlns:a16="http://schemas.microsoft.com/office/drawing/2014/main" id="{AA53A982-EF97-416C-AF9F-E9D72493F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88" name="Picture 197" descr="empty">
          <a:extLst>
            <a:ext uri="{FF2B5EF4-FFF2-40B4-BE49-F238E27FC236}">
              <a16:creationId xmlns:a16="http://schemas.microsoft.com/office/drawing/2014/main" id="{109FD88A-7D50-4330-ABAD-1EA279684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89" name="Picture 198" descr="empty">
          <a:extLst>
            <a:ext uri="{FF2B5EF4-FFF2-40B4-BE49-F238E27FC236}">
              <a16:creationId xmlns:a16="http://schemas.microsoft.com/office/drawing/2014/main" id="{F68AE6B7-FC0B-4A91-AB5B-F5EED4632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90" name="Picture 199" descr="empty">
          <a:extLst>
            <a:ext uri="{FF2B5EF4-FFF2-40B4-BE49-F238E27FC236}">
              <a16:creationId xmlns:a16="http://schemas.microsoft.com/office/drawing/2014/main" id="{1AD1AECE-45D8-432E-BD53-607E34990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91" name="Picture 200" descr="empty">
          <a:extLst>
            <a:ext uri="{FF2B5EF4-FFF2-40B4-BE49-F238E27FC236}">
              <a16:creationId xmlns:a16="http://schemas.microsoft.com/office/drawing/2014/main" id="{B9545954-A471-4AB0-8E26-1FD4898A4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92" name="Picture 195" descr="empty">
          <a:extLst>
            <a:ext uri="{FF2B5EF4-FFF2-40B4-BE49-F238E27FC236}">
              <a16:creationId xmlns:a16="http://schemas.microsoft.com/office/drawing/2014/main" id="{AF323DEB-A684-4162-87AE-0C38C993E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93" name="Picture 196" descr="empty">
          <a:extLst>
            <a:ext uri="{FF2B5EF4-FFF2-40B4-BE49-F238E27FC236}">
              <a16:creationId xmlns:a16="http://schemas.microsoft.com/office/drawing/2014/main" id="{F30EF3D8-2EEC-4554-B9FA-65133A322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94" name="Picture 197" descr="empty">
          <a:extLst>
            <a:ext uri="{FF2B5EF4-FFF2-40B4-BE49-F238E27FC236}">
              <a16:creationId xmlns:a16="http://schemas.microsoft.com/office/drawing/2014/main" id="{E0E7C8D1-15D6-498F-A9B2-02B96114D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95" name="Picture 198" descr="empty">
          <a:extLst>
            <a:ext uri="{FF2B5EF4-FFF2-40B4-BE49-F238E27FC236}">
              <a16:creationId xmlns:a16="http://schemas.microsoft.com/office/drawing/2014/main" id="{F522FB3A-4481-4F9A-8C85-A9D377C03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96" name="Picture 199" descr="empty">
          <a:extLst>
            <a:ext uri="{FF2B5EF4-FFF2-40B4-BE49-F238E27FC236}">
              <a16:creationId xmlns:a16="http://schemas.microsoft.com/office/drawing/2014/main" id="{C5BA2FA9-D87C-4CFE-A886-C5A04F17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97" name="Picture 200" descr="empty">
          <a:extLst>
            <a:ext uri="{FF2B5EF4-FFF2-40B4-BE49-F238E27FC236}">
              <a16:creationId xmlns:a16="http://schemas.microsoft.com/office/drawing/2014/main" id="{31CE465D-3CE4-463E-A310-77D5CF34A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998" name="Picture 195" descr="empty">
          <a:extLst>
            <a:ext uri="{FF2B5EF4-FFF2-40B4-BE49-F238E27FC236}">
              <a16:creationId xmlns:a16="http://schemas.microsoft.com/office/drawing/2014/main" id="{7D854BF9-2BB1-4A51-8E85-79C132C8E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999" name="Picture 196" descr="empty">
          <a:extLst>
            <a:ext uri="{FF2B5EF4-FFF2-40B4-BE49-F238E27FC236}">
              <a16:creationId xmlns:a16="http://schemas.microsoft.com/office/drawing/2014/main" id="{7C0F2125-09B5-4AB3-B619-B544F8B42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00" name="Picture 197" descr="empty">
          <a:extLst>
            <a:ext uri="{FF2B5EF4-FFF2-40B4-BE49-F238E27FC236}">
              <a16:creationId xmlns:a16="http://schemas.microsoft.com/office/drawing/2014/main" id="{0DDD136C-A60E-41C6-A4D1-937F740E9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01" name="Picture 198" descr="empty">
          <a:extLst>
            <a:ext uri="{FF2B5EF4-FFF2-40B4-BE49-F238E27FC236}">
              <a16:creationId xmlns:a16="http://schemas.microsoft.com/office/drawing/2014/main" id="{DFBF5680-5B16-4E7E-A812-CE6F1D349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02" name="Picture 199" descr="empty">
          <a:extLst>
            <a:ext uri="{FF2B5EF4-FFF2-40B4-BE49-F238E27FC236}">
              <a16:creationId xmlns:a16="http://schemas.microsoft.com/office/drawing/2014/main" id="{E96C8E3F-2E68-4AAA-9348-8AB6F38EE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03" name="Picture 200" descr="empty">
          <a:extLst>
            <a:ext uri="{FF2B5EF4-FFF2-40B4-BE49-F238E27FC236}">
              <a16:creationId xmlns:a16="http://schemas.microsoft.com/office/drawing/2014/main" id="{6E1627E0-D0D7-47AA-BB53-887EAC9D2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04" name="Picture 195" descr="empty">
          <a:extLst>
            <a:ext uri="{FF2B5EF4-FFF2-40B4-BE49-F238E27FC236}">
              <a16:creationId xmlns:a16="http://schemas.microsoft.com/office/drawing/2014/main" id="{470CA181-3FC1-4B86-B015-626A05423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05" name="Picture 196" descr="empty">
          <a:extLst>
            <a:ext uri="{FF2B5EF4-FFF2-40B4-BE49-F238E27FC236}">
              <a16:creationId xmlns:a16="http://schemas.microsoft.com/office/drawing/2014/main" id="{D4B00D67-09AD-4CAA-9F6D-E152FF53B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06" name="Picture 197" descr="empty">
          <a:extLst>
            <a:ext uri="{FF2B5EF4-FFF2-40B4-BE49-F238E27FC236}">
              <a16:creationId xmlns:a16="http://schemas.microsoft.com/office/drawing/2014/main" id="{803DBAF8-D2B7-45BA-8DF3-3F6F11D18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07" name="Picture 198" descr="empty">
          <a:extLst>
            <a:ext uri="{FF2B5EF4-FFF2-40B4-BE49-F238E27FC236}">
              <a16:creationId xmlns:a16="http://schemas.microsoft.com/office/drawing/2014/main" id="{6E075893-6FA8-48CC-900B-FE7E23F0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08" name="Picture 199" descr="empty">
          <a:extLst>
            <a:ext uri="{FF2B5EF4-FFF2-40B4-BE49-F238E27FC236}">
              <a16:creationId xmlns:a16="http://schemas.microsoft.com/office/drawing/2014/main" id="{6E91E265-C755-48C6-9F76-A5553845E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09" name="Picture 200" descr="empty">
          <a:extLst>
            <a:ext uri="{FF2B5EF4-FFF2-40B4-BE49-F238E27FC236}">
              <a16:creationId xmlns:a16="http://schemas.microsoft.com/office/drawing/2014/main" id="{4D83DD05-2088-47D3-AD1A-1D586DC0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10" name="Picture 195" descr="empty">
          <a:extLst>
            <a:ext uri="{FF2B5EF4-FFF2-40B4-BE49-F238E27FC236}">
              <a16:creationId xmlns:a16="http://schemas.microsoft.com/office/drawing/2014/main" id="{1AFDABF8-EC95-4FB3-9683-7FE987B54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11" name="Picture 196" descr="empty">
          <a:extLst>
            <a:ext uri="{FF2B5EF4-FFF2-40B4-BE49-F238E27FC236}">
              <a16:creationId xmlns:a16="http://schemas.microsoft.com/office/drawing/2014/main" id="{FD725994-FB7F-4355-A343-5E0E9A07D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12" name="Picture 197" descr="empty">
          <a:extLst>
            <a:ext uri="{FF2B5EF4-FFF2-40B4-BE49-F238E27FC236}">
              <a16:creationId xmlns:a16="http://schemas.microsoft.com/office/drawing/2014/main" id="{55DF599D-B9AC-491E-8237-A9A533B43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13" name="Picture 198" descr="empty">
          <a:extLst>
            <a:ext uri="{FF2B5EF4-FFF2-40B4-BE49-F238E27FC236}">
              <a16:creationId xmlns:a16="http://schemas.microsoft.com/office/drawing/2014/main" id="{6FF29ACF-9DA6-4F2D-A449-44263128D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14" name="Picture 199" descr="empty">
          <a:extLst>
            <a:ext uri="{FF2B5EF4-FFF2-40B4-BE49-F238E27FC236}">
              <a16:creationId xmlns:a16="http://schemas.microsoft.com/office/drawing/2014/main" id="{9E6DB874-7B0D-491E-939D-B34C1977E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15" name="Picture 200" descr="empty">
          <a:extLst>
            <a:ext uri="{FF2B5EF4-FFF2-40B4-BE49-F238E27FC236}">
              <a16:creationId xmlns:a16="http://schemas.microsoft.com/office/drawing/2014/main" id="{CD3F4313-F3F5-457E-82F4-B60482607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16" name="Picture 195" descr="empty">
          <a:extLst>
            <a:ext uri="{FF2B5EF4-FFF2-40B4-BE49-F238E27FC236}">
              <a16:creationId xmlns:a16="http://schemas.microsoft.com/office/drawing/2014/main" id="{1629EAE0-5A9A-4770-B660-7EB079C0E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17" name="Picture 196" descr="empty">
          <a:extLst>
            <a:ext uri="{FF2B5EF4-FFF2-40B4-BE49-F238E27FC236}">
              <a16:creationId xmlns:a16="http://schemas.microsoft.com/office/drawing/2014/main" id="{FE3227CC-0DB5-49BA-AA52-9845B4BF9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18" name="Picture 197" descr="empty">
          <a:extLst>
            <a:ext uri="{FF2B5EF4-FFF2-40B4-BE49-F238E27FC236}">
              <a16:creationId xmlns:a16="http://schemas.microsoft.com/office/drawing/2014/main" id="{FA385D5D-59AA-4C6E-8B5D-228A4DD94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19" name="Picture 198" descr="empty">
          <a:extLst>
            <a:ext uri="{FF2B5EF4-FFF2-40B4-BE49-F238E27FC236}">
              <a16:creationId xmlns:a16="http://schemas.microsoft.com/office/drawing/2014/main" id="{0AB1D58C-D0C5-483B-9F5A-0E44198A8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20" name="Picture 199" descr="empty">
          <a:extLst>
            <a:ext uri="{FF2B5EF4-FFF2-40B4-BE49-F238E27FC236}">
              <a16:creationId xmlns:a16="http://schemas.microsoft.com/office/drawing/2014/main" id="{D261A32C-CEB2-4D8B-A7E8-298A2AA53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21" name="Picture 200" descr="empty">
          <a:extLst>
            <a:ext uri="{FF2B5EF4-FFF2-40B4-BE49-F238E27FC236}">
              <a16:creationId xmlns:a16="http://schemas.microsoft.com/office/drawing/2014/main" id="{DF813D57-87C6-48CC-B6F7-5B6D69B13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22" name="Picture 195" descr="empty">
          <a:extLst>
            <a:ext uri="{FF2B5EF4-FFF2-40B4-BE49-F238E27FC236}">
              <a16:creationId xmlns:a16="http://schemas.microsoft.com/office/drawing/2014/main" id="{BBC9C304-5487-4987-A189-40BAA9052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23" name="Picture 196" descr="empty">
          <a:extLst>
            <a:ext uri="{FF2B5EF4-FFF2-40B4-BE49-F238E27FC236}">
              <a16:creationId xmlns:a16="http://schemas.microsoft.com/office/drawing/2014/main" id="{0708B7D7-FA2C-4F09-9687-A88F86569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24" name="Picture 197" descr="empty">
          <a:extLst>
            <a:ext uri="{FF2B5EF4-FFF2-40B4-BE49-F238E27FC236}">
              <a16:creationId xmlns:a16="http://schemas.microsoft.com/office/drawing/2014/main" id="{0C303CBA-7801-451E-8A1E-1B828290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25" name="Picture 198" descr="empty">
          <a:extLst>
            <a:ext uri="{FF2B5EF4-FFF2-40B4-BE49-F238E27FC236}">
              <a16:creationId xmlns:a16="http://schemas.microsoft.com/office/drawing/2014/main" id="{48960DCA-22F1-4FC7-B6B4-169C4A960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26" name="Picture 199" descr="empty">
          <a:extLst>
            <a:ext uri="{FF2B5EF4-FFF2-40B4-BE49-F238E27FC236}">
              <a16:creationId xmlns:a16="http://schemas.microsoft.com/office/drawing/2014/main" id="{9FADE2DC-9D6F-457D-80EA-03895732A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27" name="Picture 200" descr="empty">
          <a:extLst>
            <a:ext uri="{FF2B5EF4-FFF2-40B4-BE49-F238E27FC236}">
              <a16:creationId xmlns:a16="http://schemas.microsoft.com/office/drawing/2014/main" id="{E53495F9-F1F8-4314-9758-A71FE0C68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28" name="Picture 195" descr="empty">
          <a:extLst>
            <a:ext uri="{FF2B5EF4-FFF2-40B4-BE49-F238E27FC236}">
              <a16:creationId xmlns:a16="http://schemas.microsoft.com/office/drawing/2014/main" id="{7A8DB3A2-6B02-4580-9FE9-257B82605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29" name="Picture 196" descr="empty">
          <a:extLst>
            <a:ext uri="{FF2B5EF4-FFF2-40B4-BE49-F238E27FC236}">
              <a16:creationId xmlns:a16="http://schemas.microsoft.com/office/drawing/2014/main" id="{152C8E4F-60D7-47F4-BF2D-D93C2D9CA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30" name="Picture 197" descr="empty">
          <a:extLst>
            <a:ext uri="{FF2B5EF4-FFF2-40B4-BE49-F238E27FC236}">
              <a16:creationId xmlns:a16="http://schemas.microsoft.com/office/drawing/2014/main" id="{512BDA0D-9AB1-4FE5-83BD-2D03E7A2E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31" name="Picture 198" descr="empty">
          <a:extLst>
            <a:ext uri="{FF2B5EF4-FFF2-40B4-BE49-F238E27FC236}">
              <a16:creationId xmlns:a16="http://schemas.microsoft.com/office/drawing/2014/main" id="{1C3DC5CE-BD04-4A03-BA60-31E203933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32" name="Picture 199" descr="empty">
          <a:extLst>
            <a:ext uri="{FF2B5EF4-FFF2-40B4-BE49-F238E27FC236}">
              <a16:creationId xmlns:a16="http://schemas.microsoft.com/office/drawing/2014/main" id="{8FD3B268-4B4F-4F9E-A64C-3D57DAE42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33" name="Picture 200" descr="empty">
          <a:extLst>
            <a:ext uri="{FF2B5EF4-FFF2-40B4-BE49-F238E27FC236}">
              <a16:creationId xmlns:a16="http://schemas.microsoft.com/office/drawing/2014/main" id="{7A6175E1-3CAF-4415-97AA-5D2880427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34" name="Picture 195" descr="empty">
          <a:extLst>
            <a:ext uri="{FF2B5EF4-FFF2-40B4-BE49-F238E27FC236}">
              <a16:creationId xmlns:a16="http://schemas.microsoft.com/office/drawing/2014/main" id="{5FE3EBD4-243E-4066-8892-6D240980D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35" name="Picture 196" descr="empty">
          <a:extLst>
            <a:ext uri="{FF2B5EF4-FFF2-40B4-BE49-F238E27FC236}">
              <a16:creationId xmlns:a16="http://schemas.microsoft.com/office/drawing/2014/main" id="{301F7A5D-859B-49A9-B364-7AEBA95A7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36" name="Picture 197" descr="empty">
          <a:extLst>
            <a:ext uri="{FF2B5EF4-FFF2-40B4-BE49-F238E27FC236}">
              <a16:creationId xmlns:a16="http://schemas.microsoft.com/office/drawing/2014/main" id="{882A2244-8667-471C-9D0F-4A600CEAB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37" name="Picture 198" descr="empty">
          <a:extLst>
            <a:ext uri="{FF2B5EF4-FFF2-40B4-BE49-F238E27FC236}">
              <a16:creationId xmlns:a16="http://schemas.microsoft.com/office/drawing/2014/main" id="{895BD573-663E-4F09-BE31-CB5BBDE01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38" name="Picture 199" descr="empty">
          <a:extLst>
            <a:ext uri="{FF2B5EF4-FFF2-40B4-BE49-F238E27FC236}">
              <a16:creationId xmlns:a16="http://schemas.microsoft.com/office/drawing/2014/main" id="{EBC7F041-1326-4E78-A9CD-0EE829BDF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39" name="Picture 200" descr="empty">
          <a:extLst>
            <a:ext uri="{FF2B5EF4-FFF2-40B4-BE49-F238E27FC236}">
              <a16:creationId xmlns:a16="http://schemas.microsoft.com/office/drawing/2014/main" id="{AD81C47B-877F-4882-9BA9-2C920F6A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40" name="Picture 195" descr="empty">
          <a:extLst>
            <a:ext uri="{FF2B5EF4-FFF2-40B4-BE49-F238E27FC236}">
              <a16:creationId xmlns:a16="http://schemas.microsoft.com/office/drawing/2014/main" id="{093FB811-D850-47C5-8BEF-858510080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41" name="Picture 196" descr="empty">
          <a:extLst>
            <a:ext uri="{FF2B5EF4-FFF2-40B4-BE49-F238E27FC236}">
              <a16:creationId xmlns:a16="http://schemas.microsoft.com/office/drawing/2014/main" id="{E3B5115E-5611-41A4-8190-044A10A38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42" name="Picture 197" descr="empty">
          <a:extLst>
            <a:ext uri="{FF2B5EF4-FFF2-40B4-BE49-F238E27FC236}">
              <a16:creationId xmlns:a16="http://schemas.microsoft.com/office/drawing/2014/main" id="{9EE7D9AA-9578-470B-A989-D5DE07532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43" name="Picture 198" descr="empty">
          <a:extLst>
            <a:ext uri="{FF2B5EF4-FFF2-40B4-BE49-F238E27FC236}">
              <a16:creationId xmlns:a16="http://schemas.microsoft.com/office/drawing/2014/main" id="{BFAB3D30-F48C-4819-97E7-AC44E7B9E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44" name="Picture 199" descr="empty">
          <a:extLst>
            <a:ext uri="{FF2B5EF4-FFF2-40B4-BE49-F238E27FC236}">
              <a16:creationId xmlns:a16="http://schemas.microsoft.com/office/drawing/2014/main" id="{DDF0E676-D769-47C4-9F2B-4BB79794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45" name="Picture 200" descr="empty">
          <a:extLst>
            <a:ext uri="{FF2B5EF4-FFF2-40B4-BE49-F238E27FC236}">
              <a16:creationId xmlns:a16="http://schemas.microsoft.com/office/drawing/2014/main" id="{F369E5A4-92C5-4330-AF75-E3CDA1032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46" name="Picture 195" descr="empty">
          <a:extLst>
            <a:ext uri="{FF2B5EF4-FFF2-40B4-BE49-F238E27FC236}">
              <a16:creationId xmlns:a16="http://schemas.microsoft.com/office/drawing/2014/main" id="{7BED646C-8C5E-44C3-8121-FEDB32882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47" name="Picture 196" descr="empty">
          <a:extLst>
            <a:ext uri="{FF2B5EF4-FFF2-40B4-BE49-F238E27FC236}">
              <a16:creationId xmlns:a16="http://schemas.microsoft.com/office/drawing/2014/main" id="{384B078D-CA99-4346-9F27-80E49A843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48" name="Picture 197" descr="empty">
          <a:extLst>
            <a:ext uri="{FF2B5EF4-FFF2-40B4-BE49-F238E27FC236}">
              <a16:creationId xmlns:a16="http://schemas.microsoft.com/office/drawing/2014/main" id="{86B8B4EB-DC96-4B34-A9A5-269F3F2AD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49" name="Picture 198" descr="empty">
          <a:extLst>
            <a:ext uri="{FF2B5EF4-FFF2-40B4-BE49-F238E27FC236}">
              <a16:creationId xmlns:a16="http://schemas.microsoft.com/office/drawing/2014/main" id="{609EDA8E-AFCB-4A59-8C53-E4CEC3D4C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50" name="Picture 199" descr="empty">
          <a:extLst>
            <a:ext uri="{FF2B5EF4-FFF2-40B4-BE49-F238E27FC236}">
              <a16:creationId xmlns:a16="http://schemas.microsoft.com/office/drawing/2014/main" id="{53F80BCC-730D-4A0A-ACD3-69F3D60D9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51" name="Picture 200" descr="empty">
          <a:extLst>
            <a:ext uri="{FF2B5EF4-FFF2-40B4-BE49-F238E27FC236}">
              <a16:creationId xmlns:a16="http://schemas.microsoft.com/office/drawing/2014/main" id="{0B9DD306-B7DB-4D98-8C83-47EA0EC8F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52" name="Picture 195" descr="empty">
          <a:extLst>
            <a:ext uri="{FF2B5EF4-FFF2-40B4-BE49-F238E27FC236}">
              <a16:creationId xmlns:a16="http://schemas.microsoft.com/office/drawing/2014/main" id="{E0289C1F-A438-4817-BAEE-DAD1F46B0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53" name="Picture 196" descr="empty">
          <a:extLst>
            <a:ext uri="{FF2B5EF4-FFF2-40B4-BE49-F238E27FC236}">
              <a16:creationId xmlns:a16="http://schemas.microsoft.com/office/drawing/2014/main" id="{A010B36F-02E0-4C12-A7FB-EB658446C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54" name="Picture 197" descr="empty">
          <a:extLst>
            <a:ext uri="{FF2B5EF4-FFF2-40B4-BE49-F238E27FC236}">
              <a16:creationId xmlns:a16="http://schemas.microsoft.com/office/drawing/2014/main" id="{C4DD31CD-6D03-4E40-BFAA-1340DE9E2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55" name="Picture 198" descr="empty">
          <a:extLst>
            <a:ext uri="{FF2B5EF4-FFF2-40B4-BE49-F238E27FC236}">
              <a16:creationId xmlns:a16="http://schemas.microsoft.com/office/drawing/2014/main" id="{E38A8FAE-426A-4B52-9915-7F5991E16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56" name="Picture 199" descr="empty">
          <a:extLst>
            <a:ext uri="{FF2B5EF4-FFF2-40B4-BE49-F238E27FC236}">
              <a16:creationId xmlns:a16="http://schemas.microsoft.com/office/drawing/2014/main" id="{5EA5428C-9E5F-4216-9251-E8CEAD1CC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57" name="Picture 200" descr="empty">
          <a:extLst>
            <a:ext uri="{FF2B5EF4-FFF2-40B4-BE49-F238E27FC236}">
              <a16:creationId xmlns:a16="http://schemas.microsoft.com/office/drawing/2014/main" id="{7091B4DE-2C16-4196-AF23-CC8B665FD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58" name="Picture 195" descr="empty">
          <a:extLst>
            <a:ext uri="{FF2B5EF4-FFF2-40B4-BE49-F238E27FC236}">
              <a16:creationId xmlns:a16="http://schemas.microsoft.com/office/drawing/2014/main" id="{BB3D7A34-BE02-49B1-AC01-330FA43CB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59" name="Picture 196" descr="empty">
          <a:extLst>
            <a:ext uri="{FF2B5EF4-FFF2-40B4-BE49-F238E27FC236}">
              <a16:creationId xmlns:a16="http://schemas.microsoft.com/office/drawing/2014/main" id="{E7A47212-B880-41FE-96A7-6CECBDF68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60" name="Picture 197" descr="empty">
          <a:extLst>
            <a:ext uri="{FF2B5EF4-FFF2-40B4-BE49-F238E27FC236}">
              <a16:creationId xmlns:a16="http://schemas.microsoft.com/office/drawing/2014/main" id="{5D6B2982-CD1A-426F-A2D0-20C239F14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61" name="Picture 198" descr="empty">
          <a:extLst>
            <a:ext uri="{FF2B5EF4-FFF2-40B4-BE49-F238E27FC236}">
              <a16:creationId xmlns:a16="http://schemas.microsoft.com/office/drawing/2014/main" id="{1DBDF6E3-6F1F-4917-A27D-A35B5722A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62" name="Picture 199" descr="empty">
          <a:extLst>
            <a:ext uri="{FF2B5EF4-FFF2-40B4-BE49-F238E27FC236}">
              <a16:creationId xmlns:a16="http://schemas.microsoft.com/office/drawing/2014/main" id="{F7615D92-AE60-44DD-AB74-83D71BCA7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63" name="Picture 200" descr="empty">
          <a:extLst>
            <a:ext uri="{FF2B5EF4-FFF2-40B4-BE49-F238E27FC236}">
              <a16:creationId xmlns:a16="http://schemas.microsoft.com/office/drawing/2014/main" id="{11A723FB-51B0-4DDA-9768-A6F6AA606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64" name="Picture 195" descr="empty">
          <a:extLst>
            <a:ext uri="{FF2B5EF4-FFF2-40B4-BE49-F238E27FC236}">
              <a16:creationId xmlns:a16="http://schemas.microsoft.com/office/drawing/2014/main" id="{EC2718F2-E7FA-4F5D-A9C0-3D9339115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65" name="Picture 196" descr="empty">
          <a:extLst>
            <a:ext uri="{FF2B5EF4-FFF2-40B4-BE49-F238E27FC236}">
              <a16:creationId xmlns:a16="http://schemas.microsoft.com/office/drawing/2014/main" id="{302FF27A-BB6F-4747-9411-A0B6888CB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66" name="Picture 197" descr="empty">
          <a:extLst>
            <a:ext uri="{FF2B5EF4-FFF2-40B4-BE49-F238E27FC236}">
              <a16:creationId xmlns:a16="http://schemas.microsoft.com/office/drawing/2014/main" id="{BE66B864-7D2C-421B-B9DE-E8560B1A1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67" name="Picture 198" descr="empty">
          <a:extLst>
            <a:ext uri="{FF2B5EF4-FFF2-40B4-BE49-F238E27FC236}">
              <a16:creationId xmlns:a16="http://schemas.microsoft.com/office/drawing/2014/main" id="{30D74F42-CF33-4DCF-B3D1-1FC1F037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68" name="Picture 199" descr="empty">
          <a:extLst>
            <a:ext uri="{FF2B5EF4-FFF2-40B4-BE49-F238E27FC236}">
              <a16:creationId xmlns:a16="http://schemas.microsoft.com/office/drawing/2014/main" id="{D100EA31-10EB-4D30-BABE-F61D4931A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69" name="Picture 200" descr="empty">
          <a:extLst>
            <a:ext uri="{FF2B5EF4-FFF2-40B4-BE49-F238E27FC236}">
              <a16:creationId xmlns:a16="http://schemas.microsoft.com/office/drawing/2014/main" id="{A3C15837-001D-4714-91EE-C51DB4CE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70" name="Picture 195" descr="empty">
          <a:extLst>
            <a:ext uri="{FF2B5EF4-FFF2-40B4-BE49-F238E27FC236}">
              <a16:creationId xmlns:a16="http://schemas.microsoft.com/office/drawing/2014/main" id="{C0892563-DABC-4A2F-9BC4-90AE7B2E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71" name="Picture 196" descr="empty">
          <a:extLst>
            <a:ext uri="{FF2B5EF4-FFF2-40B4-BE49-F238E27FC236}">
              <a16:creationId xmlns:a16="http://schemas.microsoft.com/office/drawing/2014/main" id="{811DBB70-06C1-4EDB-A07D-7496D8503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72" name="Picture 197" descr="empty">
          <a:extLst>
            <a:ext uri="{FF2B5EF4-FFF2-40B4-BE49-F238E27FC236}">
              <a16:creationId xmlns:a16="http://schemas.microsoft.com/office/drawing/2014/main" id="{726E7A6C-B88F-4DEB-921C-671D53A91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73" name="Picture 198" descr="empty">
          <a:extLst>
            <a:ext uri="{FF2B5EF4-FFF2-40B4-BE49-F238E27FC236}">
              <a16:creationId xmlns:a16="http://schemas.microsoft.com/office/drawing/2014/main" id="{853B8102-5D62-4AEC-BE47-BE264A345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74" name="Picture 199" descr="empty">
          <a:extLst>
            <a:ext uri="{FF2B5EF4-FFF2-40B4-BE49-F238E27FC236}">
              <a16:creationId xmlns:a16="http://schemas.microsoft.com/office/drawing/2014/main" id="{23A6DBFF-4901-426E-B4F1-28B08DC93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75" name="Picture 200" descr="empty">
          <a:extLst>
            <a:ext uri="{FF2B5EF4-FFF2-40B4-BE49-F238E27FC236}">
              <a16:creationId xmlns:a16="http://schemas.microsoft.com/office/drawing/2014/main" id="{08872FB0-0D8B-419D-A562-F8B3DC9DE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76" name="Picture 195" descr="empty">
          <a:extLst>
            <a:ext uri="{FF2B5EF4-FFF2-40B4-BE49-F238E27FC236}">
              <a16:creationId xmlns:a16="http://schemas.microsoft.com/office/drawing/2014/main" id="{FDD66EC7-C8E2-4361-BF98-9AB4E298F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77" name="Picture 196" descr="empty">
          <a:extLst>
            <a:ext uri="{FF2B5EF4-FFF2-40B4-BE49-F238E27FC236}">
              <a16:creationId xmlns:a16="http://schemas.microsoft.com/office/drawing/2014/main" id="{E253772E-2A3D-4222-92D9-B64310318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78" name="Picture 197" descr="empty">
          <a:extLst>
            <a:ext uri="{FF2B5EF4-FFF2-40B4-BE49-F238E27FC236}">
              <a16:creationId xmlns:a16="http://schemas.microsoft.com/office/drawing/2014/main" id="{6E51BBCB-13D6-46E7-9131-E1B05AC0D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79" name="Picture 198" descr="empty">
          <a:extLst>
            <a:ext uri="{FF2B5EF4-FFF2-40B4-BE49-F238E27FC236}">
              <a16:creationId xmlns:a16="http://schemas.microsoft.com/office/drawing/2014/main" id="{7C38E7C7-EB0B-4C42-AB22-1EE70348F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80" name="Picture 199" descr="empty">
          <a:extLst>
            <a:ext uri="{FF2B5EF4-FFF2-40B4-BE49-F238E27FC236}">
              <a16:creationId xmlns:a16="http://schemas.microsoft.com/office/drawing/2014/main" id="{F64E0BF7-0FD7-40C3-B8CD-1D0DB44FF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81" name="Picture 200" descr="empty">
          <a:extLst>
            <a:ext uri="{FF2B5EF4-FFF2-40B4-BE49-F238E27FC236}">
              <a16:creationId xmlns:a16="http://schemas.microsoft.com/office/drawing/2014/main" id="{EFCDF336-CC64-4EE5-BA31-2EA09B17E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82" name="Picture 195" descr="empty">
          <a:extLst>
            <a:ext uri="{FF2B5EF4-FFF2-40B4-BE49-F238E27FC236}">
              <a16:creationId xmlns:a16="http://schemas.microsoft.com/office/drawing/2014/main" id="{5E47A806-EC47-4E26-8B29-85D30E17B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83" name="Picture 196" descr="empty">
          <a:extLst>
            <a:ext uri="{FF2B5EF4-FFF2-40B4-BE49-F238E27FC236}">
              <a16:creationId xmlns:a16="http://schemas.microsoft.com/office/drawing/2014/main" id="{89FC8B2C-BA04-4594-9B05-1F49717C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84" name="Picture 197" descr="empty">
          <a:extLst>
            <a:ext uri="{FF2B5EF4-FFF2-40B4-BE49-F238E27FC236}">
              <a16:creationId xmlns:a16="http://schemas.microsoft.com/office/drawing/2014/main" id="{E19A1186-4F7F-4811-B1EB-EAC9C985E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85" name="Picture 198" descr="empty">
          <a:extLst>
            <a:ext uri="{FF2B5EF4-FFF2-40B4-BE49-F238E27FC236}">
              <a16:creationId xmlns:a16="http://schemas.microsoft.com/office/drawing/2014/main" id="{9F452C91-BEDF-466E-B459-E41F30BB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86" name="Picture 199" descr="empty">
          <a:extLst>
            <a:ext uri="{FF2B5EF4-FFF2-40B4-BE49-F238E27FC236}">
              <a16:creationId xmlns:a16="http://schemas.microsoft.com/office/drawing/2014/main" id="{35DA3ECE-E3D5-4800-8CE5-9420CC4C5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87" name="Picture 200" descr="empty">
          <a:extLst>
            <a:ext uri="{FF2B5EF4-FFF2-40B4-BE49-F238E27FC236}">
              <a16:creationId xmlns:a16="http://schemas.microsoft.com/office/drawing/2014/main" id="{A42343B3-81AB-4AC9-88F6-FAFABC972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88" name="Picture 195" descr="empty">
          <a:extLst>
            <a:ext uri="{FF2B5EF4-FFF2-40B4-BE49-F238E27FC236}">
              <a16:creationId xmlns:a16="http://schemas.microsoft.com/office/drawing/2014/main" id="{A475B5F2-B641-4BB1-BBB7-C10643A67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89" name="Picture 196" descr="empty">
          <a:extLst>
            <a:ext uri="{FF2B5EF4-FFF2-40B4-BE49-F238E27FC236}">
              <a16:creationId xmlns:a16="http://schemas.microsoft.com/office/drawing/2014/main" id="{40833C57-87A0-4585-B716-E2EE8A0CC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90" name="Picture 197" descr="empty">
          <a:extLst>
            <a:ext uri="{FF2B5EF4-FFF2-40B4-BE49-F238E27FC236}">
              <a16:creationId xmlns:a16="http://schemas.microsoft.com/office/drawing/2014/main" id="{9A2A381C-146C-4889-87F6-69CDBB725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91" name="Picture 198" descr="empty">
          <a:extLst>
            <a:ext uri="{FF2B5EF4-FFF2-40B4-BE49-F238E27FC236}">
              <a16:creationId xmlns:a16="http://schemas.microsoft.com/office/drawing/2014/main" id="{725EF987-127D-40BD-8CE4-02738B3B0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92" name="Picture 199" descr="empty">
          <a:extLst>
            <a:ext uri="{FF2B5EF4-FFF2-40B4-BE49-F238E27FC236}">
              <a16:creationId xmlns:a16="http://schemas.microsoft.com/office/drawing/2014/main" id="{FBA0216B-09C7-45C6-A375-91A4E1E15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93" name="Picture 200" descr="empty">
          <a:extLst>
            <a:ext uri="{FF2B5EF4-FFF2-40B4-BE49-F238E27FC236}">
              <a16:creationId xmlns:a16="http://schemas.microsoft.com/office/drawing/2014/main" id="{2DCEC365-5047-45D8-B614-2BC2EA471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94" name="Picture 195" descr="empty">
          <a:extLst>
            <a:ext uri="{FF2B5EF4-FFF2-40B4-BE49-F238E27FC236}">
              <a16:creationId xmlns:a16="http://schemas.microsoft.com/office/drawing/2014/main" id="{AF7F20CD-AFFA-4216-9D1C-7A0953810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95" name="Picture 196" descr="empty">
          <a:extLst>
            <a:ext uri="{FF2B5EF4-FFF2-40B4-BE49-F238E27FC236}">
              <a16:creationId xmlns:a16="http://schemas.microsoft.com/office/drawing/2014/main" id="{9C81545D-9BDD-4756-9E00-AB954C6F8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96" name="Picture 197" descr="empty">
          <a:extLst>
            <a:ext uri="{FF2B5EF4-FFF2-40B4-BE49-F238E27FC236}">
              <a16:creationId xmlns:a16="http://schemas.microsoft.com/office/drawing/2014/main" id="{3796503C-76EB-4A92-AF24-6016E3BEE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97" name="Picture 198" descr="empty">
          <a:extLst>
            <a:ext uri="{FF2B5EF4-FFF2-40B4-BE49-F238E27FC236}">
              <a16:creationId xmlns:a16="http://schemas.microsoft.com/office/drawing/2014/main" id="{58A7B313-687A-49DD-AF91-12378101A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098" name="Picture 199" descr="empty">
          <a:extLst>
            <a:ext uri="{FF2B5EF4-FFF2-40B4-BE49-F238E27FC236}">
              <a16:creationId xmlns:a16="http://schemas.microsoft.com/office/drawing/2014/main" id="{B657EF57-9276-47D4-BDEE-91FB33522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099" name="Picture 200" descr="empty">
          <a:extLst>
            <a:ext uri="{FF2B5EF4-FFF2-40B4-BE49-F238E27FC236}">
              <a16:creationId xmlns:a16="http://schemas.microsoft.com/office/drawing/2014/main" id="{9C4D2A45-D6CE-47AC-96E6-6ECB46807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00" name="Picture 195" descr="empty">
          <a:extLst>
            <a:ext uri="{FF2B5EF4-FFF2-40B4-BE49-F238E27FC236}">
              <a16:creationId xmlns:a16="http://schemas.microsoft.com/office/drawing/2014/main" id="{2477B2F4-EB20-4BA8-8AF3-76356C04D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01" name="Picture 196" descr="empty">
          <a:extLst>
            <a:ext uri="{FF2B5EF4-FFF2-40B4-BE49-F238E27FC236}">
              <a16:creationId xmlns:a16="http://schemas.microsoft.com/office/drawing/2014/main" id="{999356F4-4ADC-47EC-A0BB-0F12CF384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02" name="Picture 197" descr="empty">
          <a:extLst>
            <a:ext uri="{FF2B5EF4-FFF2-40B4-BE49-F238E27FC236}">
              <a16:creationId xmlns:a16="http://schemas.microsoft.com/office/drawing/2014/main" id="{A83DE671-A77E-41EC-838E-4180744B0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03" name="Picture 198" descr="empty">
          <a:extLst>
            <a:ext uri="{FF2B5EF4-FFF2-40B4-BE49-F238E27FC236}">
              <a16:creationId xmlns:a16="http://schemas.microsoft.com/office/drawing/2014/main" id="{79DE4BBF-C8B4-45E0-98CA-34070F012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04" name="Picture 199" descr="empty">
          <a:extLst>
            <a:ext uri="{FF2B5EF4-FFF2-40B4-BE49-F238E27FC236}">
              <a16:creationId xmlns:a16="http://schemas.microsoft.com/office/drawing/2014/main" id="{BCCD9FDF-DE44-49CE-BC93-157796C66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05" name="Picture 200" descr="empty">
          <a:extLst>
            <a:ext uri="{FF2B5EF4-FFF2-40B4-BE49-F238E27FC236}">
              <a16:creationId xmlns:a16="http://schemas.microsoft.com/office/drawing/2014/main" id="{26FA4D81-8FF6-4113-8A72-5F34D2999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06" name="Picture 195" descr="empty">
          <a:extLst>
            <a:ext uri="{FF2B5EF4-FFF2-40B4-BE49-F238E27FC236}">
              <a16:creationId xmlns:a16="http://schemas.microsoft.com/office/drawing/2014/main" id="{DC28AF14-7080-4CFD-B8F5-36DEFB1D6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07" name="Picture 196" descr="empty">
          <a:extLst>
            <a:ext uri="{FF2B5EF4-FFF2-40B4-BE49-F238E27FC236}">
              <a16:creationId xmlns:a16="http://schemas.microsoft.com/office/drawing/2014/main" id="{7FED8AA7-0696-4CEC-BA94-F1DDB3DDB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08" name="Picture 197" descr="empty">
          <a:extLst>
            <a:ext uri="{FF2B5EF4-FFF2-40B4-BE49-F238E27FC236}">
              <a16:creationId xmlns:a16="http://schemas.microsoft.com/office/drawing/2014/main" id="{CFE01037-027F-4BFD-979A-0711D0C4E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09" name="Picture 198" descr="empty">
          <a:extLst>
            <a:ext uri="{FF2B5EF4-FFF2-40B4-BE49-F238E27FC236}">
              <a16:creationId xmlns:a16="http://schemas.microsoft.com/office/drawing/2014/main" id="{FE0E5D73-9B3F-4B8F-A58D-55D1D6B0D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10" name="Picture 199" descr="empty">
          <a:extLst>
            <a:ext uri="{FF2B5EF4-FFF2-40B4-BE49-F238E27FC236}">
              <a16:creationId xmlns:a16="http://schemas.microsoft.com/office/drawing/2014/main" id="{7152269E-2F4D-4CB6-A50A-A5E4A750C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11" name="Picture 200" descr="empty">
          <a:extLst>
            <a:ext uri="{FF2B5EF4-FFF2-40B4-BE49-F238E27FC236}">
              <a16:creationId xmlns:a16="http://schemas.microsoft.com/office/drawing/2014/main" id="{9935A9B0-FA83-4379-A6D4-E13AE7242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12" name="Picture 195" descr="empty">
          <a:extLst>
            <a:ext uri="{FF2B5EF4-FFF2-40B4-BE49-F238E27FC236}">
              <a16:creationId xmlns:a16="http://schemas.microsoft.com/office/drawing/2014/main" id="{6CF191AE-E6A5-4D8F-96E4-6E495F630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13" name="Picture 196" descr="empty">
          <a:extLst>
            <a:ext uri="{FF2B5EF4-FFF2-40B4-BE49-F238E27FC236}">
              <a16:creationId xmlns:a16="http://schemas.microsoft.com/office/drawing/2014/main" id="{FDCF511C-14EE-4C01-AA2E-A9DA5538F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14" name="Picture 197" descr="empty">
          <a:extLst>
            <a:ext uri="{FF2B5EF4-FFF2-40B4-BE49-F238E27FC236}">
              <a16:creationId xmlns:a16="http://schemas.microsoft.com/office/drawing/2014/main" id="{397EF096-58C0-44D0-9962-6A44D08E4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15" name="Picture 198" descr="empty">
          <a:extLst>
            <a:ext uri="{FF2B5EF4-FFF2-40B4-BE49-F238E27FC236}">
              <a16:creationId xmlns:a16="http://schemas.microsoft.com/office/drawing/2014/main" id="{2F461BB4-84AE-4E9D-AB05-C0E0B0F4A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116" name="Picture 199" descr="empty">
          <a:extLst>
            <a:ext uri="{FF2B5EF4-FFF2-40B4-BE49-F238E27FC236}">
              <a16:creationId xmlns:a16="http://schemas.microsoft.com/office/drawing/2014/main" id="{0C474DB8-9454-46B1-8A9F-0D853489A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117" name="Picture 200" descr="empty">
          <a:extLst>
            <a:ext uri="{FF2B5EF4-FFF2-40B4-BE49-F238E27FC236}">
              <a16:creationId xmlns:a16="http://schemas.microsoft.com/office/drawing/2014/main" id="{73A5DB16-8B35-486C-9250-7A67CBECD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533400</xdr:colOff>
      <xdr:row>150</xdr:row>
      <xdr:rowOff>0</xdr:rowOff>
    </xdr:from>
    <xdr:to>
      <xdr:col>5</xdr:col>
      <xdr:colOff>533400</xdr:colOff>
      <xdr:row>150</xdr:row>
      <xdr:rowOff>9525</xdr:rowOff>
    </xdr:to>
    <xdr:pic>
      <xdr:nvPicPr>
        <xdr:cNvPr id="1118" name="Picture 195" descr="empty">
          <a:extLst>
            <a:ext uri="{FF2B5EF4-FFF2-40B4-BE49-F238E27FC236}">
              <a16:creationId xmlns:a16="http://schemas.microsoft.com/office/drawing/2014/main" id="{04F2DA7C-623E-40E2-90C7-C2DC23B19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19" name="Picture 196" descr="empty">
          <a:extLst>
            <a:ext uri="{FF2B5EF4-FFF2-40B4-BE49-F238E27FC236}">
              <a16:creationId xmlns:a16="http://schemas.microsoft.com/office/drawing/2014/main" id="{EDCD713A-4D80-49B3-840A-DE71DB7AF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20" name="Picture 197" descr="empty">
          <a:extLst>
            <a:ext uri="{FF2B5EF4-FFF2-40B4-BE49-F238E27FC236}">
              <a16:creationId xmlns:a16="http://schemas.microsoft.com/office/drawing/2014/main" id="{6E33261E-3145-42E2-8A84-F4062A869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21" name="Picture 198" descr="empty">
          <a:extLst>
            <a:ext uri="{FF2B5EF4-FFF2-40B4-BE49-F238E27FC236}">
              <a16:creationId xmlns:a16="http://schemas.microsoft.com/office/drawing/2014/main" id="{03CD6208-0A8D-41B8-9254-8FD6D68A2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22" name="Picture 199" descr="empty">
          <a:extLst>
            <a:ext uri="{FF2B5EF4-FFF2-40B4-BE49-F238E27FC236}">
              <a16:creationId xmlns:a16="http://schemas.microsoft.com/office/drawing/2014/main" id="{3F1E150D-2311-413F-9F17-5CB1A4F0A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23" name="Picture 200" descr="empty">
          <a:extLst>
            <a:ext uri="{FF2B5EF4-FFF2-40B4-BE49-F238E27FC236}">
              <a16:creationId xmlns:a16="http://schemas.microsoft.com/office/drawing/2014/main" id="{67552962-0808-4EE6-8B78-922EE3833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24" name="Picture 195" descr="empty">
          <a:extLst>
            <a:ext uri="{FF2B5EF4-FFF2-40B4-BE49-F238E27FC236}">
              <a16:creationId xmlns:a16="http://schemas.microsoft.com/office/drawing/2014/main" id="{FA972ECB-88D3-4C1F-A310-A94F2C774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25" name="Picture 196" descr="empty">
          <a:extLst>
            <a:ext uri="{FF2B5EF4-FFF2-40B4-BE49-F238E27FC236}">
              <a16:creationId xmlns:a16="http://schemas.microsoft.com/office/drawing/2014/main" id="{534BD974-50FF-40A2-9C91-954BB2C11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26" name="Picture 197" descr="empty">
          <a:extLst>
            <a:ext uri="{FF2B5EF4-FFF2-40B4-BE49-F238E27FC236}">
              <a16:creationId xmlns:a16="http://schemas.microsoft.com/office/drawing/2014/main" id="{EB6C0B5D-13D1-40D3-9218-BF222BBC8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27" name="Picture 198" descr="empty">
          <a:extLst>
            <a:ext uri="{FF2B5EF4-FFF2-40B4-BE49-F238E27FC236}">
              <a16:creationId xmlns:a16="http://schemas.microsoft.com/office/drawing/2014/main" id="{55E83CF2-3778-4094-B86E-5E6029A03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28" name="Picture 199" descr="empty">
          <a:extLst>
            <a:ext uri="{FF2B5EF4-FFF2-40B4-BE49-F238E27FC236}">
              <a16:creationId xmlns:a16="http://schemas.microsoft.com/office/drawing/2014/main" id="{062D485D-479E-4FB2-A26D-09DC6FBB5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29" name="Picture 200" descr="empty">
          <a:extLst>
            <a:ext uri="{FF2B5EF4-FFF2-40B4-BE49-F238E27FC236}">
              <a16:creationId xmlns:a16="http://schemas.microsoft.com/office/drawing/2014/main" id="{5C6C90BE-EBC3-4000-A9E4-E6D1F340D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30" name="Picture 195" descr="empty">
          <a:extLst>
            <a:ext uri="{FF2B5EF4-FFF2-40B4-BE49-F238E27FC236}">
              <a16:creationId xmlns:a16="http://schemas.microsoft.com/office/drawing/2014/main" id="{FE6D7B8A-8DFE-4D76-B890-5281DC794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31" name="Picture 196" descr="empty">
          <a:extLst>
            <a:ext uri="{FF2B5EF4-FFF2-40B4-BE49-F238E27FC236}">
              <a16:creationId xmlns:a16="http://schemas.microsoft.com/office/drawing/2014/main" id="{53681939-4021-4839-AEF9-CA8965F91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32" name="Picture 197" descr="empty">
          <a:extLst>
            <a:ext uri="{FF2B5EF4-FFF2-40B4-BE49-F238E27FC236}">
              <a16:creationId xmlns:a16="http://schemas.microsoft.com/office/drawing/2014/main" id="{27102EE1-FA59-469B-9F13-F05CBEC43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33" name="Picture 198" descr="empty">
          <a:extLst>
            <a:ext uri="{FF2B5EF4-FFF2-40B4-BE49-F238E27FC236}">
              <a16:creationId xmlns:a16="http://schemas.microsoft.com/office/drawing/2014/main" id="{1122CEE4-EC8A-4FF0-BD2F-3EC225CAF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34" name="Picture 199" descr="empty">
          <a:extLst>
            <a:ext uri="{FF2B5EF4-FFF2-40B4-BE49-F238E27FC236}">
              <a16:creationId xmlns:a16="http://schemas.microsoft.com/office/drawing/2014/main" id="{CDE9F6FD-F50B-434C-8CF2-8C1C48CBF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35" name="Picture 200" descr="empty">
          <a:extLst>
            <a:ext uri="{FF2B5EF4-FFF2-40B4-BE49-F238E27FC236}">
              <a16:creationId xmlns:a16="http://schemas.microsoft.com/office/drawing/2014/main" id="{55DB2327-A15A-41CC-B498-95976C60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36" name="Picture 195" descr="empty">
          <a:extLst>
            <a:ext uri="{FF2B5EF4-FFF2-40B4-BE49-F238E27FC236}">
              <a16:creationId xmlns:a16="http://schemas.microsoft.com/office/drawing/2014/main" id="{5FC25C51-A2ED-426E-B0D4-26BB904C2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37" name="Picture 196" descr="empty">
          <a:extLst>
            <a:ext uri="{FF2B5EF4-FFF2-40B4-BE49-F238E27FC236}">
              <a16:creationId xmlns:a16="http://schemas.microsoft.com/office/drawing/2014/main" id="{82B4A3B8-5356-44D1-93CD-B45BCDA0E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38" name="Picture 197" descr="empty">
          <a:extLst>
            <a:ext uri="{FF2B5EF4-FFF2-40B4-BE49-F238E27FC236}">
              <a16:creationId xmlns:a16="http://schemas.microsoft.com/office/drawing/2014/main" id="{2D0CF06A-1321-486A-A6AC-0A79558AC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39" name="Picture 198" descr="empty">
          <a:extLst>
            <a:ext uri="{FF2B5EF4-FFF2-40B4-BE49-F238E27FC236}">
              <a16:creationId xmlns:a16="http://schemas.microsoft.com/office/drawing/2014/main" id="{69A71AD8-B213-4AE2-B8DC-048F99AAE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40" name="Picture 199" descr="empty">
          <a:extLst>
            <a:ext uri="{FF2B5EF4-FFF2-40B4-BE49-F238E27FC236}">
              <a16:creationId xmlns:a16="http://schemas.microsoft.com/office/drawing/2014/main" id="{489F567E-F1CA-42A5-97CF-A2FA4E785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41" name="Picture 200" descr="empty">
          <a:extLst>
            <a:ext uri="{FF2B5EF4-FFF2-40B4-BE49-F238E27FC236}">
              <a16:creationId xmlns:a16="http://schemas.microsoft.com/office/drawing/2014/main" id="{EEA4E6EC-55BD-4C7B-B6F9-EE9E46B07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42" name="Picture 195" descr="empty">
          <a:extLst>
            <a:ext uri="{FF2B5EF4-FFF2-40B4-BE49-F238E27FC236}">
              <a16:creationId xmlns:a16="http://schemas.microsoft.com/office/drawing/2014/main" id="{72DF2B82-6C5D-4D15-A3A7-1C9F9258B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43" name="Picture 196" descr="empty">
          <a:extLst>
            <a:ext uri="{FF2B5EF4-FFF2-40B4-BE49-F238E27FC236}">
              <a16:creationId xmlns:a16="http://schemas.microsoft.com/office/drawing/2014/main" id="{C6CF6AC9-60AF-4ADF-B044-7758F3F9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44" name="Picture 197" descr="empty">
          <a:extLst>
            <a:ext uri="{FF2B5EF4-FFF2-40B4-BE49-F238E27FC236}">
              <a16:creationId xmlns:a16="http://schemas.microsoft.com/office/drawing/2014/main" id="{3BE4D054-0670-41BB-8BB6-4FD4475D0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45" name="Picture 198" descr="empty">
          <a:extLst>
            <a:ext uri="{FF2B5EF4-FFF2-40B4-BE49-F238E27FC236}">
              <a16:creationId xmlns:a16="http://schemas.microsoft.com/office/drawing/2014/main" id="{100BAE8E-CE55-4495-B8C6-55093C22D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46" name="Picture 199" descr="empty">
          <a:extLst>
            <a:ext uri="{FF2B5EF4-FFF2-40B4-BE49-F238E27FC236}">
              <a16:creationId xmlns:a16="http://schemas.microsoft.com/office/drawing/2014/main" id="{3105F0A7-9065-48E6-A71A-8FB4CC9D4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47" name="Picture 200" descr="empty">
          <a:extLst>
            <a:ext uri="{FF2B5EF4-FFF2-40B4-BE49-F238E27FC236}">
              <a16:creationId xmlns:a16="http://schemas.microsoft.com/office/drawing/2014/main" id="{F013777B-8451-4278-8D61-F2B4206E4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48" name="Picture 195" descr="empty">
          <a:extLst>
            <a:ext uri="{FF2B5EF4-FFF2-40B4-BE49-F238E27FC236}">
              <a16:creationId xmlns:a16="http://schemas.microsoft.com/office/drawing/2014/main" id="{5EC665CD-1DD8-419F-83BD-224A89FD1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49" name="Picture 196" descr="empty">
          <a:extLst>
            <a:ext uri="{FF2B5EF4-FFF2-40B4-BE49-F238E27FC236}">
              <a16:creationId xmlns:a16="http://schemas.microsoft.com/office/drawing/2014/main" id="{BBA237B2-40BA-492A-9AC2-F2779D750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50" name="Picture 197" descr="empty">
          <a:extLst>
            <a:ext uri="{FF2B5EF4-FFF2-40B4-BE49-F238E27FC236}">
              <a16:creationId xmlns:a16="http://schemas.microsoft.com/office/drawing/2014/main" id="{F7A455D5-A32B-4460-B664-C8916638D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51" name="Picture 198" descr="empty">
          <a:extLst>
            <a:ext uri="{FF2B5EF4-FFF2-40B4-BE49-F238E27FC236}">
              <a16:creationId xmlns:a16="http://schemas.microsoft.com/office/drawing/2014/main" id="{F3CFC67B-B71C-4809-8034-0CB75BF86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52" name="Picture 199" descr="empty">
          <a:extLst>
            <a:ext uri="{FF2B5EF4-FFF2-40B4-BE49-F238E27FC236}">
              <a16:creationId xmlns:a16="http://schemas.microsoft.com/office/drawing/2014/main" id="{1CA7653B-0566-4505-823F-D26661173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53" name="Picture 200" descr="empty">
          <a:extLst>
            <a:ext uri="{FF2B5EF4-FFF2-40B4-BE49-F238E27FC236}">
              <a16:creationId xmlns:a16="http://schemas.microsoft.com/office/drawing/2014/main" id="{0233370C-DE07-4236-AB8F-A3ED2511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54" name="Picture 195" descr="empty">
          <a:extLst>
            <a:ext uri="{FF2B5EF4-FFF2-40B4-BE49-F238E27FC236}">
              <a16:creationId xmlns:a16="http://schemas.microsoft.com/office/drawing/2014/main" id="{51BE0E74-76BF-428A-B4FE-D9D278D99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55" name="Picture 196" descr="empty">
          <a:extLst>
            <a:ext uri="{FF2B5EF4-FFF2-40B4-BE49-F238E27FC236}">
              <a16:creationId xmlns:a16="http://schemas.microsoft.com/office/drawing/2014/main" id="{EC5BC798-FF4E-4F83-B983-76B2D212E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56" name="Picture 197" descr="empty">
          <a:extLst>
            <a:ext uri="{FF2B5EF4-FFF2-40B4-BE49-F238E27FC236}">
              <a16:creationId xmlns:a16="http://schemas.microsoft.com/office/drawing/2014/main" id="{EA7743C7-0224-4FFF-81A7-5A677C449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57" name="Picture 198" descr="empty">
          <a:extLst>
            <a:ext uri="{FF2B5EF4-FFF2-40B4-BE49-F238E27FC236}">
              <a16:creationId xmlns:a16="http://schemas.microsoft.com/office/drawing/2014/main" id="{88CB3624-9AEE-4C62-92D8-E55906A02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58" name="Picture 199" descr="empty">
          <a:extLst>
            <a:ext uri="{FF2B5EF4-FFF2-40B4-BE49-F238E27FC236}">
              <a16:creationId xmlns:a16="http://schemas.microsoft.com/office/drawing/2014/main" id="{F84A3254-ABF9-4600-ACB4-82C08B342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59" name="Picture 200" descr="empty">
          <a:extLst>
            <a:ext uri="{FF2B5EF4-FFF2-40B4-BE49-F238E27FC236}">
              <a16:creationId xmlns:a16="http://schemas.microsoft.com/office/drawing/2014/main" id="{04F8927F-9BFD-418B-AE04-5D06ED3A0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60" name="Picture 195" descr="empty">
          <a:extLst>
            <a:ext uri="{FF2B5EF4-FFF2-40B4-BE49-F238E27FC236}">
              <a16:creationId xmlns:a16="http://schemas.microsoft.com/office/drawing/2014/main" id="{F37E9375-4C19-4135-B62C-275DC0567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61" name="Picture 196" descr="empty">
          <a:extLst>
            <a:ext uri="{FF2B5EF4-FFF2-40B4-BE49-F238E27FC236}">
              <a16:creationId xmlns:a16="http://schemas.microsoft.com/office/drawing/2014/main" id="{543EF8DF-89A5-41E4-A284-7595257DA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62" name="Picture 197" descr="empty">
          <a:extLst>
            <a:ext uri="{FF2B5EF4-FFF2-40B4-BE49-F238E27FC236}">
              <a16:creationId xmlns:a16="http://schemas.microsoft.com/office/drawing/2014/main" id="{16CC13CC-7FCD-4B23-BA66-E863C0F19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63" name="Picture 198" descr="empty">
          <a:extLst>
            <a:ext uri="{FF2B5EF4-FFF2-40B4-BE49-F238E27FC236}">
              <a16:creationId xmlns:a16="http://schemas.microsoft.com/office/drawing/2014/main" id="{488F5D3F-4124-418E-BBE3-D6996D973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64" name="Picture 199" descr="empty">
          <a:extLst>
            <a:ext uri="{FF2B5EF4-FFF2-40B4-BE49-F238E27FC236}">
              <a16:creationId xmlns:a16="http://schemas.microsoft.com/office/drawing/2014/main" id="{9F531026-F374-4667-810C-B9B17739D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65" name="Picture 200" descr="empty">
          <a:extLst>
            <a:ext uri="{FF2B5EF4-FFF2-40B4-BE49-F238E27FC236}">
              <a16:creationId xmlns:a16="http://schemas.microsoft.com/office/drawing/2014/main" id="{DA7E62D7-58F1-4B6B-A6BC-A377D2108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66" name="Picture 195" descr="empty">
          <a:extLst>
            <a:ext uri="{FF2B5EF4-FFF2-40B4-BE49-F238E27FC236}">
              <a16:creationId xmlns:a16="http://schemas.microsoft.com/office/drawing/2014/main" id="{53B8D84F-DD2F-493F-8AB3-A2EFFCB43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67" name="Picture 196" descr="empty">
          <a:extLst>
            <a:ext uri="{FF2B5EF4-FFF2-40B4-BE49-F238E27FC236}">
              <a16:creationId xmlns:a16="http://schemas.microsoft.com/office/drawing/2014/main" id="{ACB71C30-CA14-4087-BA11-0D3E0F732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68" name="Picture 197" descr="empty">
          <a:extLst>
            <a:ext uri="{FF2B5EF4-FFF2-40B4-BE49-F238E27FC236}">
              <a16:creationId xmlns:a16="http://schemas.microsoft.com/office/drawing/2014/main" id="{DE712634-BBDE-4E7A-A305-E4A2C0AE0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69" name="Picture 198" descr="empty">
          <a:extLst>
            <a:ext uri="{FF2B5EF4-FFF2-40B4-BE49-F238E27FC236}">
              <a16:creationId xmlns:a16="http://schemas.microsoft.com/office/drawing/2014/main" id="{96897C6E-8DC4-4B2D-A30A-A7C383901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70" name="Picture 199" descr="empty">
          <a:extLst>
            <a:ext uri="{FF2B5EF4-FFF2-40B4-BE49-F238E27FC236}">
              <a16:creationId xmlns:a16="http://schemas.microsoft.com/office/drawing/2014/main" id="{19BBC119-6B99-4316-9E67-351B37AD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71" name="Picture 200" descr="empty">
          <a:extLst>
            <a:ext uri="{FF2B5EF4-FFF2-40B4-BE49-F238E27FC236}">
              <a16:creationId xmlns:a16="http://schemas.microsoft.com/office/drawing/2014/main" id="{4BF21D66-7B0D-4808-8F87-B8AD46C97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72" name="Picture 195" descr="empty">
          <a:extLst>
            <a:ext uri="{FF2B5EF4-FFF2-40B4-BE49-F238E27FC236}">
              <a16:creationId xmlns:a16="http://schemas.microsoft.com/office/drawing/2014/main" id="{C55A5C65-E4D7-4B4D-A316-0C58561E6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73" name="Picture 196" descr="empty">
          <a:extLst>
            <a:ext uri="{FF2B5EF4-FFF2-40B4-BE49-F238E27FC236}">
              <a16:creationId xmlns:a16="http://schemas.microsoft.com/office/drawing/2014/main" id="{7AF03EA2-2F0B-4BD8-B6AE-8E244A0A9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74" name="Picture 197" descr="empty">
          <a:extLst>
            <a:ext uri="{FF2B5EF4-FFF2-40B4-BE49-F238E27FC236}">
              <a16:creationId xmlns:a16="http://schemas.microsoft.com/office/drawing/2014/main" id="{80988E58-5E1F-4FAA-A0C0-A843A96AE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75" name="Picture 198" descr="empty">
          <a:extLst>
            <a:ext uri="{FF2B5EF4-FFF2-40B4-BE49-F238E27FC236}">
              <a16:creationId xmlns:a16="http://schemas.microsoft.com/office/drawing/2014/main" id="{3B4DAA6A-BF42-4002-8F88-A3510B677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76" name="Picture 199" descr="empty">
          <a:extLst>
            <a:ext uri="{FF2B5EF4-FFF2-40B4-BE49-F238E27FC236}">
              <a16:creationId xmlns:a16="http://schemas.microsoft.com/office/drawing/2014/main" id="{50F9FF1C-5A93-493E-81F6-F3077845B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77" name="Picture 200" descr="empty">
          <a:extLst>
            <a:ext uri="{FF2B5EF4-FFF2-40B4-BE49-F238E27FC236}">
              <a16:creationId xmlns:a16="http://schemas.microsoft.com/office/drawing/2014/main" id="{99310252-0849-4D76-8F9D-E39E15709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78" name="Picture 195" descr="empty">
          <a:extLst>
            <a:ext uri="{FF2B5EF4-FFF2-40B4-BE49-F238E27FC236}">
              <a16:creationId xmlns:a16="http://schemas.microsoft.com/office/drawing/2014/main" id="{9B008DCD-F626-4EE9-B22D-A741BE197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79" name="Picture 196" descr="empty">
          <a:extLst>
            <a:ext uri="{FF2B5EF4-FFF2-40B4-BE49-F238E27FC236}">
              <a16:creationId xmlns:a16="http://schemas.microsoft.com/office/drawing/2014/main" id="{CD314AD7-025F-4E8F-A832-1378D9CB0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80" name="Picture 197" descr="empty">
          <a:extLst>
            <a:ext uri="{FF2B5EF4-FFF2-40B4-BE49-F238E27FC236}">
              <a16:creationId xmlns:a16="http://schemas.microsoft.com/office/drawing/2014/main" id="{4AA71379-ED39-4D83-BE3A-48703F16F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81" name="Picture 198" descr="empty">
          <a:extLst>
            <a:ext uri="{FF2B5EF4-FFF2-40B4-BE49-F238E27FC236}">
              <a16:creationId xmlns:a16="http://schemas.microsoft.com/office/drawing/2014/main" id="{5053290E-7B9C-4873-A83D-C8129C52A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82" name="Picture 199" descr="empty">
          <a:extLst>
            <a:ext uri="{FF2B5EF4-FFF2-40B4-BE49-F238E27FC236}">
              <a16:creationId xmlns:a16="http://schemas.microsoft.com/office/drawing/2014/main" id="{56143D18-ADEA-4A55-801D-38F733285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83" name="Picture 200" descr="empty">
          <a:extLst>
            <a:ext uri="{FF2B5EF4-FFF2-40B4-BE49-F238E27FC236}">
              <a16:creationId xmlns:a16="http://schemas.microsoft.com/office/drawing/2014/main" id="{99FDF2AD-1473-4488-8BFF-688A57217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84" name="Picture 195" descr="empty">
          <a:extLst>
            <a:ext uri="{FF2B5EF4-FFF2-40B4-BE49-F238E27FC236}">
              <a16:creationId xmlns:a16="http://schemas.microsoft.com/office/drawing/2014/main" id="{64D88E6C-060C-4856-A1D4-BE18B2DA3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85" name="Picture 196" descr="empty">
          <a:extLst>
            <a:ext uri="{FF2B5EF4-FFF2-40B4-BE49-F238E27FC236}">
              <a16:creationId xmlns:a16="http://schemas.microsoft.com/office/drawing/2014/main" id="{7D6C1499-0E57-43F4-AF53-8A98A2378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86" name="Picture 197" descr="empty">
          <a:extLst>
            <a:ext uri="{FF2B5EF4-FFF2-40B4-BE49-F238E27FC236}">
              <a16:creationId xmlns:a16="http://schemas.microsoft.com/office/drawing/2014/main" id="{17F69608-9A47-4975-A571-97D28F5AA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87" name="Picture 198" descr="empty">
          <a:extLst>
            <a:ext uri="{FF2B5EF4-FFF2-40B4-BE49-F238E27FC236}">
              <a16:creationId xmlns:a16="http://schemas.microsoft.com/office/drawing/2014/main" id="{10B481BF-E080-438A-A01F-A7101F6D8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88" name="Picture 199" descr="empty">
          <a:extLst>
            <a:ext uri="{FF2B5EF4-FFF2-40B4-BE49-F238E27FC236}">
              <a16:creationId xmlns:a16="http://schemas.microsoft.com/office/drawing/2014/main" id="{2FDF56E9-8713-4D5A-884E-7FAE0B702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89" name="Picture 200" descr="empty">
          <a:extLst>
            <a:ext uri="{FF2B5EF4-FFF2-40B4-BE49-F238E27FC236}">
              <a16:creationId xmlns:a16="http://schemas.microsoft.com/office/drawing/2014/main" id="{ABFF3230-9A87-46C4-AACC-DC09F61F9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90" name="Picture 195" descr="empty">
          <a:extLst>
            <a:ext uri="{FF2B5EF4-FFF2-40B4-BE49-F238E27FC236}">
              <a16:creationId xmlns:a16="http://schemas.microsoft.com/office/drawing/2014/main" id="{84714D75-A211-4750-9B5F-D976E8386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91" name="Picture 196" descr="empty">
          <a:extLst>
            <a:ext uri="{FF2B5EF4-FFF2-40B4-BE49-F238E27FC236}">
              <a16:creationId xmlns:a16="http://schemas.microsoft.com/office/drawing/2014/main" id="{F353F839-23A8-4E77-BAEA-6C39981AF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92" name="Picture 197" descr="empty">
          <a:extLst>
            <a:ext uri="{FF2B5EF4-FFF2-40B4-BE49-F238E27FC236}">
              <a16:creationId xmlns:a16="http://schemas.microsoft.com/office/drawing/2014/main" id="{752E0888-335D-4F90-A3D3-F97F91303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93" name="Picture 198" descr="empty">
          <a:extLst>
            <a:ext uri="{FF2B5EF4-FFF2-40B4-BE49-F238E27FC236}">
              <a16:creationId xmlns:a16="http://schemas.microsoft.com/office/drawing/2014/main" id="{96A3DAA1-8687-416A-8C12-A9A859B2B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94" name="Picture 199" descr="empty">
          <a:extLst>
            <a:ext uri="{FF2B5EF4-FFF2-40B4-BE49-F238E27FC236}">
              <a16:creationId xmlns:a16="http://schemas.microsoft.com/office/drawing/2014/main" id="{DDD10F59-5FE5-48E8-82CB-63CC12BE6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95" name="Picture 200" descr="empty">
          <a:extLst>
            <a:ext uri="{FF2B5EF4-FFF2-40B4-BE49-F238E27FC236}">
              <a16:creationId xmlns:a16="http://schemas.microsoft.com/office/drawing/2014/main" id="{AB7C3041-0A48-4248-A2E0-5981006BB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96" name="Picture 195" descr="empty">
          <a:extLst>
            <a:ext uri="{FF2B5EF4-FFF2-40B4-BE49-F238E27FC236}">
              <a16:creationId xmlns:a16="http://schemas.microsoft.com/office/drawing/2014/main" id="{6CD650CF-C60C-4F9D-B6EA-F6E84C619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97" name="Picture 196" descr="empty">
          <a:extLst>
            <a:ext uri="{FF2B5EF4-FFF2-40B4-BE49-F238E27FC236}">
              <a16:creationId xmlns:a16="http://schemas.microsoft.com/office/drawing/2014/main" id="{E6238109-A6FA-4DA1-9BC2-3BDD1C7DC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198" name="Picture 197" descr="empty">
          <a:extLst>
            <a:ext uri="{FF2B5EF4-FFF2-40B4-BE49-F238E27FC236}">
              <a16:creationId xmlns:a16="http://schemas.microsoft.com/office/drawing/2014/main" id="{449E5AF6-843B-46BE-9270-31E0BAD7A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199" name="Picture 198" descr="empty">
          <a:extLst>
            <a:ext uri="{FF2B5EF4-FFF2-40B4-BE49-F238E27FC236}">
              <a16:creationId xmlns:a16="http://schemas.microsoft.com/office/drawing/2014/main" id="{3DC29A28-3491-45E6-8B98-559FCEECC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00" name="Picture 199" descr="empty">
          <a:extLst>
            <a:ext uri="{FF2B5EF4-FFF2-40B4-BE49-F238E27FC236}">
              <a16:creationId xmlns:a16="http://schemas.microsoft.com/office/drawing/2014/main" id="{CAC6418A-4560-482F-9B28-219D36939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01" name="Picture 200" descr="empty">
          <a:extLst>
            <a:ext uri="{FF2B5EF4-FFF2-40B4-BE49-F238E27FC236}">
              <a16:creationId xmlns:a16="http://schemas.microsoft.com/office/drawing/2014/main" id="{19CCF426-C7F4-4172-9EDE-EDE7DD939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02" name="Picture 195" descr="empty">
          <a:extLst>
            <a:ext uri="{FF2B5EF4-FFF2-40B4-BE49-F238E27FC236}">
              <a16:creationId xmlns:a16="http://schemas.microsoft.com/office/drawing/2014/main" id="{0F48E92C-EF99-4914-B988-4F3D7B934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03" name="Picture 196" descr="empty">
          <a:extLst>
            <a:ext uri="{FF2B5EF4-FFF2-40B4-BE49-F238E27FC236}">
              <a16:creationId xmlns:a16="http://schemas.microsoft.com/office/drawing/2014/main" id="{4C93E761-E736-4EDA-AF44-6DA782740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04" name="Picture 197" descr="empty">
          <a:extLst>
            <a:ext uri="{FF2B5EF4-FFF2-40B4-BE49-F238E27FC236}">
              <a16:creationId xmlns:a16="http://schemas.microsoft.com/office/drawing/2014/main" id="{66A67AC1-0F62-4D7F-BA56-BBC86BF0F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05" name="Picture 198" descr="empty">
          <a:extLst>
            <a:ext uri="{FF2B5EF4-FFF2-40B4-BE49-F238E27FC236}">
              <a16:creationId xmlns:a16="http://schemas.microsoft.com/office/drawing/2014/main" id="{76E65BB6-5629-4E7D-9B3A-D8F8AF947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06" name="Picture 199" descr="empty">
          <a:extLst>
            <a:ext uri="{FF2B5EF4-FFF2-40B4-BE49-F238E27FC236}">
              <a16:creationId xmlns:a16="http://schemas.microsoft.com/office/drawing/2014/main" id="{FF06ECA9-524D-4D22-BC33-F40BB3FC1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07" name="Picture 200" descr="empty">
          <a:extLst>
            <a:ext uri="{FF2B5EF4-FFF2-40B4-BE49-F238E27FC236}">
              <a16:creationId xmlns:a16="http://schemas.microsoft.com/office/drawing/2014/main" id="{F0141019-617F-4087-A6E2-A2D2E65B2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08" name="Picture 195" descr="empty">
          <a:extLst>
            <a:ext uri="{FF2B5EF4-FFF2-40B4-BE49-F238E27FC236}">
              <a16:creationId xmlns:a16="http://schemas.microsoft.com/office/drawing/2014/main" id="{551C21EF-15FB-49BB-A8F3-5B8426F7F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09" name="Picture 196" descr="empty">
          <a:extLst>
            <a:ext uri="{FF2B5EF4-FFF2-40B4-BE49-F238E27FC236}">
              <a16:creationId xmlns:a16="http://schemas.microsoft.com/office/drawing/2014/main" id="{727FE06A-1C27-48A3-9243-3533F92B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10" name="Picture 197" descr="empty">
          <a:extLst>
            <a:ext uri="{FF2B5EF4-FFF2-40B4-BE49-F238E27FC236}">
              <a16:creationId xmlns:a16="http://schemas.microsoft.com/office/drawing/2014/main" id="{943C5BB5-588B-4FC0-9C40-91E276F8E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11" name="Picture 198" descr="empty">
          <a:extLst>
            <a:ext uri="{FF2B5EF4-FFF2-40B4-BE49-F238E27FC236}">
              <a16:creationId xmlns:a16="http://schemas.microsoft.com/office/drawing/2014/main" id="{848D21C3-A10C-4823-8D2B-BDCFF47D7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12" name="Picture 199" descr="empty">
          <a:extLst>
            <a:ext uri="{FF2B5EF4-FFF2-40B4-BE49-F238E27FC236}">
              <a16:creationId xmlns:a16="http://schemas.microsoft.com/office/drawing/2014/main" id="{D16C6376-A5AE-4CB2-AA03-236F1F859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13" name="Picture 200" descr="empty">
          <a:extLst>
            <a:ext uri="{FF2B5EF4-FFF2-40B4-BE49-F238E27FC236}">
              <a16:creationId xmlns:a16="http://schemas.microsoft.com/office/drawing/2014/main" id="{ED028439-51A7-4546-8AE6-E7F9C6B79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14" name="Picture 195" descr="empty">
          <a:extLst>
            <a:ext uri="{FF2B5EF4-FFF2-40B4-BE49-F238E27FC236}">
              <a16:creationId xmlns:a16="http://schemas.microsoft.com/office/drawing/2014/main" id="{8865D185-A40F-472F-B4D9-4A9B0E911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15" name="Picture 196" descr="empty">
          <a:extLst>
            <a:ext uri="{FF2B5EF4-FFF2-40B4-BE49-F238E27FC236}">
              <a16:creationId xmlns:a16="http://schemas.microsoft.com/office/drawing/2014/main" id="{68C51348-5D5B-486D-8A78-A12CD3E1A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16" name="Picture 197" descr="empty">
          <a:extLst>
            <a:ext uri="{FF2B5EF4-FFF2-40B4-BE49-F238E27FC236}">
              <a16:creationId xmlns:a16="http://schemas.microsoft.com/office/drawing/2014/main" id="{3AC835F9-BCCA-4EED-90A2-0F74E88CE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17" name="Picture 198" descr="empty">
          <a:extLst>
            <a:ext uri="{FF2B5EF4-FFF2-40B4-BE49-F238E27FC236}">
              <a16:creationId xmlns:a16="http://schemas.microsoft.com/office/drawing/2014/main" id="{5E02DFB3-1234-447A-9664-BCAA7FCA3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18" name="Picture 199" descr="empty">
          <a:extLst>
            <a:ext uri="{FF2B5EF4-FFF2-40B4-BE49-F238E27FC236}">
              <a16:creationId xmlns:a16="http://schemas.microsoft.com/office/drawing/2014/main" id="{02AEA71D-F9C0-4D37-93CD-0D77B770E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19" name="Picture 200" descr="empty">
          <a:extLst>
            <a:ext uri="{FF2B5EF4-FFF2-40B4-BE49-F238E27FC236}">
              <a16:creationId xmlns:a16="http://schemas.microsoft.com/office/drawing/2014/main" id="{CCF1C05C-CD03-43A0-9710-D927DEB84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20" name="Picture 195" descr="empty">
          <a:extLst>
            <a:ext uri="{FF2B5EF4-FFF2-40B4-BE49-F238E27FC236}">
              <a16:creationId xmlns:a16="http://schemas.microsoft.com/office/drawing/2014/main" id="{38700900-7143-4DB8-ABD3-83470C131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21" name="Picture 196" descr="empty">
          <a:extLst>
            <a:ext uri="{FF2B5EF4-FFF2-40B4-BE49-F238E27FC236}">
              <a16:creationId xmlns:a16="http://schemas.microsoft.com/office/drawing/2014/main" id="{7B9FB818-1AA0-4971-81E8-3795C9B10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22" name="Picture 197" descr="empty">
          <a:extLst>
            <a:ext uri="{FF2B5EF4-FFF2-40B4-BE49-F238E27FC236}">
              <a16:creationId xmlns:a16="http://schemas.microsoft.com/office/drawing/2014/main" id="{21FE7A6E-7B50-4F78-BAC1-DE30EE5FE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23" name="Picture 198" descr="empty">
          <a:extLst>
            <a:ext uri="{FF2B5EF4-FFF2-40B4-BE49-F238E27FC236}">
              <a16:creationId xmlns:a16="http://schemas.microsoft.com/office/drawing/2014/main" id="{CA2AAF95-9BBF-452D-8A84-CB9FF0739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24" name="Picture 199" descr="empty">
          <a:extLst>
            <a:ext uri="{FF2B5EF4-FFF2-40B4-BE49-F238E27FC236}">
              <a16:creationId xmlns:a16="http://schemas.microsoft.com/office/drawing/2014/main" id="{93EE717F-016D-498C-B6A3-988E87923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25" name="Picture 200" descr="empty">
          <a:extLst>
            <a:ext uri="{FF2B5EF4-FFF2-40B4-BE49-F238E27FC236}">
              <a16:creationId xmlns:a16="http://schemas.microsoft.com/office/drawing/2014/main" id="{A8532493-309B-4F64-93B6-B87201B4C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26" name="Picture 195" descr="empty">
          <a:extLst>
            <a:ext uri="{FF2B5EF4-FFF2-40B4-BE49-F238E27FC236}">
              <a16:creationId xmlns:a16="http://schemas.microsoft.com/office/drawing/2014/main" id="{8D3721F6-AF32-4E80-842E-0CEB6EA44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27" name="Picture 196" descr="empty">
          <a:extLst>
            <a:ext uri="{FF2B5EF4-FFF2-40B4-BE49-F238E27FC236}">
              <a16:creationId xmlns:a16="http://schemas.microsoft.com/office/drawing/2014/main" id="{B2F43990-411B-4140-A764-4A6BFC020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28" name="Picture 197" descr="empty">
          <a:extLst>
            <a:ext uri="{FF2B5EF4-FFF2-40B4-BE49-F238E27FC236}">
              <a16:creationId xmlns:a16="http://schemas.microsoft.com/office/drawing/2014/main" id="{4F5DBB00-990E-4C29-9173-EEC423C9F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29" name="Picture 198" descr="empty">
          <a:extLst>
            <a:ext uri="{FF2B5EF4-FFF2-40B4-BE49-F238E27FC236}">
              <a16:creationId xmlns:a16="http://schemas.microsoft.com/office/drawing/2014/main" id="{D112C51B-D66A-43BA-99BC-CC9DB5B93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30" name="Picture 199" descr="empty">
          <a:extLst>
            <a:ext uri="{FF2B5EF4-FFF2-40B4-BE49-F238E27FC236}">
              <a16:creationId xmlns:a16="http://schemas.microsoft.com/office/drawing/2014/main" id="{E60F1313-368C-456B-B746-C153776B1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31" name="Picture 200" descr="empty">
          <a:extLst>
            <a:ext uri="{FF2B5EF4-FFF2-40B4-BE49-F238E27FC236}">
              <a16:creationId xmlns:a16="http://schemas.microsoft.com/office/drawing/2014/main" id="{CED640F5-8914-4C53-AC20-FA2613688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32" name="Picture 195" descr="empty">
          <a:extLst>
            <a:ext uri="{FF2B5EF4-FFF2-40B4-BE49-F238E27FC236}">
              <a16:creationId xmlns:a16="http://schemas.microsoft.com/office/drawing/2014/main" id="{4498A6B1-AC6B-46A8-9502-D94A800E0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33" name="Picture 196" descr="empty">
          <a:extLst>
            <a:ext uri="{FF2B5EF4-FFF2-40B4-BE49-F238E27FC236}">
              <a16:creationId xmlns:a16="http://schemas.microsoft.com/office/drawing/2014/main" id="{F123FD58-FD31-43DF-ABC3-B4960F1CC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34" name="Picture 197" descr="empty">
          <a:extLst>
            <a:ext uri="{FF2B5EF4-FFF2-40B4-BE49-F238E27FC236}">
              <a16:creationId xmlns:a16="http://schemas.microsoft.com/office/drawing/2014/main" id="{0FA90DA2-86CB-4753-9FF3-34CFB9F02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35" name="Picture 198" descr="empty">
          <a:extLst>
            <a:ext uri="{FF2B5EF4-FFF2-40B4-BE49-F238E27FC236}">
              <a16:creationId xmlns:a16="http://schemas.microsoft.com/office/drawing/2014/main" id="{0BB64934-7600-41D3-BA81-4FF027371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36" name="Picture 199" descr="empty">
          <a:extLst>
            <a:ext uri="{FF2B5EF4-FFF2-40B4-BE49-F238E27FC236}">
              <a16:creationId xmlns:a16="http://schemas.microsoft.com/office/drawing/2014/main" id="{8F0A17A1-12F5-4552-9E4E-3396200C8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37" name="Picture 200" descr="empty">
          <a:extLst>
            <a:ext uri="{FF2B5EF4-FFF2-40B4-BE49-F238E27FC236}">
              <a16:creationId xmlns:a16="http://schemas.microsoft.com/office/drawing/2014/main" id="{988F305D-9F98-4C32-A0DD-1C761E580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38" name="Picture 195" descr="empty">
          <a:extLst>
            <a:ext uri="{FF2B5EF4-FFF2-40B4-BE49-F238E27FC236}">
              <a16:creationId xmlns:a16="http://schemas.microsoft.com/office/drawing/2014/main" id="{FBBDE133-A8D3-4655-AB77-14EBAB05C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39" name="Picture 196" descr="empty">
          <a:extLst>
            <a:ext uri="{FF2B5EF4-FFF2-40B4-BE49-F238E27FC236}">
              <a16:creationId xmlns:a16="http://schemas.microsoft.com/office/drawing/2014/main" id="{4537CF74-4A3B-4F88-9A0B-0AE829DD3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40" name="Picture 197" descr="empty">
          <a:extLst>
            <a:ext uri="{FF2B5EF4-FFF2-40B4-BE49-F238E27FC236}">
              <a16:creationId xmlns:a16="http://schemas.microsoft.com/office/drawing/2014/main" id="{F42C6710-1FCD-44B5-A758-4E1AB41F2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41" name="Picture 198" descr="empty">
          <a:extLst>
            <a:ext uri="{FF2B5EF4-FFF2-40B4-BE49-F238E27FC236}">
              <a16:creationId xmlns:a16="http://schemas.microsoft.com/office/drawing/2014/main" id="{D4FF9FC6-90EA-4910-8BD5-6DA20F277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42" name="Picture 199" descr="empty">
          <a:extLst>
            <a:ext uri="{FF2B5EF4-FFF2-40B4-BE49-F238E27FC236}">
              <a16:creationId xmlns:a16="http://schemas.microsoft.com/office/drawing/2014/main" id="{DA84F389-6122-4E72-8558-10AFB18BE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43" name="Picture 200" descr="empty">
          <a:extLst>
            <a:ext uri="{FF2B5EF4-FFF2-40B4-BE49-F238E27FC236}">
              <a16:creationId xmlns:a16="http://schemas.microsoft.com/office/drawing/2014/main" id="{01C03E19-266B-4807-8311-563544F89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44" name="Picture 195" descr="empty">
          <a:extLst>
            <a:ext uri="{FF2B5EF4-FFF2-40B4-BE49-F238E27FC236}">
              <a16:creationId xmlns:a16="http://schemas.microsoft.com/office/drawing/2014/main" id="{52150D0D-F6F8-4568-80E1-788C35826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45" name="Picture 196" descr="empty">
          <a:extLst>
            <a:ext uri="{FF2B5EF4-FFF2-40B4-BE49-F238E27FC236}">
              <a16:creationId xmlns:a16="http://schemas.microsoft.com/office/drawing/2014/main" id="{AE36A0FE-6B6E-4352-9596-BBC7158F6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46" name="Picture 197" descr="empty">
          <a:extLst>
            <a:ext uri="{FF2B5EF4-FFF2-40B4-BE49-F238E27FC236}">
              <a16:creationId xmlns:a16="http://schemas.microsoft.com/office/drawing/2014/main" id="{2E3E5733-33C6-4D24-B652-DB560E001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47" name="Picture 198" descr="empty">
          <a:extLst>
            <a:ext uri="{FF2B5EF4-FFF2-40B4-BE49-F238E27FC236}">
              <a16:creationId xmlns:a16="http://schemas.microsoft.com/office/drawing/2014/main" id="{9A58DD4B-EEAE-4F36-80CF-6F85E1E9F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48" name="Picture 199" descr="empty">
          <a:extLst>
            <a:ext uri="{FF2B5EF4-FFF2-40B4-BE49-F238E27FC236}">
              <a16:creationId xmlns:a16="http://schemas.microsoft.com/office/drawing/2014/main" id="{732C684C-2DEA-4227-B3A0-CD85643CA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49" name="Picture 200" descr="empty">
          <a:extLst>
            <a:ext uri="{FF2B5EF4-FFF2-40B4-BE49-F238E27FC236}">
              <a16:creationId xmlns:a16="http://schemas.microsoft.com/office/drawing/2014/main" id="{8BD44692-4FAA-431F-819F-4B4645CDA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50" name="Picture 195" descr="empty">
          <a:extLst>
            <a:ext uri="{FF2B5EF4-FFF2-40B4-BE49-F238E27FC236}">
              <a16:creationId xmlns:a16="http://schemas.microsoft.com/office/drawing/2014/main" id="{5472131B-6C68-41F2-998E-2378EB17E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51" name="Picture 196" descr="empty">
          <a:extLst>
            <a:ext uri="{FF2B5EF4-FFF2-40B4-BE49-F238E27FC236}">
              <a16:creationId xmlns:a16="http://schemas.microsoft.com/office/drawing/2014/main" id="{2362DA01-DDDF-4465-B3DC-A5B2D3BB4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52" name="Picture 197" descr="empty">
          <a:extLst>
            <a:ext uri="{FF2B5EF4-FFF2-40B4-BE49-F238E27FC236}">
              <a16:creationId xmlns:a16="http://schemas.microsoft.com/office/drawing/2014/main" id="{7F58CA90-4467-4466-A530-C4D3E5D3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53" name="Picture 198" descr="empty">
          <a:extLst>
            <a:ext uri="{FF2B5EF4-FFF2-40B4-BE49-F238E27FC236}">
              <a16:creationId xmlns:a16="http://schemas.microsoft.com/office/drawing/2014/main" id="{5059C1FD-B1FA-43CF-8B20-A446A1F11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54" name="Picture 199" descr="empty">
          <a:extLst>
            <a:ext uri="{FF2B5EF4-FFF2-40B4-BE49-F238E27FC236}">
              <a16:creationId xmlns:a16="http://schemas.microsoft.com/office/drawing/2014/main" id="{519F8404-62C4-45AA-92F3-AAFEB4B79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55" name="Picture 200" descr="empty">
          <a:extLst>
            <a:ext uri="{FF2B5EF4-FFF2-40B4-BE49-F238E27FC236}">
              <a16:creationId xmlns:a16="http://schemas.microsoft.com/office/drawing/2014/main" id="{AC908AC5-8F88-41E0-BCF8-7187A847E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56" name="Picture 195" descr="empty">
          <a:extLst>
            <a:ext uri="{FF2B5EF4-FFF2-40B4-BE49-F238E27FC236}">
              <a16:creationId xmlns:a16="http://schemas.microsoft.com/office/drawing/2014/main" id="{02F7B37E-6CB4-4939-9C1E-E0B629677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57" name="Picture 196" descr="empty">
          <a:extLst>
            <a:ext uri="{FF2B5EF4-FFF2-40B4-BE49-F238E27FC236}">
              <a16:creationId xmlns:a16="http://schemas.microsoft.com/office/drawing/2014/main" id="{347324B3-EA46-4303-B91D-D7663C4F1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58" name="Picture 197" descr="empty">
          <a:extLst>
            <a:ext uri="{FF2B5EF4-FFF2-40B4-BE49-F238E27FC236}">
              <a16:creationId xmlns:a16="http://schemas.microsoft.com/office/drawing/2014/main" id="{F13D6EF2-3324-4D7C-9753-273CAF569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59" name="Picture 198" descr="empty">
          <a:extLst>
            <a:ext uri="{FF2B5EF4-FFF2-40B4-BE49-F238E27FC236}">
              <a16:creationId xmlns:a16="http://schemas.microsoft.com/office/drawing/2014/main" id="{B5535A93-3951-4C04-A7F9-D7FE953C1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260" name="Picture 199" descr="empty">
          <a:extLst>
            <a:ext uri="{FF2B5EF4-FFF2-40B4-BE49-F238E27FC236}">
              <a16:creationId xmlns:a16="http://schemas.microsoft.com/office/drawing/2014/main" id="{598F40DC-D697-4314-845D-3E5660443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261" name="Picture 200" descr="empty">
          <a:extLst>
            <a:ext uri="{FF2B5EF4-FFF2-40B4-BE49-F238E27FC236}">
              <a16:creationId xmlns:a16="http://schemas.microsoft.com/office/drawing/2014/main" id="{A38EA337-4E06-4D74-815B-00379ADC8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533400</xdr:colOff>
      <xdr:row>150</xdr:row>
      <xdr:rowOff>0</xdr:rowOff>
    </xdr:from>
    <xdr:ext cx="0" cy="9525"/>
    <xdr:pic>
      <xdr:nvPicPr>
        <xdr:cNvPr id="1262" name="Picture 195" descr="empty">
          <a:extLst>
            <a:ext uri="{FF2B5EF4-FFF2-40B4-BE49-F238E27FC236}">
              <a16:creationId xmlns:a16="http://schemas.microsoft.com/office/drawing/2014/main" id="{82F69C48-D5A4-450B-B37B-4E785B6F7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63" name="Picture 196" descr="empty">
          <a:extLst>
            <a:ext uri="{FF2B5EF4-FFF2-40B4-BE49-F238E27FC236}">
              <a16:creationId xmlns:a16="http://schemas.microsoft.com/office/drawing/2014/main" id="{6676CDC1-7FED-47E2-AB82-A96681D9D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64" name="Picture 197" descr="empty">
          <a:extLst>
            <a:ext uri="{FF2B5EF4-FFF2-40B4-BE49-F238E27FC236}">
              <a16:creationId xmlns:a16="http://schemas.microsoft.com/office/drawing/2014/main" id="{C9EE1192-4665-4567-AAEF-A2B922182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65" name="Picture 198" descr="empty">
          <a:extLst>
            <a:ext uri="{FF2B5EF4-FFF2-40B4-BE49-F238E27FC236}">
              <a16:creationId xmlns:a16="http://schemas.microsoft.com/office/drawing/2014/main" id="{0C120665-4E03-4676-A0F1-6E4ACEF5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66" name="Picture 199" descr="empty">
          <a:extLst>
            <a:ext uri="{FF2B5EF4-FFF2-40B4-BE49-F238E27FC236}">
              <a16:creationId xmlns:a16="http://schemas.microsoft.com/office/drawing/2014/main" id="{9C86BDD9-29BB-4FEC-9D00-4036ADDC6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67" name="Picture 200" descr="empty">
          <a:extLst>
            <a:ext uri="{FF2B5EF4-FFF2-40B4-BE49-F238E27FC236}">
              <a16:creationId xmlns:a16="http://schemas.microsoft.com/office/drawing/2014/main" id="{DA4467D6-1FC9-4B45-8759-84F567D45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68" name="Picture 195" descr="empty">
          <a:extLst>
            <a:ext uri="{FF2B5EF4-FFF2-40B4-BE49-F238E27FC236}">
              <a16:creationId xmlns:a16="http://schemas.microsoft.com/office/drawing/2014/main" id="{3AC990B3-A067-42DB-B064-27F06F6A5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69" name="Picture 196" descr="empty">
          <a:extLst>
            <a:ext uri="{FF2B5EF4-FFF2-40B4-BE49-F238E27FC236}">
              <a16:creationId xmlns:a16="http://schemas.microsoft.com/office/drawing/2014/main" id="{6705A7C7-87C1-4D0D-86E0-3CFDF302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70" name="Picture 197" descr="empty">
          <a:extLst>
            <a:ext uri="{FF2B5EF4-FFF2-40B4-BE49-F238E27FC236}">
              <a16:creationId xmlns:a16="http://schemas.microsoft.com/office/drawing/2014/main" id="{D486E742-7281-4BBA-B72A-3B61C4F94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71" name="Picture 198" descr="empty">
          <a:extLst>
            <a:ext uri="{FF2B5EF4-FFF2-40B4-BE49-F238E27FC236}">
              <a16:creationId xmlns:a16="http://schemas.microsoft.com/office/drawing/2014/main" id="{FDA46792-306D-4303-9ACA-68488ACC4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72" name="Picture 199" descr="empty">
          <a:extLst>
            <a:ext uri="{FF2B5EF4-FFF2-40B4-BE49-F238E27FC236}">
              <a16:creationId xmlns:a16="http://schemas.microsoft.com/office/drawing/2014/main" id="{0D51312D-F642-41E4-BC53-816677492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73" name="Picture 200" descr="empty">
          <a:extLst>
            <a:ext uri="{FF2B5EF4-FFF2-40B4-BE49-F238E27FC236}">
              <a16:creationId xmlns:a16="http://schemas.microsoft.com/office/drawing/2014/main" id="{9A286456-5851-4C2A-B6FB-C85C5EF45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74" name="Picture 195" descr="empty">
          <a:extLst>
            <a:ext uri="{FF2B5EF4-FFF2-40B4-BE49-F238E27FC236}">
              <a16:creationId xmlns:a16="http://schemas.microsoft.com/office/drawing/2014/main" id="{9AEFBD14-C8E9-4969-A769-03B76EE5A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75" name="Picture 196" descr="empty">
          <a:extLst>
            <a:ext uri="{FF2B5EF4-FFF2-40B4-BE49-F238E27FC236}">
              <a16:creationId xmlns:a16="http://schemas.microsoft.com/office/drawing/2014/main" id="{4A902E67-BC33-42F5-876E-E5C8F355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76" name="Picture 197" descr="empty">
          <a:extLst>
            <a:ext uri="{FF2B5EF4-FFF2-40B4-BE49-F238E27FC236}">
              <a16:creationId xmlns:a16="http://schemas.microsoft.com/office/drawing/2014/main" id="{34824B94-C128-487B-82E0-CE25D04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77" name="Picture 198" descr="empty">
          <a:extLst>
            <a:ext uri="{FF2B5EF4-FFF2-40B4-BE49-F238E27FC236}">
              <a16:creationId xmlns:a16="http://schemas.microsoft.com/office/drawing/2014/main" id="{240BDCA6-DC0C-40EF-99C3-10B4BA85D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78" name="Picture 199" descr="empty">
          <a:extLst>
            <a:ext uri="{FF2B5EF4-FFF2-40B4-BE49-F238E27FC236}">
              <a16:creationId xmlns:a16="http://schemas.microsoft.com/office/drawing/2014/main" id="{C32B0224-8381-408F-99C7-EF1E60F1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79" name="Picture 200" descr="empty">
          <a:extLst>
            <a:ext uri="{FF2B5EF4-FFF2-40B4-BE49-F238E27FC236}">
              <a16:creationId xmlns:a16="http://schemas.microsoft.com/office/drawing/2014/main" id="{AB453241-CF38-4F7B-B8BC-BB05EB64F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80" name="Picture 195" descr="empty">
          <a:extLst>
            <a:ext uri="{FF2B5EF4-FFF2-40B4-BE49-F238E27FC236}">
              <a16:creationId xmlns:a16="http://schemas.microsoft.com/office/drawing/2014/main" id="{301D5420-9019-43E0-8BDC-226FB518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81" name="Picture 196" descr="empty">
          <a:extLst>
            <a:ext uri="{FF2B5EF4-FFF2-40B4-BE49-F238E27FC236}">
              <a16:creationId xmlns:a16="http://schemas.microsoft.com/office/drawing/2014/main" id="{F114533E-16E1-4CB6-828E-747E6CF0C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82" name="Picture 197" descr="empty">
          <a:extLst>
            <a:ext uri="{FF2B5EF4-FFF2-40B4-BE49-F238E27FC236}">
              <a16:creationId xmlns:a16="http://schemas.microsoft.com/office/drawing/2014/main" id="{A7C1A2CC-D6A6-4B22-8B65-F3E499108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83" name="Picture 198" descr="empty">
          <a:extLst>
            <a:ext uri="{FF2B5EF4-FFF2-40B4-BE49-F238E27FC236}">
              <a16:creationId xmlns:a16="http://schemas.microsoft.com/office/drawing/2014/main" id="{0B77DE02-861F-4B4D-9890-582DE938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84" name="Picture 199" descr="empty">
          <a:extLst>
            <a:ext uri="{FF2B5EF4-FFF2-40B4-BE49-F238E27FC236}">
              <a16:creationId xmlns:a16="http://schemas.microsoft.com/office/drawing/2014/main" id="{B462BAF9-BD73-4BB8-BA12-6C8B07094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85" name="Picture 200" descr="empty">
          <a:extLst>
            <a:ext uri="{FF2B5EF4-FFF2-40B4-BE49-F238E27FC236}">
              <a16:creationId xmlns:a16="http://schemas.microsoft.com/office/drawing/2014/main" id="{0442096C-324B-4A0B-A561-42EFEB084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86" name="Picture 195" descr="empty">
          <a:extLst>
            <a:ext uri="{FF2B5EF4-FFF2-40B4-BE49-F238E27FC236}">
              <a16:creationId xmlns:a16="http://schemas.microsoft.com/office/drawing/2014/main" id="{92B7852F-295E-4B82-B53A-73B103C6A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87" name="Picture 196" descr="empty">
          <a:extLst>
            <a:ext uri="{FF2B5EF4-FFF2-40B4-BE49-F238E27FC236}">
              <a16:creationId xmlns:a16="http://schemas.microsoft.com/office/drawing/2014/main" id="{AE4B7EC2-3DA3-4B5C-A3FA-02D1D623B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88" name="Picture 197" descr="empty">
          <a:extLst>
            <a:ext uri="{FF2B5EF4-FFF2-40B4-BE49-F238E27FC236}">
              <a16:creationId xmlns:a16="http://schemas.microsoft.com/office/drawing/2014/main" id="{B94A9406-BE9C-4D4F-B42C-8264A9F85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89" name="Picture 198" descr="empty">
          <a:extLst>
            <a:ext uri="{FF2B5EF4-FFF2-40B4-BE49-F238E27FC236}">
              <a16:creationId xmlns:a16="http://schemas.microsoft.com/office/drawing/2014/main" id="{D7C44CE8-BD6A-4331-849A-926AAEF12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90" name="Picture 199" descr="empty">
          <a:extLst>
            <a:ext uri="{FF2B5EF4-FFF2-40B4-BE49-F238E27FC236}">
              <a16:creationId xmlns:a16="http://schemas.microsoft.com/office/drawing/2014/main" id="{23245506-9619-416A-B225-221AD42C2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91" name="Picture 200" descr="empty">
          <a:extLst>
            <a:ext uri="{FF2B5EF4-FFF2-40B4-BE49-F238E27FC236}">
              <a16:creationId xmlns:a16="http://schemas.microsoft.com/office/drawing/2014/main" id="{1CF5BB04-D0D8-4112-929D-F6A303BD7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92" name="Picture 195" descr="empty">
          <a:extLst>
            <a:ext uri="{FF2B5EF4-FFF2-40B4-BE49-F238E27FC236}">
              <a16:creationId xmlns:a16="http://schemas.microsoft.com/office/drawing/2014/main" id="{DA7C090B-0FC1-4D39-B8E4-9BB55E356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93" name="Picture 196" descr="empty">
          <a:extLst>
            <a:ext uri="{FF2B5EF4-FFF2-40B4-BE49-F238E27FC236}">
              <a16:creationId xmlns:a16="http://schemas.microsoft.com/office/drawing/2014/main" id="{F158B506-D902-432A-9BDC-EAA1DAE14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94" name="Picture 197" descr="empty">
          <a:extLst>
            <a:ext uri="{FF2B5EF4-FFF2-40B4-BE49-F238E27FC236}">
              <a16:creationId xmlns:a16="http://schemas.microsoft.com/office/drawing/2014/main" id="{4405D0EE-C0B6-4141-86C2-92E5013A9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95" name="Picture 198" descr="empty">
          <a:extLst>
            <a:ext uri="{FF2B5EF4-FFF2-40B4-BE49-F238E27FC236}">
              <a16:creationId xmlns:a16="http://schemas.microsoft.com/office/drawing/2014/main" id="{BB1B8A43-5348-435A-8587-8D61A8EAA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96" name="Picture 199" descr="empty">
          <a:extLst>
            <a:ext uri="{FF2B5EF4-FFF2-40B4-BE49-F238E27FC236}">
              <a16:creationId xmlns:a16="http://schemas.microsoft.com/office/drawing/2014/main" id="{BC96D125-2FA6-4E32-AF11-00E1BAD0B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97" name="Picture 200" descr="empty">
          <a:extLst>
            <a:ext uri="{FF2B5EF4-FFF2-40B4-BE49-F238E27FC236}">
              <a16:creationId xmlns:a16="http://schemas.microsoft.com/office/drawing/2014/main" id="{876D12E5-8C09-4DA6-A6D5-130047734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298" name="Picture 195" descr="empty">
          <a:extLst>
            <a:ext uri="{FF2B5EF4-FFF2-40B4-BE49-F238E27FC236}">
              <a16:creationId xmlns:a16="http://schemas.microsoft.com/office/drawing/2014/main" id="{9431F735-6074-4522-873D-201B67602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299" name="Picture 196" descr="empty">
          <a:extLst>
            <a:ext uri="{FF2B5EF4-FFF2-40B4-BE49-F238E27FC236}">
              <a16:creationId xmlns:a16="http://schemas.microsoft.com/office/drawing/2014/main" id="{D3DCDB6B-F198-4415-98F1-A29176FC6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00" name="Picture 197" descr="empty">
          <a:extLst>
            <a:ext uri="{FF2B5EF4-FFF2-40B4-BE49-F238E27FC236}">
              <a16:creationId xmlns:a16="http://schemas.microsoft.com/office/drawing/2014/main" id="{539F550F-180C-47E1-BE42-C16BE6A28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01" name="Picture 198" descr="empty">
          <a:extLst>
            <a:ext uri="{FF2B5EF4-FFF2-40B4-BE49-F238E27FC236}">
              <a16:creationId xmlns:a16="http://schemas.microsoft.com/office/drawing/2014/main" id="{A638FBF3-DD45-4478-B121-760C7FBA3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02" name="Picture 199" descr="empty">
          <a:extLst>
            <a:ext uri="{FF2B5EF4-FFF2-40B4-BE49-F238E27FC236}">
              <a16:creationId xmlns:a16="http://schemas.microsoft.com/office/drawing/2014/main" id="{7EE88ABD-D582-4953-A268-C9D9B35A7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03" name="Picture 200" descr="empty">
          <a:extLst>
            <a:ext uri="{FF2B5EF4-FFF2-40B4-BE49-F238E27FC236}">
              <a16:creationId xmlns:a16="http://schemas.microsoft.com/office/drawing/2014/main" id="{6B3BB393-22FD-43CD-9C5A-D6FA71C66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04" name="Picture 195" descr="empty">
          <a:extLst>
            <a:ext uri="{FF2B5EF4-FFF2-40B4-BE49-F238E27FC236}">
              <a16:creationId xmlns:a16="http://schemas.microsoft.com/office/drawing/2014/main" id="{A14829C2-0C00-4DD9-BEC4-FCE62D99E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05" name="Picture 196" descr="empty">
          <a:extLst>
            <a:ext uri="{FF2B5EF4-FFF2-40B4-BE49-F238E27FC236}">
              <a16:creationId xmlns:a16="http://schemas.microsoft.com/office/drawing/2014/main" id="{F38955A3-DC75-4561-B041-0B7C84B0C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06" name="Picture 197" descr="empty">
          <a:extLst>
            <a:ext uri="{FF2B5EF4-FFF2-40B4-BE49-F238E27FC236}">
              <a16:creationId xmlns:a16="http://schemas.microsoft.com/office/drawing/2014/main" id="{EDCA092F-5853-4A75-BD8D-F094EA7E7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07" name="Picture 198" descr="empty">
          <a:extLst>
            <a:ext uri="{FF2B5EF4-FFF2-40B4-BE49-F238E27FC236}">
              <a16:creationId xmlns:a16="http://schemas.microsoft.com/office/drawing/2014/main" id="{97AFF586-E8DE-40F6-94E1-F3E2428F3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08" name="Picture 199" descr="empty">
          <a:extLst>
            <a:ext uri="{FF2B5EF4-FFF2-40B4-BE49-F238E27FC236}">
              <a16:creationId xmlns:a16="http://schemas.microsoft.com/office/drawing/2014/main" id="{0C7B9059-70A4-44D6-8233-DD7487390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09" name="Picture 200" descr="empty">
          <a:extLst>
            <a:ext uri="{FF2B5EF4-FFF2-40B4-BE49-F238E27FC236}">
              <a16:creationId xmlns:a16="http://schemas.microsoft.com/office/drawing/2014/main" id="{5BFF3912-FAFF-442C-9B6F-2F6A081CC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10" name="Picture 195" descr="empty">
          <a:extLst>
            <a:ext uri="{FF2B5EF4-FFF2-40B4-BE49-F238E27FC236}">
              <a16:creationId xmlns:a16="http://schemas.microsoft.com/office/drawing/2014/main" id="{97587FF8-3F3F-49EC-BB0E-FEE0E33F7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11" name="Picture 196" descr="empty">
          <a:extLst>
            <a:ext uri="{FF2B5EF4-FFF2-40B4-BE49-F238E27FC236}">
              <a16:creationId xmlns:a16="http://schemas.microsoft.com/office/drawing/2014/main" id="{CC9E62F5-FBD2-4A78-8BB7-7EEA41696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12" name="Picture 197" descr="empty">
          <a:extLst>
            <a:ext uri="{FF2B5EF4-FFF2-40B4-BE49-F238E27FC236}">
              <a16:creationId xmlns:a16="http://schemas.microsoft.com/office/drawing/2014/main" id="{24AD7C87-345D-4964-ADEA-72D7D4B16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13" name="Picture 198" descr="empty">
          <a:extLst>
            <a:ext uri="{FF2B5EF4-FFF2-40B4-BE49-F238E27FC236}">
              <a16:creationId xmlns:a16="http://schemas.microsoft.com/office/drawing/2014/main" id="{E22F32C4-92E4-4A61-924B-52E082A0D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14" name="Picture 199" descr="empty">
          <a:extLst>
            <a:ext uri="{FF2B5EF4-FFF2-40B4-BE49-F238E27FC236}">
              <a16:creationId xmlns:a16="http://schemas.microsoft.com/office/drawing/2014/main" id="{44244030-6C56-4636-936A-313A3000D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15" name="Picture 200" descr="empty">
          <a:extLst>
            <a:ext uri="{FF2B5EF4-FFF2-40B4-BE49-F238E27FC236}">
              <a16:creationId xmlns:a16="http://schemas.microsoft.com/office/drawing/2014/main" id="{CF742DC3-876E-4C11-98EF-F6847FF03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16" name="Picture 195" descr="empty">
          <a:extLst>
            <a:ext uri="{FF2B5EF4-FFF2-40B4-BE49-F238E27FC236}">
              <a16:creationId xmlns:a16="http://schemas.microsoft.com/office/drawing/2014/main" id="{95B024C3-8F42-4FCE-A77D-5E1384AEB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17" name="Picture 196" descr="empty">
          <a:extLst>
            <a:ext uri="{FF2B5EF4-FFF2-40B4-BE49-F238E27FC236}">
              <a16:creationId xmlns:a16="http://schemas.microsoft.com/office/drawing/2014/main" id="{0C4F32AC-7E13-4FA3-A323-E2DFF5836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18" name="Picture 197" descr="empty">
          <a:extLst>
            <a:ext uri="{FF2B5EF4-FFF2-40B4-BE49-F238E27FC236}">
              <a16:creationId xmlns:a16="http://schemas.microsoft.com/office/drawing/2014/main" id="{3DA10C09-C13A-43CD-ADC8-2585EF081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19" name="Picture 198" descr="empty">
          <a:extLst>
            <a:ext uri="{FF2B5EF4-FFF2-40B4-BE49-F238E27FC236}">
              <a16:creationId xmlns:a16="http://schemas.microsoft.com/office/drawing/2014/main" id="{AC8C8023-3E01-467D-9F79-70B18F747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20" name="Picture 199" descr="empty">
          <a:extLst>
            <a:ext uri="{FF2B5EF4-FFF2-40B4-BE49-F238E27FC236}">
              <a16:creationId xmlns:a16="http://schemas.microsoft.com/office/drawing/2014/main" id="{D644EB7C-B8E8-4338-B087-B122470E9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21" name="Picture 200" descr="empty">
          <a:extLst>
            <a:ext uri="{FF2B5EF4-FFF2-40B4-BE49-F238E27FC236}">
              <a16:creationId xmlns:a16="http://schemas.microsoft.com/office/drawing/2014/main" id="{240712DD-441B-44E9-8D4C-4B9D91D16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22" name="Picture 195" descr="empty">
          <a:extLst>
            <a:ext uri="{FF2B5EF4-FFF2-40B4-BE49-F238E27FC236}">
              <a16:creationId xmlns:a16="http://schemas.microsoft.com/office/drawing/2014/main" id="{9334F770-AF5F-4243-9329-EF9BC3E02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23" name="Picture 196" descr="empty">
          <a:extLst>
            <a:ext uri="{FF2B5EF4-FFF2-40B4-BE49-F238E27FC236}">
              <a16:creationId xmlns:a16="http://schemas.microsoft.com/office/drawing/2014/main" id="{34521E47-1954-4959-8B10-DF14C8E0F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24" name="Picture 197" descr="empty">
          <a:extLst>
            <a:ext uri="{FF2B5EF4-FFF2-40B4-BE49-F238E27FC236}">
              <a16:creationId xmlns:a16="http://schemas.microsoft.com/office/drawing/2014/main" id="{1E1F0DD3-BE31-428B-995E-E3C750E3D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25" name="Picture 198" descr="empty">
          <a:extLst>
            <a:ext uri="{FF2B5EF4-FFF2-40B4-BE49-F238E27FC236}">
              <a16:creationId xmlns:a16="http://schemas.microsoft.com/office/drawing/2014/main" id="{0FB74A1A-14EF-4B15-932F-D710BCDA5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26" name="Picture 199" descr="empty">
          <a:extLst>
            <a:ext uri="{FF2B5EF4-FFF2-40B4-BE49-F238E27FC236}">
              <a16:creationId xmlns:a16="http://schemas.microsoft.com/office/drawing/2014/main" id="{77378687-EA4A-4521-B228-BCD3C5992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27" name="Picture 200" descr="empty">
          <a:extLst>
            <a:ext uri="{FF2B5EF4-FFF2-40B4-BE49-F238E27FC236}">
              <a16:creationId xmlns:a16="http://schemas.microsoft.com/office/drawing/2014/main" id="{3E098EA7-9EEF-4C27-AA1B-2D1DEF3EA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28" name="Picture 195" descr="empty">
          <a:extLst>
            <a:ext uri="{FF2B5EF4-FFF2-40B4-BE49-F238E27FC236}">
              <a16:creationId xmlns:a16="http://schemas.microsoft.com/office/drawing/2014/main" id="{CF1B5FF5-E347-4F54-8C5E-2AB1AAF11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29" name="Picture 196" descr="empty">
          <a:extLst>
            <a:ext uri="{FF2B5EF4-FFF2-40B4-BE49-F238E27FC236}">
              <a16:creationId xmlns:a16="http://schemas.microsoft.com/office/drawing/2014/main" id="{A59DF82F-4EA5-4DF4-A367-7B311DD20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30" name="Picture 197" descr="empty">
          <a:extLst>
            <a:ext uri="{FF2B5EF4-FFF2-40B4-BE49-F238E27FC236}">
              <a16:creationId xmlns:a16="http://schemas.microsoft.com/office/drawing/2014/main" id="{7D4400BB-0549-4D69-BD18-F498EE6A3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31" name="Picture 198" descr="empty">
          <a:extLst>
            <a:ext uri="{FF2B5EF4-FFF2-40B4-BE49-F238E27FC236}">
              <a16:creationId xmlns:a16="http://schemas.microsoft.com/office/drawing/2014/main" id="{A1122411-4F7D-4A41-A0B9-4D97662AD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32" name="Picture 199" descr="empty">
          <a:extLst>
            <a:ext uri="{FF2B5EF4-FFF2-40B4-BE49-F238E27FC236}">
              <a16:creationId xmlns:a16="http://schemas.microsoft.com/office/drawing/2014/main" id="{BDBFABC3-216F-47B3-98CA-9EBFD2381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33" name="Picture 200" descr="empty">
          <a:extLst>
            <a:ext uri="{FF2B5EF4-FFF2-40B4-BE49-F238E27FC236}">
              <a16:creationId xmlns:a16="http://schemas.microsoft.com/office/drawing/2014/main" id="{232E1C48-1B6D-449F-8157-CC45586B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34" name="Picture 195" descr="empty">
          <a:extLst>
            <a:ext uri="{FF2B5EF4-FFF2-40B4-BE49-F238E27FC236}">
              <a16:creationId xmlns:a16="http://schemas.microsoft.com/office/drawing/2014/main" id="{EA6A8635-6E65-45E2-AF58-0DFF00CE4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35" name="Picture 196" descr="empty">
          <a:extLst>
            <a:ext uri="{FF2B5EF4-FFF2-40B4-BE49-F238E27FC236}">
              <a16:creationId xmlns:a16="http://schemas.microsoft.com/office/drawing/2014/main" id="{177616D2-FFF6-41D8-8DA0-A8C1F63A7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36" name="Picture 197" descr="empty">
          <a:extLst>
            <a:ext uri="{FF2B5EF4-FFF2-40B4-BE49-F238E27FC236}">
              <a16:creationId xmlns:a16="http://schemas.microsoft.com/office/drawing/2014/main" id="{B90DD2EB-8840-4A2E-88C6-A615F7855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37" name="Picture 198" descr="empty">
          <a:extLst>
            <a:ext uri="{FF2B5EF4-FFF2-40B4-BE49-F238E27FC236}">
              <a16:creationId xmlns:a16="http://schemas.microsoft.com/office/drawing/2014/main" id="{10C25518-79A3-4DC6-8036-C65EC1DAD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38" name="Picture 199" descr="empty">
          <a:extLst>
            <a:ext uri="{FF2B5EF4-FFF2-40B4-BE49-F238E27FC236}">
              <a16:creationId xmlns:a16="http://schemas.microsoft.com/office/drawing/2014/main" id="{592F94E8-EFCA-4761-9F54-CDA5274DB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39" name="Picture 200" descr="empty">
          <a:extLst>
            <a:ext uri="{FF2B5EF4-FFF2-40B4-BE49-F238E27FC236}">
              <a16:creationId xmlns:a16="http://schemas.microsoft.com/office/drawing/2014/main" id="{95970957-008A-4D17-815C-A89F6D3CF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40" name="Picture 195" descr="empty">
          <a:extLst>
            <a:ext uri="{FF2B5EF4-FFF2-40B4-BE49-F238E27FC236}">
              <a16:creationId xmlns:a16="http://schemas.microsoft.com/office/drawing/2014/main" id="{DE89D657-200A-4466-9E66-E6F28910F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41" name="Picture 196" descr="empty">
          <a:extLst>
            <a:ext uri="{FF2B5EF4-FFF2-40B4-BE49-F238E27FC236}">
              <a16:creationId xmlns:a16="http://schemas.microsoft.com/office/drawing/2014/main" id="{A4D5324D-452F-43C7-B7AD-341AA5C7E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42" name="Picture 197" descr="empty">
          <a:extLst>
            <a:ext uri="{FF2B5EF4-FFF2-40B4-BE49-F238E27FC236}">
              <a16:creationId xmlns:a16="http://schemas.microsoft.com/office/drawing/2014/main" id="{182BEEFC-1A27-4BA6-B67B-E7371A4B2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43" name="Picture 198" descr="empty">
          <a:extLst>
            <a:ext uri="{FF2B5EF4-FFF2-40B4-BE49-F238E27FC236}">
              <a16:creationId xmlns:a16="http://schemas.microsoft.com/office/drawing/2014/main" id="{F2FA39B9-0D7A-4636-8509-24EE72411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44" name="Picture 199" descr="empty">
          <a:extLst>
            <a:ext uri="{FF2B5EF4-FFF2-40B4-BE49-F238E27FC236}">
              <a16:creationId xmlns:a16="http://schemas.microsoft.com/office/drawing/2014/main" id="{4F543FFA-F937-4159-A883-FDC2CBB60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45" name="Picture 200" descr="empty">
          <a:extLst>
            <a:ext uri="{FF2B5EF4-FFF2-40B4-BE49-F238E27FC236}">
              <a16:creationId xmlns:a16="http://schemas.microsoft.com/office/drawing/2014/main" id="{1A6E3DDC-9BAB-4709-AB7D-DDC5A2C1A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46" name="Picture 195" descr="empty">
          <a:extLst>
            <a:ext uri="{FF2B5EF4-FFF2-40B4-BE49-F238E27FC236}">
              <a16:creationId xmlns:a16="http://schemas.microsoft.com/office/drawing/2014/main" id="{C2898E68-0C7F-445D-877F-BC3237529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47" name="Picture 196" descr="empty">
          <a:extLst>
            <a:ext uri="{FF2B5EF4-FFF2-40B4-BE49-F238E27FC236}">
              <a16:creationId xmlns:a16="http://schemas.microsoft.com/office/drawing/2014/main" id="{D1BD4D12-CD09-4DDD-B5A3-1A05B92E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48" name="Picture 197" descr="empty">
          <a:extLst>
            <a:ext uri="{FF2B5EF4-FFF2-40B4-BE49-F238E27FC236}">
              <a16:creationId xmlns:a16="http://schemas.microsoft.com/office/drawing/2014/main" id="{CCE4FCAA-F85B-402F-ABCF-F02C27778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49" name="Picture 198" descr="empty">
          <a:extLst>
            <a:ext uri="{FF2B5EF4-FFF2-40B4-BE49-F238E27FC236}">
              <a16:creationId xmlns:a16="http://schemas.microsoft.com/office/drawing/2014/main" id="{0682CADC-6AAB-43A4-B9E0-65CDA1D63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50" name="Picture 199" descr="empty">
          <a:extLst>
            <a:ext uri="{FF2B5EF4-FFF2-40B4-BE49-F238E27FC236}">
              <a16:creationId xmlns:a16="http://schemas.microsoft.com/office/drawing/2014/main" id="{6A8CB9A3-B2CB-4DD6-BDB1-FEB3CB049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51" name="Picture 200" descr="empty">
          <a:extLst>
            <a:ext uri="{FF2B5EF4-FFF2-40B4-BE49-F238E27FC236}">
              <a16:creationId xmlns:a16="http://schemas.microsoft.com/office/drawing/2014/main" id="{D8B91812-A5F7-4731-B8A1-1CA2E2B12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52" name="Picture 195" descr="empty">
          <a:extLst>
            <a:ext uri="{FF2B5EF4-FFF2-40B4-BE49-F238E27FC236}">
              <a16:creationId xmlns:a16="http://schemas.microsoft.com/office/drawing/2014/main" id="{1AF0A525-477E-423E-896B-D59E46301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53" name="Picture 196" descr="empty">
          <a:extLst>
            <a:ext uri="{FF2B5EF4-FFF2-40B4-BE49-F238E27FC236}">
              <a16:creationId xmlns:a16="http://schemas.microsoft.com/office/drawing/2014/main" id="{5C9BB403-B7F3-491F-8378-02B1E97C1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54" name="Picture 197" descr="empty">
          <a:extLst>
            <a:ext uri="{FF2B5EF4-FFF2-40B4-BE49-F238E27FC236}">
              <a16:creationId xmlns:a16="http://schemas.microsoft.com/office/drawing/2014/main" id="{0D8C34D1-6131-44D6-8C25-3C0BACF93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55" name="Picture 198" descr="empty">
          <a:extLst>
            <a:ext uri="{FF2B5EF4-FFF2-40B4-BE49-F238E27FC236}">
              <a16:creationId xmlns:a16="http://schemas.microsoft.com/office/drawing/2014/main" id="{D645C9A2-3BF9-434F-B014-427D620E1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56" name="Picture 199" descr="empty">
          <a:extLst>
            <a:ext uri="{FF2B5EF4-FFF2-40B4-BE49-F238E27FC236}">
              <a16:creationId xmlns:a16="http://schemas.microsoft.com/office/drawing/2014/main" id="{43961421-804A-4DD1-A58C-5CD52C7F3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57" name="Picture 200" descr="empty">
          <a:extLst>
            <a:ext uri="{FF2B5EF4-FFF2-40B4-BE49-F238E27FC236}">
              <a16:creationId xmlns:a16="http://schemas.microsoft.com/office/drawing/2014/main" id="{D8896FCC-0346-4684-B984-FFB2853A2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58" name="Picture 195" descr="empty">
          <a:extLst>
            <a:ext uri="{FF2B5EF4-FFF2-40B4-BE49-F238E27FC236}">
              <a16:creationId xmlns:a16="http://schemas.microsoft.com/office/drawing/2014/main" id="{27223298-56A0-4376-9327-51E07AC85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59" name="Picture 196" descr="empty">
          <a:extLst>
            <a:ext uri="{FF2B5EF4-FFF2-40B4-BE49-F238E27FC236}">
              <a16:creationId xmlns:a16="http://schemas.microsoft.com/office/drawing/2014/main" id="{BF350A20-2F91-42F2-A100-67B12A01F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60" name="Picture 197" descr="empty">
          <a:extLst>
            <a:ext uri="{FF2B5EF4-FFF2-40B4-BE49-F238E27FC236}">
              <a16:creationId xmlns:a16="http://schemas.microsoft.com/office/drawing/2014/main" id="{ADB3CCDB-70E6-49EE-98CE-6ADB939B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61" name="Picture 198" descr="empty">
          <a:extLst>
            <a:ext uri="{FF2B5EF4-FFF2-40B4-BE49-F238E27FC236}">
              <a16:creationId xmlns:a16="http://schemas.microsoft.com/office/drawing/2014/main" id="{B54FC43B-CD24-476F-8821-FD83D07C6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62" name="Picture 199" descr="empty">
          <a:extLst>
            <a:ext uri="{FF2B5EF4-FFF2-40B4-BE49-F238E27FC236}">
              <a16:creationId xmlns:a16="http://schemas.microsoft.com/office/drawing/2014/main" id="{0086F778-F618-4A35-A1B7-BE6738E68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63" name="Picture 200" descr="empty">
          <a:extLst>
            <a:ext uri="{FF2B5EF4-FFF2-40B4-BE49-F238E27FC236}">
              <a16:creationId xmlns:a16="http://schemas.microsoft.com/office/drawing/2014/main" id="{CAE4BDCE-33E7-4BFD-9967-7F8898369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64" name="Picture 195" descr="empty">
          <a:extLst>
            <a:ext uri="{FF2B5EF4-FFF2-40B4-BE49-F238E27FC236}">
              <a16:creationId xmlns:a16="http://schemas.microsoft.com/office/drawing/2014/main" id="{9B3A0A2E-F8CE-4524-B1F5-380689639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65" name="Picture 196" descr="empty">
          <a:extLst>
            <a:ext uri="{FF2B5EF4-FFF2-40B4-BE49-F238E27FC236}">
              <a16:creationId xmlns:a16="http://schemas.microsoft.com/office/drawing/2014/main" id="{7E4918D2-4F59-4051-9DFF-7F7BFA662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66" name="Picture 197" descr="empty">
          <a:extLst>
            <a:ext uri="{FF2B5EF4-FFF2-40B4-BE49-F238E27FC236}">
              <a16:creationId xmlns:a16="http://schemas.microsoft.com/office/drawing/2014/main" id="{839D2426-1679-40B2-8080-E27B64558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67" name="Picture 198" descr="empty">
          <a:extLst>
            <a:ext uri="{FF2B5EF4-FFF2-40B4-BE49-F238E27FC236}">
              <a16:creationId xmlns:a16="http://schemas.microsoft.com/office/drawing/2014/main" id="{91F9278F-AD56-4D95-9A14-76DA7B0B5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68" name="Picture 199" descr="empty">
          <a:extLst>
            <a:ext uri="{FF2B5EF4-FFF2-40B4-BE49-F238E27FC236}">
              <a16:creationId xmlns:a16="http://schemas.microsoft.com/office/drawing/2014/main" id="{00C5C1D7-B208-4FAD-B27E-BDB5AD495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69" name="Picture 200" descr="empty">
          <a:extLst>
            <a:ext uri="{FF2B5EF4-FFF2-40B4-BE49-F238E27FC236}">
              <a16:creationId xmlns:a16="http://schemas.microsoft.com/office/drawing/2014/main" id="{C301DE94-CB90-4690-878D-CDCA52FF4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70" name="Picture 195" descr="empty">
          <a:extLst>
            <a:ext uri="{FF2B5EF4-FFF2-40B4-BE49-F238E27FC236}">
              <a16:creationId xmlns:a16="http://schemas.microsoft.com/office/drawing/2014/main" id="{678F89A8-0CDB-4E15-BC89-A82C14023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71" name="Picture 196" descr="empty">
          <a:extLst>
            <a:ext uri="{FF2B5EF4-FFF2-40B4-BE49-F238E27FC236}">
              <a16:creationId xmlns:a16="http://schemas.microsoft.com/office/drawing/2014/main" id="{65AD47A1-BE4C-4FD4-BBC6-3F21E5432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72" name="Picture 197" descr="empty">
          <a:extLst>
            <a:ext uri="{FF2B5EF4-FFF2-40B4-BE49-F238E27FC236}">
              <a16:creationId xmlns:a16="http://schemas.microsoft.com/office/drawing/2014/main" id="{947F77C3-BE42-48F7-A8D6-C0CA63A34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73" name="Picture 198" descr="empty">
          <a:extLst>
            <a:ext uri="{FF2B5EF4-FFF2-40B4-BE49-F238E27FC236}">
              <a16:creationId xmlns:a16="http://schemas.microsoft.com/office/drawing/2014/main" id="{8FA6BE4D-B997-4A1E-BA33-63674E7E4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74" name="Picture 199" descr="empty">
          <a:extLst>
            <a:ext uri="{FF2B5EF4-FFF2-40B4-BE49-F238E27FC236}">
              <a16:creationId xmlns:a16="http://schemas.microsoft.com/office/drawing/2014/main" id="{82E24CE5-CD8F-44EF-9CAB-33257F3D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75" name="Picture 200" descr="empty">
          <a:extLst>
            <a:ext uri="{FF2B5EF4-FFF2-40B4-BE49-F238E27FC236}">
              <a16:creationId xmlns:a16="http://schemas.microsoft.com/office/drawing/2014/main" id="{0B54A0D6-64BD-497E-9523-A820FE16D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76" name="Picture 195" descr="empty">
          <a:extLst>
            <a:ext uri="{FF2B5EF4-FFF2-40B4-BE49-F238E27FC236}">
              <a16:creationId xmlns:a16="http://schemas.microsoft.com/office/drawing/2014/main" id="{4E4288D0-94EF-48F1-B6E1-AC09C0105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77" name="Picture 196" descr="empty">
          <a:extLst>
            <a:ext uri="{FF2B5EF4-FFF2-40B4-BE49-F238E27FC236}">
              <a16:creationId xmlns:a16="http://schemas.microsoft.com/office/drawing/2014/main" id="{0396BE29-3E75-4595-AE74-43B735A0B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78" name="Picture 197" descr="empty">
          <a:extLst>
            <a:ext uri="{FF2B5EF4-FFF2-40B4-BE49-F238E27FC236}">
              <a16:creationId xmlns:a16="http://schemas.microsoft.com/office/drawing/2014/main" id="{0F2F000A-7DA0-4959-A946-1CE28A8DC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79" name="Picture 198" descr="empty">
          <a:extLst>
            <a:ext uri="{FF2B5EF4-FFF2-40B4-BE49-F238E27FC236}">
              <a16:creationId xmlns:a16="http://schemas.microsoft.com/office/drawing/2014/main" id="{918969F8-08A8-42D9-9671-22DABA3E6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80" name="Picture 199" descr="empty">
          <a:extLst>
            <a:ext uri="{FF2B5EF4-FFF2-40B4-BE49-F238E27FC236}">
              <a16:creationId xmlns:a16="http://schemas.microsoft.com/office/drawing/2014/main" id="{8A6B2A70-2F04-42E5-92E8-7FC882143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81" name="Picture 200" descr="empty">
          <a:extLst>
            <a:ext uri="{FF2B5EF4-FFF2-40B4-BE49-F238E27FC236}">
              <a16:creationId xmlns:a16="http://schemas.microsoft.com/office/drawing/2014/main" id="{DE29972A-4D07-4C5A-AAE5-326DA1260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82" name="Picture 195" descr="empty">
          <a:extLst>
            <a:ext uri="{FF2B5EF4-FFF2-40B4-BE49-F238E27FC236}">
              <a16:creationId xmlns:a16="http://schemas.microsoft.com/office/drawing/2014/main" id="{677DBAFB-B35E-45E3-8D38-2C8668177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83" name="Picture 196" descr="empty">
          <a:extLst>
            <a:ext uri="{FF2B5EF4-FFF2-40B4-BE49-F238E27FC236}">
              <a16:creationId xmlns:a16="http://schemas.microsoft.com/office/drawing/2014/main" id="{DCE9DCAC-D870-4E07-A9D4-519C09A28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84" name="Picture 197" descr="empty">
          <a:extLst>
            <a:ext uri="{FF2B5EF4-FFF2-40B4-BE49-F238E27FC236}">
              <a16:creationId xmlns:a16="http://schemas.microsoft.com/office/drawing/2014/main" id="{2D02F362-F315-44DA-8E48-EF7BD3EB9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85" name="Picture 198" descr="empty">
          <a:extLst>
            <a:ext uri="{FF2B5EF4-FFF2-40B4-BE49-F238E27FC236}">
              <a16:creationId xmlns:a16="http://schemas.microsoft.com/office/drawing/2014/main" id="{E71F6062-1BD5-4413-86ED-07160D9E5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86" name="Picture 199" descr="empty">
          <a:extLst>
            <a:ext uri="{FF2B5EF4-FFF2-40B4-BE49-F238E27FC236}">
              <a16:creationId xmlns:a16="http://schemas.microsoft.com/office/drawing/2014/main" id="{D551C7DC-2FA6-4185-9630-FF7720C49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87" name="Picture 200" descr="empty">
          <a:extLst>
            <a:ext uri="{FF2B5EF4-FFF2-40B4-BE49-F238E27FC236}">
              <a16:creationId xmlns:a16="http://schemas.microsoft.com/office/drawing/2014/main" id="{55E7A815-3610-4123-AEE1-CBD6019BF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88" name="Picture 195" descr="empty">
          <a:extLst>
            <a:ext uri="{FF2B5EF4-FFF2-40B4-BE49-F238E27FC236}">
              <a16:creationId xmlns:a16="http://schemas.microsoft.com/office/drawing/2014/main" id="{91E671B9-1093-4644-85FA-5B99640E7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89" name="Picture 196" descr="empty">
          <a:extLst>
            <a:ext uri="{FF2B5EF4-FFF2-40B4-BE49-F238E27FC236}">
              <a16:creationId xmlns:a16="http://schemas.microsoft.com/office/drawing/2014/main" id="{73FA8E8F-3A0B-43FD-99B9-AA2A9E8A8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90" name="Picture 197" descr="empty">
          <a:extLst>
            <a:ext uri="{FF2B5EF4-FFF2-40B4-BE49-F238E27FC236}">
              <a16:creationId xmlns:a16="http://schemas.microsoft.com/office/drawing/2014/main" id="{4F20B987-EF81-4BA3-B4B4-EDE87C171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91" name="Picture 198" descr="empty">
          <a:extLst>
            <a:ext uri="{FF2B5EF4-FFF2-40B4-BE49-F238E27FC236}">
              <a16:creationId xmlns:a16="http://schemas.microsoft.com/office/drawing/2014/main" id="{92404A78-9E58-4395-AE78-83BE1C87A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92" name="Picture 199" descr="empty">
          <a:extLst>
            <a:ext uri="{FF2B5EF4-FFF2-40B4-BE49-F238E27FC236}">
              <a16:creationId xmlns:a16="http://schemas.microsoft.com/office/drawing/2014/main" id="{32A982E8-E2AC-45F1-A05C-E63E309D3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93" name="Picture 200" descr="empty">
          <a:extLst>
            <a:ext uri="{FF2B5EF4-FFF2-40B4-BE49-F238E27FC236}">
              <a16:creationId xmlns:a16="http://schemas.microsoft.com/office/drawing/2014/main" id="{9495F5FA-DD33-4644-8F02-6C4BC7B2E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94" name="Picture 195" descr="empty">
          <a:extLst>
            <a:ext uri="{FF2B5EF4-FFF2-40B4-BE49-F238E27FC236}">
              <a16:creationId xmlns:a16="http://schemas.microsoft.com/office/drawing/2014/main" id="{D7398ACC-F9D0-4930-ACE3-C5EDE9208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95" name="Picture 196" descr="empty">
          <a:extLst>
            <a:ext uri="{FF2B5EF4-FFF2-40B4-BE49-F238E27FC236}">
              <a16:creationId xmlns:a16="http://schemas.microsoft.com/office/drawing/2014/main" id="{C0D4E2C1-7153-440E-959B-3CAC997BF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96" name="Picture 197" descr="empty">
          <a:extLst>
            <a:ext uri="{FF2B5EF4-FFF2-40B4-BE49-F238E27FC236}">
              <a16:creationId xmlns:a16="http://schemas.microsoft.com/office/drawing/2014/main" id="{369950F3-D88F-48A4-B899-05BA782C9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97" name="Picture 198" descr="empty">
          <a:extLst>
            <a:ext uri="{FF2B5EF4-FFF2-40B4-BE49-F238E27FC236}">
              <a16:creationId xmlns:a16="http://schemas.microsoft.com/office/drawing/2014/main" id="{D7008205-B519-474F-BCF4-064BC4B44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398" name="Picture 199" descr="empty">
          <a:extLst>
            <a:ext uri="{FF2B5EF4-FFF2-40B4-BE49-F238E27FC236}">
              <a16:creationId xmlns:a16="http://schemas.microsoft.com/office/drawing/2014/main" id="{883C6FC2-64E5-405E-AB18-804844D0F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399" name="Picture 200" descr="empty">
          <a:extLst>
            <a:ext uri="{FF2B5EF4-FFF2-40B4-BE49-F238E27FC236}">
              <a16:creationId xmlns:a16="http://schemas.microsoft.com/office/drawing/2014/main" id="{4BCCD966-80F8-4095-BB75-396FAC196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00" name="Picture 195" descr="empty">
          <a:extLst>
            <a:ext uri="{FF2B5EF4-FFF2-40B4-BE49-F238E27FC236}">
              <a16:creationId xmlns:a16="http://schemas.microsoft.com/office/drawing/2014/main" id="{361AF619-4CC1-414D-9247-1BD0F8DFC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01" name="Picture 196" descr="empty">
          <a:extLst>
            <a:ext uri="{FF2B5EF4-FFF2-40B4-BE49-F238E27FC236}">
              <a16:creationId xmlns:a16="http://schemas.microsoft.com/office/drawing/2014/main" id="{D12EBFB1-CDD9-4F5E-A530-0F962FCBC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02" name="Picture 197" descr="empty">
          <a:extLst>
            <a:ext uri="{FF2B5EF4-FFF2-40B4-BE49-F238E27FC236}">
              <a16:creationId xmlns:a16="http://schemas.microsoft.com/office/drawing/2014/main" id="{8CF4F98B-AF18-4948-860D-A709BFE87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03" name="Picture 198" descr="empty">
          <a:extLst>
            <a:ext uri="{FF2B5EF4-FFF2-40B4-BE49-F238E27FC236}">
              <a16:creationId xmlns:a16="http://schemas.microsoft.com/office/drawing/2014/main" id="{79A7A6C1-C0A6-4FCB-ADE0-2A57E3F9A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04" name="Picture 199" descr="empty">
          <a:extLst>
            <a:ext uri="{FF2B5EF4-FFF2-40B4-BE49-F238E27FC236}">
              <a16:creationId xmlns:a16="http://schemas.microsoft.com/office/drawing/2014/main" id="{92233E0D-11D6-4DC1-A1A4-7DC260171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05" name="Picture 200" descr="empty">
          <a:extLst>
            <a:ext uri="{FF2B5EF4-FFF2-40B4-BE49-F238E27FC236}">
              <a16:creationId xmlns:a16="http://schemas.microsoft.com/office/drawing/2014/main" id="{37FC18B8-F10A-4C13-A09C-FDD00EE0F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06" name="Picture 195" descr="empty">
          <a:extLst>
            <a:ext uri="{FF2B5EF4-FFF2-40B4-BE49-F238E27FC236}">
              <a16:creationId xmlns:a16="http://schemas.microsoft.com/office/drawing/2014/main" id="{CEBD8A56-00BD-46CA-8D11-FECD8CB67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07" name="Picture 196" descr="empty">
          <a:extLst>
            <a:ext uri="{FF2B5EF4-FFF2-40B4-BE49-F238E27FC236}">
              <a16:creationId xmlns:a16="http://schemas.microsoft.com/office/drawing/2014/main" id="{6D291E09-F2AE-4D88-8262-DF282E5D4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08" name="Picture 197" descr="empty">
          <a:extLst>
            <a:ext uri="{FF2B5EF4-FFF2-40B4-BE49-F238E27FC236}">
              <a16:creationId xmlns:a16="http://schemas.microsoft.com/office/drawing/2014/main" id="{7B29C650-0854-445B-9956-00AB573D1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09" name="Picture 198" descr="empty">
          <a:extLst>
            <a:ext uri="{FF2B5EF4-FFF2-40B4-BE49-F238E27FC236}">
              <a16:creationId xmlns:a16="http://schemas.microsoft.com/office/drawing/2014/main" id="{9C086137-2EA4-4B51-B385-9F1D8BCAE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10" name="Picture 199" descr="empty">
          <a:extLst>
            <a:ext uri="{FF2B5EF4-FFF2-40B4-BE49-F238E27FC236}">
              <a16:creationId xmlns:a16="http://schemas.microsoft.com/office/drawing/2014/main" id="{B7EE7387-1C39-4E59-941B-23A891273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11" name="Picture 200" descr="empty">
          <a:extLst>
            <a:ext uri="{FF2B5EF4-FFF2-40B4-BE49-F238E27FC236}">
              <a16:creationId xmlns:a16="http://schemas.microsoft.com/office/drawing/2014/main" id="{F4FB9046-1076-496F-8017-564970090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12" name="Picture 195" descr="empty">
          <a:extLst>
            <a:ext uri="{FF2B5EF4-FFF2-40B4-BE49-F238E27FC236}">
              <a16:creationId xmlns:a16="http://schemas.microsoft.com/office/drawing/2014/main" id="{D727DB21-3F09-4F27-9281-89FA2E958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13" name="Picture 196" descr="empty">
          <a:extLst>
            <a:ext uri="{FF2B5EF4-FFF2-40B4-BE49-F238E27FC236}">
              <a16:creationId xmlns:a16="http://schemas.microsoft.com/office/drawing/2014/main" id="{A8BC5F85-D5AB-4CAF-82E3-3C289DA8B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14" name="Picture 197" descr="empty">
          <a:extLst>
            <a:ext uri="{FF2B5EF4-FFF2-40B4-BE49-F238E27FC236}">
              <a16:creationId xmlns:a16="http://schemas.microsoft.com/office/drawing/2014/main" id="{F00C97C3-169C-455E-854A-A8166D7BC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15" name="Picture 198" descr="empty">
          <a:extLst>
            <a:ext uri="{FF2B5EF4-FFF2-40B4-BE49-F238E27FC236}">
              <a16:creationId xmlns:a16="http://schemas.microsoft.com/office/drawing/2014/main" id="{2D65790A-09ED-4BC6-9F97-CF9B1B443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16" name="Picture 199" descr="empty">
          <a:extLst>
            <a:ext uri="{FF2B5EF4-FFF2-40B4-BE49-F238E27FC236}">
              <a16:creationId xmlns:a16="http://schemas.microsoft.com/office/drawing/2014/main" id="{B8C404FF-FF09-491B-931B-9DC93D859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17" name="Picture 200" descr="empty">
          <a:extLst>
            <a:ext uri="{FF2B5EF4-FFF2-40B4-BE49-F238E27FC236}">
              <a16:creationId xmlns:a16="http://schemas.microsoft.com/office/drawing/2014/main" id="{C2543BD4-7687-4655-9C91-28ACD3D59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18" name="Picture 195" descr="empty">
          <a:extLst>
            <a:ext uri="{FF2B5EF4-FFF2-40B4-BE49-F238E27FC236}">
              <a16:creationId xmlns:a16="http://schemas.microsoft.com/office/drawing/2014/main" id="{0DFF8F45-139E-454A-A777-7FCE9176E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19" name="Picture 196" descr="empty">
          <a:extLst>
            <a:ext uri="{FF2B5EF4-FFF2-40B4-BE49-F238E27FC236}">
              <a16:creationId xmlns:a16="http://schemas.microsoft.com/office/drawing/2014/main" id="{46864800-4E42-46AD-9510-697415E7C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20" name="Picture 197" descr="empty">
          <a:extLst>
            <a:ext uri="{FF2B5EF4-FFF2-40B4-BE49-F238E27FC236}">
              <a16:creationId xmlns:a16="http://schemas.microsoft.com/office/drawing/2014/main" id="{E863EB26-7A71-4CE0-B29A-058273FF1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21" name="Picture 198" descr="empty">
          <a:extLst>
            <a:ext uri="{FF2B5EF4-FFF2-40B4-BE49-F238E27FC236}">
              <a16:creationId xmlns:a16="http://schemas.microsoft.com/office/drawing/2014/main" id="{D805FF5B-C8CC-4E2F-9AEF-61454F473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22" name="Picture 199" descr="empty">
          <a:extLst>
            <a:ext uri="{FF2B5EF4-FFF2-40B4-BE49-F238E27FC236}">
              <a16:creationId xmlns:a16="http://schemas.microsoft.com/office/drawing/2014/main" id="{16B5D61E-085E-42CF-B7D6-52DBC59A8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23" name="Picture 200" descr="empty">
          <a:extLst>
            <a:ext uri="{FF2B5EF4-FFF2-40B4-BE49-F238E27FC236}">
              <a16:creationId xmlns:a16="http://schemas.microsoft.com/office/drawing/2014/main" id="{D4DF4A13-72E0-44FF-B29D-C38675A68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24" name="Picture 195" descr="empty">
          <a:extLst>
            <a:ext uri="{FF2B5EF4-FFF2-40B4-BE49-F238E27FC236}">
              <a16:creationId xmlns:a16="http://schemas.microsoft.com/office/drawing/2014/main" id="{575CECA9-005F-46F2-AD87-AE0BA3BDE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25" name="Picture 196" descr="empty">
          <a:extLst>
            <a:ext uri="{FF2B5EF4-FFF2-40B4-BE49-F238E27FC236}">
              <a16:creationId xmlns:a16="http://schemas.microsoft.com/office/drawing/2014/main" id="{C20A01F4-C2F1-4142-8E48-580130016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26" name="Picture 197" descr="empty">
          <a:extLst>
            <a:ext uri="{FF2B5EF4-FFF2-40B4-BE49-F238E27FC236}">
              <a16:creationId xmlns:a16="http://schemas.microsoft.com/office/drawing/2014/main" id="{84CED85F-395C-4CF7-8273-EA5F0F4B8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27" name="Picture 198" descr="empty">
          <a:extLst>
            <a:ext uri="{FF2B5EF4-FFF2-40B4-BE49-F238E27FC236}">
              <a16:creationId xmlns:a16="http://schemas.microsoft.com/office/drawing/2014/main" id="{A235C757-4842-4703-A543-C62E99D16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28" name="Picture 199" descr="empty">
          <a:extLst>
            <a:ext uri="{FF2B5EF4-FFF2-40B4-BE49-F238E27FC236}">
              <a16:creationId xmlns:a16="http://schemas.microsoft.com/office/drawing/2014/main" id="{102E151B-C3BD-4FCB-9A48-0D85D2E48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29" name="Picture 200" descr="empty">
          <a:extLst>
            <a:ext uri="{FF2B5EF4-FFF2-40B4-BE49-F238E27FC236}">
              <a16:creationId xmlns:a16="http://schemas.microsoft.com/office/drawing/2014/main" id="{09C8D1EB-D740-47D2-97AF-9A291A952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30" name="Picture 195" descr="empty">
          <a:extLst>
            <a:ext uri="{FF2B5EF4-FFF2-40B4-BE49-F238E27FC236}">
              <a16:creationId xmlns:a16="http://schemas.microsoft.com/office/drawing/2014/main" id="{D484A1CD-62F5-4D20-B240-C6CBDD45D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31" name="Picture 196" descr="empty">
          <a:extLst>
            <a:ext uri="{FF2B5EF4-FFF2-40B4-BE49-F238E27FC236}">
              <a16:creationId xmlns:a16="http://schemas.microsoft.com/office/drawing/2014/main" id="{8CFED3EA-CB3F-4867-ADD9-0397494A3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32" name="Picture 197" descr="empty">
          <a:extLst>
            <a:ext uri="{FF2B5EF4-FFF2-40B4-BE49-F238E27FC236}">
              <a16:creationId xmlns:a16="http://schemas.microsoft.com/office/drawing/2014/main" id="{6059E5AF-EDF4-4D3B-B36E-8837179D7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33" name="Picture 198" descr="empty">
          <a:extLst>
            <a:ext uri="{FF2B5EF4-FFF2-40B4-BE49-F238E27FC236}">
              <a16:creationId xmlns:a16="http://schemas.microsoft.com/office/drawing/2014/main" id="{54ECBDE0-03DC-45A9-8985-8CDA5235E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34" name="Picture 199" descr="empty">
          <a:extLst>
            <a:ext uri="{FF2B5EF4-FFF2-40B4-BE49-F238E27FC236}">
              <a16:creationId xmlns:a16="http://schemas.microsoft.com/office/drawing/2014/main" id="{99E7BCA3-3DDF-4B63-879E-8EB7B0AD4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35" name="Picture 200" descr="empty">
          <a:extLst>
            <a:ext uri="{FF2B5EF4-FFF2-40B4-BE49-F238E27FC236}">
              <a16:creationId xmlns:a16="http://schemas.microsoft.com/office/drawing/2014/main" id="{D723C394-1F1B-457B-8A22-B19789B8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36" name="Picture 195" descr="empty">
          <a:extLst>
            <a:ext uri="{FF2B5EF4-FFF2-40B4-BE49-F238E27FC236}">
              <a16:creationId xmlns:a16="http://schemas.microsoft.com/office/drawing/2014/main" id="{05FD2051-026A-4D16-A816-677BC954A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37" name="Picture 196" descr="empty">
          <a:extLst>
            <a:ext uri="{FF2B5EF4-FFF2-40B4-BE49-F238E27FC236}">
              <a16:creationId xmlns:a16="http://schemas.microsoft.com/office/drawing/2014/main" id="{D74CA8C5-390E-4377-9E7B-14D03CBB9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38" name="Picture 197" descr="empty">
          <a:extLst>
            <a:ext uri="{FF2B5EF4-FFF2-40B4-BE49-F238E27FC236}">
              <a16:creationId xmlns:a16="http://schemas.microsoft.com/office/drawing/2014/main" id="{5215C062-4580-4EC6-AEF3-C73B640DE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39" name="Picture 198" descr="empty">
          <a:extLst>
            <a:ext uri="{FF2B5EF4-FFF2-40B4-BE49-F238E27FC236}">
              <a16:creationId xmlns:a16="http://schemas.microsoft.com/office/drawing/2014/main" id="{689748C0-883B-4A50-8766-3E821B5FB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40" name="Picture 199" descr="empty">
          <a:extLst>
            <a:ext uri="{FF2B5EF4-FFF2-40B4-BE49-F238E27FC236}">
              <a16:creationId xmlns:a16="http://schemas.microsoft.com/office/drawing/2014/main" id="{9256BA69-3F32-4D68-9BA0-CA8BC91DD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41" name="Picture 200" descr="empty">
          <a:extLst>
            <a:ext uri="{FF2B5EF4-FFF2-40B4-BE49-F238E27FC236}">
              <a16:creationId xmlns:a16="http://schemas.microsoft.com/office/drawing/2014/main" id="{D2CEAC02-65D8-40AE-B853-8D992BCC7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42" name="Picture 195" descr="empty">
          <a:extLst>
            <a:ext uri="{FF2B5EF4-FFF2-40B4-BE49-F238E27FC236}">
              <a16:creationId xmlns:a16="http://schemas.microsoft.com/office/drawing/2014/main" id="{40C22BE7-332D-4AB8-B792-330E9338B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43" name="Picture 196" descr="empty">
          <a:extLst>
            <a:ext uri="{FF2B5EF4-FFF2-40B4-BE49-F238E27FC236}">
              <a16:creationId xmlns:a16="http://schemas.microsoft.com/office/drawing/2014/main" id="{834997A2-D698-417A-B0C6-451A2D271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44" name="Picture 197" descr="empty">
          <a:extLst>
            <a:ext uri="{FF2B5EF4-FFF2-40B4-BE49-F238E27FC236}">
              <a16:creationId xmlns:a16="http://schemas.microsoft.com/office/drawing/2014/main" id="{C0F5733B-B675-4729-982C-6986042FC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45" name="Picture 198" descr="empty">
          <a:extLst>
            <a:ext uri="{FF2B5EF4-FFF2-40B4-BE49-F238E27FC236}">
              <a16:creationId xmlns:a16="http://schemas.microsoft.com/office/drawing/2014/main" id="{83B25A76-D2F5-487D-B828-9AA7C54EA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46" name="Picture 199" descr="empty">
          <a:extLst>
            <a:ext uri="{FF2B5EF4-FFF2-40B4-BE49-F238E27FC236}">
              <a16:creationId xmlns:a16="http://schemas.microsoft.com/office/drawing/2014/main" id="{A07F9A1F-F2AB-4A3A-A50D-DD1C48DC4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47" name="Picture 200" descr="empty">
          <a:extLst>
            <a:ext uri="{FF2B5EF4-FFF2-40B4-BE49-F238E27FC236}">
              <a16:creationId xmlns:a16="http://schemas.microsoft.com/office/drawing/2014/main" id="{B0289C52-E437-4907-B774-0A5569B24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48" name="Picture 195" descr="empty">
          <a:extLst>
            <a:ext uri="{FF2B5EF4-FFF2-40B4-BE49-F238E27FC236}">
              <a16:creationId xmlns:a16="http://schemas.microsoft.com/office/drawing/2014/main" id="{7E98A372-FFEF-49BD-BCBC-4607621EA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49" name="Picture 196" descr="empty">
          <a:extLst>
            <a:ext uri="{FF2B5EF4-FFF2-40B4-BE49-F238E27FC236}">
              <a16:creationId xmlns:a16="http://schemas.microsoft.com/office/drawing/2014/main" id="{220E2174-52C3-45D4-8325-86D79A142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50" name="Picture 197" descr="empty">
          <a:extLst>
            <a:ext uri="{FF2B5EF4-FFF2-40B4-BE49-F238E27FC236}">
              <a16:creationId xmlns:a16="http://schemas.microsoft.com/office/drawing/2014/main" id="{D65749A3-BE5C-4DE2-BCE7-8262EC681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51" name="Picture 198" descr="empty">
          <a:extLst>
            <a:ext uri="{FF2B5EF4-FFF2-40B4-BE49-F238E27FC236}">
              <a16:creationId xmlns:a16="http://schemas.microsoft.com/office/drawing/2014/main" id="{3044A450-4C84-4FF7-A33B-7936C419B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52" name="Picture 199" descr="empty">
          <a:extLst>
            <a:ext uri="{FF2B5EF4-FFF2-40B4-BE49-F238E27FC236}">
              <a16:creationId xmlns:a16="http://schemas.microsoft.com/office/drawing/2014/main" id="{FA0DBF4B-6C1C-4DF3-8489-369B2D440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53" name="Picture 200" descr="empty">
          <a:extLst>
            <a:ext uri="{FF2B5EF4-FFF2-40B4-BE49-F238E27FC236}">
              <a16:creationId xmlns:a16="http://schemas.microsoft.com/office/drawing/2014/main" id="{6D148B7B-26BD-45F6-B82F-FF04CED9E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54" name="Picture 195" descr="empty">
          <a:extLst>
            <a:ext uri="{FF2B5EF4-FFF2-40B4-BE49-F238E27FC236}">
              <a16:creationId xmlns:a16="http://schemas.microsoft.com/office/drawing/2014/main" id="{507A962D-1277-46BE-B081-706F15DA6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55" name="Picture 196" descr="empty">
          <a:extLst>
            <a:ext uri="{FF2B5EF4-FFF2-40B4-BE49-F238E27FC236}">
              <a16:creationId xmlns:a16="http://schemas.microsoft.com/office/drawing/2014/main" id="{8B5BD0D2-61D6-48F5-BEF0-B44FF8900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56" name="Picture 197" descr="empty">
          <a:extLst>
            <a:ext uri="{FF2B5EF4-FFF2-40B4-BE49-F238E27FC236}">
              <a16:creationId xmlns:a16="http://schemas.microsoft.com/office/drawing/2014/main" id="{C973BB6D-296D-42BC-9D2A-4E8413459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57" name="Picture 198" descr="empty">
          <a:extLst>
            <a:ext uri="{FF2B5EF4-FFF2-40B4-BE49-F238E27FC236}">
              <a16:creationId xmlns:a16="http://schemas.microsoft.com/office/drawing/2014/main" id="{CA5A5EF1-17FB-4B9D-80C1-CA2D3D0D6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58" name="Picture 199" descr="empty">
          <a:extLst>
            <a:ext uri="{FF2B5EF4-FFF2-40B4-BE49-F238E27FC236}">
              <a16:creationId xmlns:a16="http://schemas.microsoft.com/office/drawing/2014/main" id="{CB967A8B-02AE-42E1-BF4C-6865E4A4B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59" name="Picture 200" descr="empty">
          <a:extLst>
            <a:ext uri="{FF2B5EF4-FFF2-40B4-BE49-F238E27FC236}">
              <a16:creationId xmlns:a16="http://schemas.microsoft.com/office/drawing/2014/main" id="{7A68B46D-066A-4B53-BD6A-B41288EC2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60" name="Picture 195" descr="empty">
          <a:extLst>
            <a:ext uri="{FF2B5EF4-FFF2-40B4-BE49-F238E27FC236}">
              <a16:creationId xmlns:a16="http://schemas.microsoft.com/office/drawing/2014/main" id="{75B9DC52-3153-4CA1-9CA3-4B9FFB48A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61" name="Picture 196" descr="empty">
          <a:extLst>
            <a:ext uri="{FF2B5EF4-FFF2-40B4-BE49-F238E27FC236}">
              <a16:creationId xmlns:a16="http://schemas.microsoft.com/office/drawing/2014/main" id="{7EB7EBD8-5204-4DDB-B07E-78EE2FD9A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62" name="Picture 197" descr="empty">
          <a:extLst>
            <a:ext uri="{FF2B5EF4-FFF2-40B4-BE49-F238E27FC236}">
              <a16:creationId xmlns:a16="http://schemas.microsoft.com/office/drawing/2014/main" id="{7B1683B3-FE6B-46D1-8272-E40526696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63" name="Picture 198" descr="empty">
          <a:extLst>
            <a:ext uri="{FF2B5EF4-FFF2-40B4-BE49-F238E27FC236}">
              <a16:creationId xmlns:a16="http://schemas.microsoft.com/office/drawing/2014/main" id="{F42C6E7E-2DD4-406A-AA09-0CCFFE0FD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64" name="Picture 199" descr="empty">
          <a:extLst>
            <a:ext uri="{FF2B5EF4-FFF2-40B4-BE49-F238E27FC236}">
              <a16:creationId xmlns:a16="http://schemas.microsoft.com/office/drawing/2014/main" id="{C2B38F49-7E15-4A62-9C20-310891A06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65" name="Picture 200" descr="empty">
          <a:extLst>
            <a:ext uri="{FF2B5EF4-FFF2-40B4-BE49-F238E27FC236}">
              <a16:creationId xmlns:a16="http://schemas.microsoft.com/office/drawing/2014/main" id="{99AFC51A-A242-4020-B6C7-E16D61F37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66" name="Picture 195" descr="empty">
          <a:extLst>
            <a:ext uri="{FF2B5EF4-FFF2-40B4-BE49-F238E27FC236}">
              <a16:creationId xmlns:a16="http://schemas.microsoft.com/office/drawing/2014/main" id="{66BC432F-5B01-48BB-9F92-7B755762F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67" name="Picture 196" descr="empty">
          <a:extLst>
            <a:ext uri="{FF2B5EF4-FFF2-40B4-BE49-F238E27FC236}">
              <a16:creationId xmlns:a16="http://schemas.microsoft.com/office/drawing/2014/main" id="{DAC44EC1-11CD-4EDB-BC8A-29F106399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68" name="Picture 197" descr="empty">
          <a:extLst>
            <a:ext uri="{FF2B5EF4-FFF2-40B4-BE49-F238E27FC236}">
              <a16:creationId xmlns:a16="http://schemas.microsoft.com/office/drawing/2014/main" id="{B7D74F94-4F4D-4EE3-9F61-F654190FA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69" name="Picture 198" descr="empty">
          <a:extLst>
            <a:ext uri="{FF2B5EF4-FFF2-40B4-BE49-F238E27FC236}">
              <a16:creationId xmlns:a16="http://schemas.microsoft.com/office/drawing/2014/main" id="{44A9FD15-D91F-4EEA-B249-778DF6C4E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70" name="Picture 199" descr="empty">
          <a:extLst>
            <a:ext uri="{FF2B5EF4-FFF2-40B4-BE49-F238E27FC236}">
              <a16:creationId xmlns:a16="http://schemas.microsoft.com/office/drawing/2014/main" id="{FF259676-2B8E-4F60-A082-8A25D7548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71" name="Picture 200" descr="empty">
          <a:extLst>
            <a:ext uri="{FF2B5EF4-FFF2-40B4-BE49-F238E27FC236}">
              <a16:creationId xmlns:a16="http://schemas.microsoft.com/office/drawing/2014/main" id="{08B7F28C-1224-4C51-B61C-2DEA0093E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72" name="Picture 195" descr="empty">
          <a:extLst>
            <a:ext uri="{FF2B5EF4-FFF2-40B4-BE49-F238E27FC236}">
              <a16:creationId xmlns:a16="http://schemas.microsoft.com/office/drawing/2014/main" id="{AB77D9E3-C64E-4DA4-BB72-9225A438F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73" name="Picture 196" descr="empty">
          <a:extLst>
            <a:ext uri="{FF2B5EF4-FFF2-40B4-BE49-F238E27FC236}">
              <a16:creationId xmlns:a16="http://schemas.microsoft.com/office/drawing/2014/main" id="{A6B6C282-4B9C-4AA4-814B-7E7246EAA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74" name="Picture 197" descr="empty">
          <a:extLst>
            <a:ext uri="{FF2B5EF4-FFF2-40B4-BE49-F238E27FC236}">
              <a16:creationId xmlns:a16="http://schemas.microsoft.com/office/drawing/2014/main" id="{1D64C882-612E-4F1F-98B2-9403E13C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75" name="Picture 198" descr="empty">
          <a:extLst>
            <a:ext uri="{FF2B5EF4-FFF2-40B4-BE49-F238E27FC236}">
              <a16:creationId xmlns:a16="http://schemas.microsoft.com/office/drawing/2014/main" id="{B9CCF2D3-5F07-41A5-9E81-1A91EB5A4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76" name="Picture 199" descr="empty">
          <a:extLst>
            <a:ext uri="{FF2B5EF4-FFF2-40B4-BE49-F238E27FC236}">
              <a16:creationId xmlns:a16="http://schemas.microsoft.com/office/drawing/2014/main" id="{3519E445-8F3B-4A26-8965-176722DA1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77" name="Picture 200" descr="empty">
          <a:extLst>
            <a:ext uri="{FF2B5EF4-FFF2-40B4-BE49-F238E27FC236}">
              <a16:creationId xmlns:a16="http://schemas.microsoft.com/office/drawing/2014/main" id="{41C0B28B-D817-4372-A081-A184B3674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78" name="Picture 195" descr="empty">
          <a:extLst>
            <a:ext uri="{FF2B5EF4-FFF2-40B4-BE49-F238E27FC236}">
              <a16:creationId xmlns:a16="http://schemas.microsoft.com/office/drawing/2014/main" id="{823E50C3-8411-40FA-B741-E1CD04C79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79" name="Picture 196" descr="empty">
          <a:extLst>
            <a:ext uri="{FF2B5EF4-FFF2-40B4-BE49-F238E27FC236}">
              <a16:creationId xmlns:a16="http://schemas.microsoft.com/office/drawing/2014/main" id="{8065E893-1A72-4E84-A579-8F27C0A8E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80" name="Picture 197" descr="empty">
          <a:extLst>
            <a:ext uri="{FF2B5EF4-FFF2-40B4-BE49-F238E27FC236}">
              <a16:creationId xmlns:a16="http://schemas.microsoft.com/office/drawing/2014/main" id="{E48E989C-DC35-4CC6-B2B7-AF1FB7CC0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81" name="Picture 198" descr="empty">
          <a:extLst>
            <a:ext uri="{FF2B5EF4-FFF2-40B4-BE49-F238E27FC236}">
              <a16:creationId xmlns:a16="http://schemas.microsoft.com/office/drawing/2014/main" id="{B39BBF8B-6809-4FC3-9DC5-C0D7766E6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82" name="Picture 199" descr="empty">
          <a:extLst>
            <a:ext uri="{FF2B5EF4-FFF2-40B4-BE49-F238E27FC236}">
              <a16:creationId xmlns:a16="http://schemas.microsoft.com/office/drawing/2014/main" id="{BD5AD9F8-C992-4D92-80D4-59CE8CA0E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83" name="Picture 200" descr="empty">
          <a:extLst>
            <a:ext uri="{FF2B5EF4-FFF2-40B4-BE49-F238E27FC236}">
              <a16:creationId xmlns:a16="http://schemas.microsoft.com/office/drawing/2014/main" id="{8F2E9E8D-A280-44AA-814D-424D8C4AD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84" name="Picture 195" descr="empty">
          <a:extLst>
            <a:ext uri="{FF2B5EF4-FFF2-40B4-BE49-F238E27FC236}">
              <a16:creationId xmlns:a16="http://schemas.microsoft.com/office/drawing/2014/main" id="{1157BF0B-AD1F-4C36-B5FB-F1EB871C1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85" name="Picture 196" descr="empty">
          <a:extLst>
            <a:ext uri="{FF2B5EF4-FFF2-40B4-BE49-F238E27FC236}">
              <a16:creationId xmlns:a16="http://schemas.microsoft.com/office/drawing/2014/main" id="{A7EE2D8F-2A3F-483D-94AC-608A49DEE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86" name="Picture 197" descr="empty">
          <a:extLst>
            <a:ext uri="{FF2B5EF4-FFF2-40B4-BE49-F238E27FC236}">
              <a16:creationId xmlns:a16="http://schemas.microsoft.com/office/drawing/2014/main" id="{68E82FE2-CE5C-440F-9D23-01A90763F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87" name="Picture 198" descr="empty">
          <a:extLst>
            <a:ext uri="{FF2B5EF4-FFF2-40B4-BE49-F238E27FC236}">
              <a16:creationId xmlns:a16="http://schemas.microsoft.com/office/drawing/2014/main" id="{6F071554-758A-4EF4-B73E-55B962010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88" name="Picture 199" descr="empty">
          <a:extLst>
            <a:ext uri="{FF2B5EF4-FFF2-40B4-BE49-F238E27FC236}">
              <a16:creationId xmlns:a16="http://schemas.microsoft.com/office/drawing/2014/main" id="{0A740292-42ED-4BF7-AC78-107AA5C8D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89" name="Picture 200" descr="empty">
          <a:extLst>
            <a:ext uri="{FF2B5EF4-FFF2-40B4-BE49-F238E27FC236}">
              <a16:creationId xmlns:a16="http://schemas.microsoft.com/office/drawing/2014/main" id="{AA54DB09-CCEF-42FA-A8D7-4B2C56D2E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90" name="Picture 195" descr="empty">
          <a:extLst>
            <a:ext uri="{FF2B5EF4-FFF2-40B4-BE49-F238E27FC236}">
              <a16:creationId xmlns:a16="http://schemas.microsoft.com/office/drawing/2014/main" id="{9EB6D2CA-6F77-4378-972B-5542C44DF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91" name="Picture 196" descr="empty">
          <a:extLst>
            <a:ext uri="{FF2B5EF4-FFF2-40B4-BE49-F238E27FC236}">
              <a16:creationId xmlns:a16="http://schemas.microsoft.com/office/drawing/2014/main" id="{B0407B4E-D732-4F15-96E6-3E1C9322A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92" name="Picture 197" descr="empty">
          <a:extLst>
            <a:ext uri="{FF2B5EF4-FFF2-40B4-BE49-F238E27FC236}">
              <a16:creationId xmlns:a16="http://schemas.microsoft.com/office/drawing/2014/main" id="{A90E196F-F70E-44EB-900D-B5AA3B861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93" name="Picture 198" descr="empty">
          <a:extLst>
            <a:ext uri="{FF2B5EF4-FFF2-40B4-BE49-F238E27FC236}">
              <a16:creationId xmlns:a16="http://schemas.microsoft.com/office/drawing/2014/main" id="{D17A76BD-F368-40ED-80BB-4E9A6889E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94" name="Picture 199" descr="empty">
          <a:extLst>
            <a:ext uri="{FF2B5EF4-FFF2-40B4-BE49-F238E27FC236}">
              <a16:creationId xmlns:a16="http://schemas.microsoft.com/office/drawing/2014/main" id="{CBAA8819-D441-4AF7-8BB2-9556620A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95" name="Picture 200" descr="empty">
          <a:extLst>
            <a:ext uri="{FF2B5EF4-FFF2-40B4-BE49-F238E27FC236}">
              <a16:creationId xmlns:a16="http://schemas.microsoft.com/office/drawing/2014/main" id="{812BD349-9E2C-4367-A396-7F3E22C25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96" name="Picture 195" descr="empty">
          <a:extLst>
            <a:ext uri="{FF2B5EF4-FFF2-40B4-BE49-F238E27FC236}">
              <a16:creationId xmlns:a16="http://schemas.microsoft.com/office/drawing/2014/main" id="{1D8A92FA-147E-4CE2-BF60-923234A25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97" name="Picture 196" descr="empty">
          <a:extLst>
            <a:ext uri="{FF2B5EF4-FFF2-40B4-BE49-F238E27FC236}">
              <a16:creationId xmlns:a16="http://schemas.microsoft.com/office/drawing/2014/main" id="{6CD261EE-47A8-497F-A1FD-22AC7E9C4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498" name="Picture 197" descr="empty">
          <a:extLst>
            <a:ext uri="{FF2B5EF4-FFF2-40B4-BE49-F238E27FC236}">
              <a16:creationId xmlns:a16="http://schemas.microsoft.com/office/drawing/2014/main" id="{72F30BAF-EBB1-4FEF-B642-15812EE84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499" name="Picture 198" descr="empty">
          <a:extLst>
            <a:ext uri="{FF2B5EF4-FFF2-40B4-BE49-F238E27FC236}">
              <a16:creationId xmlns:a16="http://schemas.microsoft.com/office/drawing/2014/main" id="{1341A669-0CF4-4EA7-9EAB-710C32A80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00" name="Picture 199" descr="empty">
          <a:extLst>
            <a:ext uri="{FF2B5EF4-FFF2-40B4-BE49-F238E27FC236}">
              <a16:creationId xmlns:a16="http://schemas.microsoft.com/office/drawing/2014/main" id="{77A42306-A72D-48A9-B87E-AD749D13D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01" name="Picture 200" descr="empty">
          <a:extLst>
            <a:ext uri="{FF2B5EF4-FFF2-40B4-BE49-F238E27FC236}">
              <a16:creationId xmlns:a16="http://schemas.microsoft.com/office/drawing/2014/main" id="{C2FC77E7-F055-47D5-982F-16C354CE2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02" name="Picture 195" descr="empty">
          <a:extLst>
            <a:ext uri="{FF2B5EF4-FFF2-40B4-BE49-F238E27FC236}">
              <a16:creationId xmlns:a16="http://schemas.microsoft.com/office/drawing/2014/main" id="{5BBA29F6-491D-479C-8661-CFBEB7FBC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03" name="Picture 196" descr="empty">
          <a:extLst>
            <a:ext uri="{FF2B5EF4-FFF2-40B4-BE49-F238E27FC236}">
              <a16:creationId xmlns:a16="http://schemas.microsoft.com/office/drawing/2014/main" id="{44D9EFA4-41DB-4B30-A68A-47835712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04" name="Picture 197" descr="empty">
          <a:extLst>
            <a:ext uri="{FF2B5EF4-FFF2-40B4-BE49-F238E27FC236}">
              <a16:creationId xmlns:a16="http://schemas.microsoft.com/office/drawing/2014/main" id="{F53D6C1E-956C-4445-BC1B-D077E8F33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05" name="Picture 198" descr="empty">
          <a:extLst>
            <a:ext uri="{FF2B5EF4-FFF2-40B4-BE49-F238E27FC236}">
              <a16:creationId xmlns:a16="http://schemas.microsoft.com/office/drawing/2014/main" id="{E6C03022-C4F0-44BC-B060-0533624FE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06" name="Picture 199" descr="empty">
          <a:extLst>
            <a:ext uri="{FF2B5EF4-FFF2-40B4-BE49-F238E27FC236}">
              <a16:creationId xmlns:a16="http://schemas.microsoft.com/office/drawing/2014/main" id="{E10CF033-9FDF-4E66-AF60-2F5290ABE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07" name="Picture 200" descr="empty">
          <a:extLst>
            <a:ext uri="{FF2B5EF4-FFF2-40B4-BE49-F238E27FC236}">
              <a16:creationId xmlns:a16="http://schemas.microsoft.com/office/drawing/2014/main" id="{657017DD-8665-4011-BE6E-1794B8174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08" name="Picture 195" descr="empty">
          <a:extLst>
            <a:ext uri="{FF2B5EF4-FFF2-40B4-BE49-F238E27FC236}">
              <a16:creationId xmlns:a16="http://schemas.microsoft.com/office/drawing/2014/main" id="{C209A575-DA49-42A1-ADD3-E2BDC1F85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09" name="Picture 196" descr="empty">
          <a:extLst>
            <a:ext uri="{FF2B5EF4-FFF2-40B4-BE49-F238E27FC236}">
              <a16:creationId xmlns:a16="http://schemas.microsoft.com/office/drawing/2014/main" id="{D42909B3-503F-467C-BC25-46FAE7958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10" name="Picture 197" descr="empty">
          <a:extLst>
            <a:ext uri="{FF2B5EF4-FFF2-40B4-BE49-F238E27FC236}">
              <a16:creationId xmlns:a16="http://schemas.microsoft.com/office/drawing/2014/main" id="{E8178F2F-38E8-437C-BBC0-B9D86635E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11" name="Picture 198" descr="empty">
          <a:extLst>
            <a:ext uri="{FF2B5EF4-FFF2-40B4-BE49-F238E27FC236}">
              <a16:creationId xmlns:a16="http://schemas.microsoft.com/office/drawing/2014/main" id="{C3ABF766-205A-4CA0-896D-48A50E0D5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12" name="Picture 199" descr="empty">
          <a:extLst>
            <a:ext uri="{FF2B5EF4-FFF2-40B4-BE49-F238E27FC236}">
              <a16:creationId xmlns:a16="http://schemas.microsoft.com/office/drawing/2014/main" id="{AD76FCE4-44EB-4818-9EBC-587A96E6E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13" name="Picture 200" descr="empty">
          <a:extLst>
            <a:ext uri="{FF2B5EF4-FFF2-40B4-BE49-F238E27FC236}">
              <a16:creationId xmlns:a16="http://schemas.microsoft.com/office/drawing/2014/main" id="{F0E5BCE1-EC1B-441D-BE91-E9AAEC849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14" name="Picture 195" descr="empty">
          <a:extLst>
            <a:ext uri="{FF2B5EF4-FFF2-40B4-BE49-F238E27FC236}">
              <a16:creationId xmlns:a16="http://schemas.microsoft.com/office/drawing/2014/main" id="{B350D40F-6E3F-4F08-8C0C-F6386A4CC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15" name="Picture 196" descr="empty">
          <a:extLst>
            <a:ext uri="{FF2B5EF4-FFF2-40B4-BE49-F238E27FC236}">
              <a16:creationId xmlns:a16="http://schemas.microsoft.com/office/drawing/2014/main" id="{4FCF45AF-18E7-4B86-B140-57D8E023E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16" name="Picture 197" descr="empty">
          <a:extLst>
            <a:ext uri="{FF2B5EF4-FFF2-40B4-BE49-F238E27FC236}">
              <a16:creationId xmlns:a16="http://schemas.microsoft.com/office/drawing/2014/main" id="{C593F605-7C9F-417B-B01F-288AE8A47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17" name="Picture 198" descr="empty">
          <a:extLst>
            <a:ext uri="{FF2B5EF4-FFF2-40B4-BE49-F238E27FC236}">
              <a16:creationId xmlns:a16="http://schemas.microsoft.com/office/drawing/2014/main" id="{C078B32C-CC3F-4F69-8729-3866D4EEE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18" name="Picture 199" descr="empty">
          <a:extLst>
            <a:ext uri="{FF2B5EF4-FFF2-40B4-BE49-F238E27FC236}">
              <a16:creationId xmlns:a16="http://schemas.microsoft.com/office/drawing/2014/main" id="{7CD880CA-85B6-4E9A-A685-E8C018017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19" name="Picture 200" descr="empty">
          <a:extLst>
            <a:ext uri="{FF2B5EF4-FFF2-40B4-BE49-F238E27FC236}">
              <a16:creationId xmlns:a16="http://schemas.microsoft.com/office/drawing/2014/main" id="{32F53B43-5EBE-456D-B8CB-F5F726D76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20" name="Picture 195" descr="empty">
          <a:extLst>
            <a:ext uri="{FF2B5EF4-FFF2-40B4-BE49-F238E27FC236}">
              <a16:creationId xmlns:a16="http://schemas.microsoft.com/office/drawing/2014/main" id="{13E23EB3-B0BB-4556-8973-FA7AFF021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21" name="Picture 196" descr="empty">
          <a:extLst>
            <a:ext uri="{FF2B5EF4-FFF2-40B4-BE49-F238E27FC236}">
              <a16:creationId xmlns:a16="http://schemas.microsoft.com/office/drawing/2014/main" id="{B44514DD-4F81-4D44-8DF1-D5CDF3302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22" name="Picture 197" descr="empty">
          <a:extLst>
            <a:ext uri="{FF2B5EF4-FFF2-40B4-BE49-F238E27FC236}">
              <a16:creationId xmlns:a16="http://schemas.microsoft.com/office/drawing/2014/main" id="{8DD3DFCB-22AA-4A6F-AB73-539D27505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23" name="Picture 198" descr="empty">
          <a:extLst>
            <a:ext uri="{FF2B5EF4-FFF2-40B4-BE49-F238E27FC236}">
              <a16:creationId xmlns:a16="http://schemas.microsoft.com/office/drawing/2014/main" id="{F8BB668B-845F-446E-BE17-DC122775A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24" name="Picture 199" descr="empty">
          <a:extLst>
            <a:ext uri="{FF2B5EF4-FFF2-40B4-BE49-F238E27FC236}">
              <a16:creationId xmlns:a16="http://schemas.microsoft.com/office/drawing/2014/main" id="{3E890C67-0B25-4C45-A650-232790F7E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25" name="Picture 200" descr="empty">
          <a:extLst>
            <a:ext uri="{FF2B5EF4-FFF2-40B4-BE49-F238E27FC236}">
              <a16:creationId xmlns:a16="http://schemas.microsoft.com/office/drawing/2014/main" id="{D52AE297-12E1-4530-BD17-56A765CA9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26" name="Picture 195" descr="empty">
          <a:extLst>
            <a:ext uri="{FF2B5EF4-FFF2-40B4-BE49-F238E27FC236}">
              <a16:creationId xmlns:a16="http://schemas.microsoft.com/office/drawing/2014/main" id="{0447F43D-C089-494B-9FA7-8D09BEACA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27" name="Picture 196" descr="empty">
          <a:extLst>
            <a:ext uri="{FF2B5EF4-FFF2-40B4-BE49-F238E27FC236}">
              <a16:creationId xmlns:a16="http://schemas.microsoft.com/office/drawing/2014/main" id="{03AD6390-7FD3-40FC-8511-D1584F08C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28" name="Picture 197" descr="empty">
          <a:extLst>
            <a:ext uri="{FF2B5EF4-FFF2-40B4-BE49-F238E27FC236}">
              <a16:creationId xmlns:a16="http://schemas.microsoft.com/office/drawing/2014/main" id="{6E1866F4-C6EB-45D4-BAFE-D3459286F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29" name="Picture 198" descr="empty">
          <a:extLst>
            <a:ext uri="{FF2B5EF4-FFF2-40B4-BE49-F238E27FC236}">
              <a16:creationId xmlns:a16="http://schemas.microsoft.com/office/drawing/2014/main" id="{48BD51E4-DA61-4B32-BE21-BA914285A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30" name="Picture 199" descr="empty">
          <a:extLst>
            <a:ext uri="{FF2B5EF4-FFF2-40B4-BE49-F238E27FC236}">
              <a16:creationId xmlns:a16="http://schemas.microsoft.com/office/drawing/2014/main" id="{63A8BB87-921A-41CB-B746-B990AB06C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31" name="Picture 200" descr="empty">
          <a:extLst>
            <a:ext uri="{FF2B5EF4-FFF2-40B4-BE49-F238E27FC236}">
              <a16:creationId xmlns:a16="http://schemas.microsoft.com/office/drawing/2014/main" id="{F197E3AD-047C-4145-B4B1-1062ECBD4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32" name="Picture 195" descr="empty">
          <a:extLst>
            <a:ext uri="{FF2B5EF4-FFF2-40B4-BE49-F238E27FC236}">
              <a16:creationId xmlns:a16="http://schemas.microsoft.com/office/drawing/2014/main" id="{C220CE33-87B3-4814-AFE1-2DC79E637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33" name="Picture 196" descr="empty">
          <a:extLst>
            <a:ext uri="{FF2B5EF4-FFF2-40B4-BE49-F238E27FC236}">
              <a16:creationId xmlns:a16="http://schemas.microsoft.com/office/drawing/2014/main" id="{93FA0B3F-3AC3-4432-92A9-1997F9572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34" name="Picture 197" descr="empty">
          <a:extLst>
            <a:ext uri="{FF2B5EF4-FFF2-40B4-BE49-F238E27FC236}">
              <a16:creationId xmlns:a16="http://schemas.microsoft.com/office/drawing/2014/main" id="{E1B56ADD-DFE5-4C48-AFB9-7CDCAD0E5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35" name="Picture 198" descr="empty">
          <a:extLst>
            <a:ext uri="{FF2B5EF4-FFF2-40B4-BE49-F238E27FC236}">
              <a16:creationId xmlns:a16="http://schemas.microsoft.com/office/drawing/2014/main" id="{529790DE-0FF0-475B-95E9-CCE4C8146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36" name="Picture 199" descr="empty">
          <a:extLst>
            <a:ext uri="{FF2B5EF4-FFF2-40B4-BE49-F238E27FC236}">
              <a16:creationId xmlns:a16="http://schemas.microsoft.com/office/drawing/2014/main" id="{2543C1C1-BF82-4718-9BF2-495D65AC0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37" name="Picture 200" descr="empty">
          <a:extLst>
            <a:ext uri="{FF2B5EF4-FFF2-40B4-BE49-F238E27FC236}">
              <a16:creationId xmlns:a16="http://schemas.microsoft.com/office/drawing/2014/main" id="{EE1587FF-3071-494F-9D8B-A5CF89BD3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38" name="Picture 195" descr="empty">
          <a:extLst>
            <a:ext uri="{FF2B5EF4-FFF2-40B4-BE49-F238E27FC236}">
              <a16:creationId xmlns:a16="http://schemas.microsoft.com/office/drawing/2014/main" id="{900B232D-81D9-4A0F-96F5-84691C05D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39" name="Picture 196" descr="empty">
          <a:extLst>
            <a:ext uri="{FF2B5EF4-FFF2-40B4-BE49-F238E27FC236}">
              <a16:creationId xmlns:a16="http://schemas.microsoft.com/office/drawing/2014/main" id="{D3256E41-0353-43E9-A349-B57303A6A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40" name="Picture 197" descr="empty">
          <a:extLst>
            <a:ext uri="{FF2B5EF4-FFF2-40B4-BE49-F238E27FC236}">
              <a16:creationId xmlns:a16="http://schemas.microsoft.com/office/drawing/2014/main" id="{A1BA6893-D20E-4D9C-B158-7D6C0C067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41" name="Picture 198" descr="empty">
          <a:extLst>
            <a:ext uri="{FF2B5EF4-FFF2-40B4-BE49-F238E27FC236}">
              <a16:creationId xmlns:a16="http://schemas.microsoft.com/office/drawing/2014/main" id="{4952AA9A-FFE2-452D-A4D9-C605963A5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42" name="Picture 199" descr="empty">
          <a:extLst>
            <a:ext uri="{FF2B5EF4-FFF2-40B4-BE49-F238E27FC236}">
              <a16:creationId xmlns:a16="http://schemas.microsoft.com/office/drawing/2014/main" id="{EE6D5BF4-1202-4DC2-A509-D1BD7CE9A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43" name="Picture 200" descr="empty">
          <a:extLst>
            <a:ext uri="{FF2B5EF4-FFF2-40B4-BE49-F238E27FC236}">
              <a16:creationId xmlns:a16="http://schemas.microsoft.com/office/drawing/2014/main" id="{551510D0-A1D9-415C-858A-EA58FC79B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44" name="Picture 195" descr="empty">
          <a:extLst>
            <a:ext uri="{FF2B5EF4-FFF2-40B4-BE49-F238E27FC236}">
              <a16:creationId xmlns:a16="http://schemas.microsoft.com/office/drawing/2014/main" id="{AA89FB3F-B85C-4866-B86D-428BE5CB2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45" name="Picture 196" descr="empty">
          <a:extLst>
            <a:ext uri="{FF2B5EF4-FFF2-40B4-BE49-F238E27FC236}">
              <a16:creationId xmlns:a16="http://schemas.microsoft.com/office/drawing/2014/main" id="{BB735303-57E7-4AF6-9D35-21F609D41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46" name="Picture 197" descr="empty">
          <a:extLst>
            <a:ext uri="{FF2B5EF4-FFF2-40B4-BE49-F238E27FC236}">
              <a16:creationId xmlns:a16="http://schemas.microsoft.com/office/drawing/2014/main" id="{A2DE8038-191E-451D-A56D-373D74A9B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47" name="Picture 198" descr="empty">
          <a:extLst>
            <a:ext uri="{FF2B5EF4-FFF2-40B4-BE49-F238E27FC236}">
              <a16:creationId xmlns:a16="http://schemas.microsoft.com/office/drawing/2014/main" id="{76CE841B-7F79-4857-875D-1B3E8A312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48" name="Picture 199" descr="empty">
          <a:extLst>
            <a:ext uri="{FF2B5EF4-FFF2-40B4-BE49-F238E27FC236}">
              <a16:creationId xmlns:a16="http://schemas.microsoft.com/office/drawing/2014/main" id="{EEC4801C-FDF4-438E-A352-61F5549E5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49" name="Picture 200" descr="empty">
          <a:extLst>
            <a:ext uri="{FF2B5EF4-FFF2-40B4-BE49-F238E27FC236}">
              <a16:creationId xmlns:a16="http://schemas.microsoft.com/office/drawing/2014/main" id="{225EB329-76CF-4E5F-A823-48AC1AA92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50" name="Picture 195" descr="empty">
          <a:extLst>
            <a:ext uri="{FF2B5EF4-FFF2-40B4-BE49-F238E27FC236}">
              <a16:creationId xmlns:a16="http://schemas.microsoft.com/office/drawing/2014/main" id="{2DDC7144-170E-4B42-818B-B93D5366D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51" name="Picture 196" descr="empty">
          <a:extLst>
            <a:ext uri="{FF2B5EF4-FFF2-40B4-BE49-F238E27FC236}">
              <a16:creationId xmlns:a16="http://schemas.microsoft.com/office/drawing/2014/main" id="{2EC748F1-5D73-4625-A897-F8F7ECD39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52" name="Picture 197" descr="empty">
          <a:extLst>
            <a:ext uri="{FF2B5EF4-FFF2-40B4-BE49-F238E27FC236}">
              <a16:creationId xmlns:a16="http://schemas.microsoft.com/office/drawing/2014/main" id="{2703D459-1CBA-4548-A10B-9C5325DB2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53" name="Picture 198" descr="empty">
          <a:extLst>
            <a:ext uri="{FF2B5EF4-FFF2-40B4-BE49-F238E27FC236}">
              <a16:creationId xmlns:a16="http://schemas.microsoft.com/office/drawing/2014/main" id="{1C26EA3E-AF09-417B-9D48-3A9EC6B38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54" name="Picture 199" descr="empty">
          <a:extLst>
            <a:ext uri="{FF2B5EF4-FFF2-40B4-BE49-F238E27FC236}">
              <a16:creationId xmlns:a16="http://schemas.microsoft.com/office/drawing/2014/main" id="{6E1A9BAC-A5F6-4CEF-8094-383EDC2BD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55" name="Picture 200" descr="empty">
          <a:extLst>
            <a:ext uri="{FF2B5EF4-FFF2-40B4-BE49-F238E27FC236}">
              <a16:creationId xmlns:a16="http://schemas.microsoft.com/office/drawing/2014/main" id="{36BC9876-B5F5-42BA-B356-6CB8EFFC8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56" name="Picture 195" descr="empty">
          <a:extLst>
            <a:ext uri="{FF2B5EF4-FFF2-40B4-BE49-F238E27FC236}">
              <a16:creationId xmlns:a16="http://schemas.microsoft.com/office/drawing/2014/main" id="{925976E9-B211-4123-A6E3-FA36BD31F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57" name="Picture 196" descr="empty">
          <a:extLst>
            <a:ext uri="{FF2B5EF4-FFF2-40B4-BE49-F238E27FC236}">
              <a16:creationId xmlns:a16="http://schemas.microsoft.com/office/drawing/2014/main" id="{E841EF94-2FA2-4E93-A0F0-9385148C4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58" name="Picture 197" descr="empty">
          <a:extLst>
            <a:ext uri="{FF2B5EF4-FFF2-40B4-BE49-F238E27FC236}">
              <a16:creationId xmlns:a16="http://schemas.microsoft.com/office/drawing/2014/main" id="{1E0BCEA6-5809-4BFD-9ACB-9E0E36681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59" name="Picture 198" descr="empty">
          <a:extLst>
            <a:ext uri="{FF2B5EF4-FFF2-40B4-BE49-F238E27FC236}">
              <a16:creationId xmlns:a16="http://schemas.microsoft.com/office/drawing/2014/main" id="{B03DBE35-E55D-4E1F-BF32-AF0D6544C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60" name="Picture 199" descr="empty">
          <a:extLst>
            <a:ext uri="{FF2B5EF4-FFF2-40B4-BE49-F238E27FC236}">
              <a16:creationId xmlns:a16="http://schemas.microsoft.com/office/drawing/2014/main" id="{FF22BF7C-17A7-42C7-BCF7-6FDB7A7FB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61" name="Picture 200" descr="empty">
          <a:extLst>
            <a:ext uri="{FF2B5EF4-FFF2-40B4-BE49-F238E27FC236}">
              <a16:creationId xmlns:a16="http://schemas.microsoft.com/office/drawing/2014/main" id="{51F9AEFB-0998-493D-91D8-82875C246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62" name="Picture 195" descr="empty">
          <a:extLst>
            <a:ext uri="{FF2B5EF4-FFF2-40B4-BE49-F238E27FC236}">
              <a16:creationId xmlns:a16="http://schemas.microsoft.com/office/drawing/2014/main" id="{B45D5F64-4994-449A-B106-8C81B400A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63" name="Picture 196" descr="empty">
          <a:extLst>
            <a:ext uri="{FF2B5EF4-FFF2-40B4-BE49-F238E27FC236}">
              <a16:creationId xmlns:a16="http://schemas.microsoft.com/office/drawing/2014/main" id="{7B35A1D4-5F0C-46B7-B032-7BD1982DB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64" name="Picture 197" descr="empty">
          <a:extLst>
            <a:ext uri="{FF2B5EF4-FFF2-40B4-BE49-F238E27FC236}">
              <a16:creationId xmlns:a16="http://schemas.microsoft.com/office/drawing/2014/main" id="{571146C1-2C5E-4D75-B68F-14AF2B9E8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65" name="Picture 198" descr="empty">
          <a:extLst>
            <a:ext uri="{FF2B5EF4-FFF2-40B4-BE49-F238E27FC236}">
              <a16:creationId xmlns:a16="http://schemas.microsoft.com/office/drawing/2014/main" id="{168286C5-909A-455C-BF0A-5C4C70C5C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66" name="Picture 199" descr="empty">
          <a:extLst>
            <a:ext uri="{FF2B5EF4-FFF2-40B4-BE49-F238E27FC236}">
              <a16:creationId xmlns:a16="http://schemas.microsoft.com/office/drawing/2014/main" id="{ED696E57-93D4-4A67-AFBE-26268327B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67" name="Picture 200" descr="empty">
          <a:extLst>
            <a:ext uri="{FF2B5EF4-FFF2-40B4-BE49-F238E27FC236}">
              <a16:creationId xmlns:a16="http://schemas.microsoft.com/office/drawing/2014/main" id="{FEC655E5-0644-4C14-9D6A-2F07D026C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68" name="Picture 195" descr="empty">
          <a:extLst>
            <a:ext uri="{FF2B5EF4-FFF2-40B4-BE49-F238E27FC236}">
              <a16:creationId xmlns:a16="http://schemas.microsoft.com/office/drawing/2014/main" id="{4DCE15A7-4CB2-4CA7-90BD-EDB4349F5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69" name="Picture 196" descr="empty">
          <a:extLst>
            <a:ext uri="{FF2B5EF4-FFF2-40B4-BE49-F238E27FC236}">
              <a16:creationId xmlns:a16="http://schemas.microsoft.com/office/drawing/2014/main" id="{21CD7032-8B5C-44E3-92BB-D4DFC1010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70" name="Picture 197" descr="empty">
          <a:extLst>
            <a:ext uri="{FF2B5EF4-FFF2-40B4-BE49-F238E27FC236}">
              <a16:creationId xmlns:a16="http://schemas.microsoft.com/office/drawing/2014/main" id="{8B489154-CB32-4201-8005-610A582EA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71" name="Picture 198" descr="empty">
          <a:extLst>
            <a:ext uri="{FF2B5EF4-FFF2-40B4-BE49-F238E27FC236}">
              <a16:creationId xmlns:a16="http://schemas.microsoft.com/office/drawing/2014/main" id="{72975B16-81B9-41EE-A22A-C9065601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72" name="Picture 199" descr="empty">
          <a:extLst>
            <a:ext uri="{FF2B5EF4-FFF2-40B4-BE49-F238E27FC236}">
              <a16:creationId xmlns:a16="http://schemas.microsoft.com/office/drawing/2014/main" id="{94898B5E-9C5A-4056-B2F6-AC3F661FD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73" name="Picture 200" descr="empty">
          <a:extLst>
            <a:ext uri="{FF2B5EF4-FFF2-40B4-BE49-F238E27FC236}">
              <a16:creationId xmlns:a16="http://schemas.microsoft.com/office/drawing/2014/main" id="{7F2815C3-A4EE-4CE0-8F80-A4060F49B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74" name="Picture 195" descr="empty">
          <a:extLst>
            <a:ext uri="{FF2B5EF4-FFF2-40B4-BE49-F238E27FC236}">
              <a16:creationId xmlns:a16="http://schemas.microsoft.com/office/drawing/2014/main" id="{32E928F4-DE2E-405D-A900-7A3468EE6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75" name="Picture 196" descr="empty">
          <a:extLst>
            <a:ext uri="{FF2B5EF4-FFF2-40B4-BE49-F238E27FC236}">
              <a16:creationId xmlns:a16="http://schemas.microsoft.com/office/drawing/2014/main" id="{EBB32741-41DC-4202-81C9-13E1338F8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76" name="Picture 197" descr="empty">
          <a:extLst>
            <a:ext uri="{FF2B5EF4-FFF2-40B4-BE49-F238E27FC236}">
              <a16:creationId xmlns:a16="http://schemas.microsoft.com/office/drawing/2014/main" id="{3DD1D074-FC61-47C9-A3DD-0E1CDA726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77" name="Picture 198" descr="empty">
          <a:extLst>
            <a:ext uri="{FF2B5EF4-FFF2-40B4-BE49-F238E27FC236}">
              <a16:creationId xmlns:a16="http://schemas.microsoft.com/office/drawing/2014/main" id="{54731484-0281-4064-B17B-ACB897221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78" name="Picture 199" descr="empty">
          <a:extLst>
            <a:ext uri="{FF2B5EF4-FFF2-40B4-BE49-F238E27FC236}">
              <a16:creationId xmlns:a16="http://schemas.microsoft.com/office/drawing/2014/main" id="{A69C931E-8E08-4FF5-B8CD-79C97553B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79" name="Picture 200" descr="empty">
          <a:extLst>
            <a:ext uri="{FF2B5EF4-FFF2-40B4-BE49-F238E27FC236}">
              <a16:creationId xmlns:a16="http://schemas.microsoft.com/office/drawing/2014/main" id="{183859A5-9B8A-4814-BECD-558038DF9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80" name="Picture 195" descr="empty">
          <a:extLst>
            <a:ext uri="{FF2B5EF4-FFF2-40B4-BE49-F238E27FC236}">
              <a16:creationId xmlns:a16="http://schemas.microsoft.com/office/drawing/2014/main" id="{797ABA7A-B825-46E7-8EF9-43D6EB638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81" name="Picture 196" descr="empty">
          <a:extLst>
            <a:ext uri="{FF2B5EF4-FFF2-40B4-BE49-F238E27FC236}">
              <a16:creationId xmlns:a16="http://schemas.microsoft.com/office/drawing/2014/main" id="{7026ADAB-2FF5-4568-B17D-8317EFF7D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82" name="Picture 197" descr="empty">
          <a:extLst>
            <a:ext uri="{FF2B5EF4-FFF2-40B4-BE49-F238E27FC236}">
              <a16:creationId xmlns:a16="http://schemas.microsoft.com/office/drawing/2014/main" id="{3D9867FE-0CEC-48E2-803E-CC80AB59D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83" name="Picture 198" descr="empty">
          <a:extLst>
            <a:ext uri="{FF2B5EF4-FFF2-40B4-BE49-F238E27FC236}">
              <a16:creationId xmlns:a16="http://schemas.microsoft.com/office/drawing/2014/main" id="{5D0F30CE-D4D4-4E62-A591-F052ABF42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84" name="Picture 199" descr="empty">
          <a:extLst>
            <a:ext uri="{FF2B5EF4-FFF2-40B4-BE49-F238E27FC236}">
              <a16:creationId xmlns:a16="http://schemas.microsoft.com/office/drawing/2014/main" id="{F09FB73F-C958-4FCA-9CDE-5442DEB8C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85" name="Picture 200" descr="empty">
          <a:extLst>
            <a:ext uri="{FF2B5EF4-FFF2-40B4-BE49-F238E27FC236}">
              <a16:creationId xmlns:a16="http://schemas.microsoft.com/office/drawing/2014/main" id="{79199F14-A879-4DCB-A6B9-8518D582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86" name="Picture 195" descr="empty">
          <a:extLst>
            <a:ext uri="{FF2B5EF4-FFF2-40B4-BE49-F238E27FC236}">
              <a16:creationId xmlns:a16="http://schemas.microsoft.com/office/drawing/2014/main" id="{CDB2FAF0-8CC0-4E16-8BDD-D5E8D6B1F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87" name="Picture 196" descr="empty">
          <a:extLst>
            <a:ext uri="{FF2B5EF4-FFF2-40B4-BE49-F238E27FC236}">
              <a16:creationId xmlns:a16="http://schemas.microsoft.com/office/drawing/2014/main" id="{5545A8F1-664E-4BCD-98BD-B1584559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88" name="Picture 197" descr="empty">
          <a:extLst>
            <a:ext uri="{FF2B5EF4-FFF2-40B4-BE49-F238E27FC236}">
              <a16:creationId xmlns:a16="http://schemas.microsoft.com/office/drawing/2014/main" id="{C0E48B78-04FB-473F-BAE5-01E7DCE02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89" name="Picture 198" descr="empty">
          <a:extLst>
            <a:ext uri="{FF2B5EF4-FFF2-40B4-BE49-F238E27FC236}">
              <a16:creationId xmlns:a16="http://schemas.microsoft.com/office/drawing/2014/main" id="{D1E1F08D-B0B9-415E-A785-CAC79A1AA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90" name="Picture 199" descr="empty">
          <a:extLst>
            <a:ext uri="{FF2B5EF4-FFF2-40B4-BE49-F238E27FC236}">
              <a16:creationId xmlns:a16="http://schemas.microsoft.com/office/drawing/2014/main" id="{7E21AFAE-2592-445F-806C-E5E023BB2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91" name="Picture 200" descr="empty">
          <a:extLst>
            <a:ext uri="{FF2B5EF4-FFF2-40B4-BE49-F238E27FC236}">
              <a16:creationId xmlns:a16="http://schemas.microsoft.com/office/drawing/2014/main" id="{11C8C71A-DB3B-4D65-8104-559AAB9B3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92" name="Picture 195" descr="empty">
          <a:extLst>
            <a:ext uri="{FF2B5EF4-FFF2-40B4-BE49-F238E27FC236}">
              <a16:creationId xmlns:a16="http://schemas.microsoft.com/office/drawing/2014/main" id="{ADF1BF5F-D2A2-47DF-B9D1-083DEEBCD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93" name="Picture 196" descr="empty">
          <a:extLst>
            <a:ext uri="{FF2B5EF4-FFF2-40B4-BE49-F238E27FC236}">
              <a16:creationId xmlns:a16="http://schemas.microsoft.com/office/drawing/2014/main" id="{5A838C6F-706B-4C17-9746-FABA16926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94" name="Picture 197" descr="empty">
          <a:extLst>
            <a:ext uri="{FF2B5EF4-FFF2-40B4-BE49-F238E27FC236}">
              <a16:creationId xmlns:a16="http://schemas.microsoft.com/office/drawing/2014/main" id="{8728302F-D93F-4993-A143-AFA41B894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95" name="Picture 198" descr="empty">
          <a:extLst>
            <a:ext uri="{FF2B5EF4-FFF2-40B4-BE49-F238E27FC236}">
              <a16:creationId xmlns:a16="http://schemas.microsoft.com/office/drawing/2014/main" id="{95AD61B1-F38A-4532-9155-E4A890593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96" name="Picture 199" descr="empty">
          <a:extLst>
            <a:ext uri="{FF2B5EF4-FFF2-40B4-BE49-F238E27FC236}">
              <a16:creationId xmlns:a16="http://schemas.microsoft.com/office/drawing/2014/main" id="{E56D9060-5A09-4B79-8C8E-30F559C75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97" name="Picture 200" descr="empty">
          <a:extLst>
            <a:ext uri="{FF2B5EF4-FFF2-40B4-BE49-F238E27FC236}">
              <a16:creationId xmlns:a16="http://schemas.microsoft.com/office/drawing/2014/main" id="{9A07F730-DB16-4DFB-B9D1-3BA8692E9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598" name="Picture 195" descr="empty">
          <a:extLst>
            <a:ext uri="{FF2B5EF4-FFF2-40B4-BE49-F238E27FC236}">
              <a16:creationId xmlns:a16="http://schemas.microsoft.com/office/drawing/2014/main" id="{D5C2B77D-7330-4DD1-8190-4A69EEF60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599" name="Picture 196" descr="empty">
          <a:extLst>
            <a:ext uri="{FF2B5EF4-FFF2-40B4-BE49-F238E27FC236}">
              <a16:creationId xmlns:a16="http://schemas.microsoft.com/office/drawing/2014/main" id="{810F847A-03E9-4840-8900-AA0B57E6F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00" name="Picture 197" descr="empty">
          <a:extLst>
            <a:ext uri="{FF2B5EF4-FFF2-40B4-BE49-F238E27FC236}">
              <a16:creationId xmlns:a16="http://schemas.microsoft.com/office/drawing/2014/main" id="{5710083D-B8D8-49A1-8242-0DE55F173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01" name="Picture 198" descr="empty">
          <a:extLst>
            <a:ext uri="{FF2B5EF4-FFF2-40B4-BE49-F238E27FC236}">
              <a16:creationId xmlns:a16="http://schemas.microsoft.com/office/drawing/2014/main" id="{0DFC9831-F58C-4A0F-8AEA-299DAA976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02" name="Picture 199" descr="empty">
          <a:extLst>
            <a:ext uri="{FF2B5EF4-FFF2-40B4-BE49-F238E27FC236}">
              <a16:creationId xmlns:a16="http://schemas.microsoft.com/office/drawing/2014/main" id="{1C5ED350-2638-4F82-BA87-F15CB3307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03" name="Picture 200" descr="empty">
          <a:extLst>
            <a:ext uri="{FF2B5EF4-FFF2-40B4-BE49-F238E27FC236}">
              <a16:creationId xmlns:a16="http://schemas.microsoft.com/office/drawing/2014/main" id="{0E97891C-A76A-4DED-A335-E527E453C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04" name="Picture 195" descr="empty">
          <a:extLst>
            <a:ext uri="{FF2B5EF4-FFF2-40B4-BE49-F238E27FC236}">
              <a16:creationId xmlns:a16="http://schemas.microsoft.com/office/drawing/2014/main" id="{19CDDB46-6F1F-4B78-8669-1B527EE33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05" name="Picture 196" descr="empty">
          <a:extLst>
            <a:ext uri="{FF2B5EF4-FFF2-40B4-BE49-F238E27FC236}">
              <a16:creationId xmlns:a16="http://schemas.microsoft.com/office/drawing/2014/main" id="{CF73D60D-3A9B-4A72-9E43-F2E248B1B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06" name="Picture 197" descr="empty">
          <a:extLst>
            <a:ext uri="{FF2B5EF4-FFF2-40B4-BE49-F238E27FC236}">
              <a16:creationId xmlns:a16="http://schemas.microsoft.com/office/drawing/2014/main" id="{B4AD9121-1359-4AC1-9C54-038666882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07" name="Picture 198" descr="empty">
          <a:extLst>
            <a:ext uri="{FF2B5EF4-FFF2-40B4-BE49-F238E27FC236}">
              <a16:creationId xmlns:a16="http://schemas.microsoft.com/office/drawing/2014/main" id="{B80F629F-212C-40D6-923B-8ABFE1281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08" name="Picture 199" descr="empty">
          <a:extLst>
            <a:ext uri="{FF2B5EF4-FFF2-40B4-BE49-F238E27FC236}">
              <a16:creationId xmlns:a16="http://schemas.microsoft.com/office/drawing/2014/main" id="{C8D3A221-A056-4632-9FD2-CD8A7F32C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09" name="Picture 200" descr="empty">
          <a:extLst>
            <a:ext uri="{FF2B5EF4-FFF2-40B4-BE49-F238E27FC236}">
              <a16:creationId xmlns:a16="http://schemas.microsoft.com/office/drawing/2014/main" id="{C52E027F-1CD6-4949-8779-7CFB6F775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10" name="Picture 195" descr="empty">
          <a:extLst>
            <a:ext uri="{FF2B5EF4-FFF2-40B4-BE49-F238E27FC236}">
              <a16:creationId xmlns:a16="http://schemas.microsoft.com/office/drawing/2014/main" id="{1771EBCA-C662-4C49-9302-096C73BE4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11" name="Picture 196" descr="empty">
          <a:extLst>
            <a:ext uri="{FF2B5EF4-FFF2-40B4-BE49-F238E27FC236}">
              <a16:creationId xmlns:a16="http://schemas.microsoft.com/office/drawing/2014/main" id="{B02D133F-9C32-4B4F-AF89-6CBECE825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12" name="Picture 197" descr="empty">
          <a:extLst>
            <a:ext uri="{FF2B5EF4-FFF2-40B4-BE49-F238E27FC236}">
              <a16:creationId xmlns:a16="http://schemas.microsoft.com/office/drawing/2014/main" id="{EFC486B3-51C3-4FDE-B244-1DF92F2B7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13" name="Picture 198" descr="empty">
          <a:extLst>
            <a:ext uri="{FF2B5EF4-FFF2-40B4-BE49-F238E27FC236}">
              <a16:creationId xmlns:a16="http://schemas.microsoft.com/office/drawing/2014/main" id="{8C4DFCD4-A036-4853-9A96-AEFED65C6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14" name="Picture 199" descr="empty">
          <a:extLst>
            <a:ext uri="{FF2B5EF4-FFF2-40B4-BE49-F238E27FC236}">
              <a16:creationId xmlns:a16="http://schemas.microsoft.com/office/drawing/2014/main" id="{164288AB-6F74-429E-AC08-C0C3FB7A6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15" name="Picture 200" descr="empty">
          <a:extLst>
            <a:ext uri="{FF2B5EF4-FFF2-40B4-BE49-F238E27FC236}">
              <a16:creationId xmlns:a16="http://schemas.microsoft.com/office/drawing/2014/main" id="{42F8CD55-2605-41B1-9B44-3AE580D4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16" name="Picture 195" descr="empty">
          <a:extLst>
            <a:ext uri="{FF2B5EF4-FFF2-40B4-BE49-F238E27FC236}">
              <a16:creationId xmlns:a16="http://schemas.microsoft.com/office/drawing/2014/main" id="{A9B0D256-CD58-4975-8C94-92449EAB8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17" name="Picture 196" descr="empty">
          <a:extLst>
            <a:ext uri="{FF2B5EF4-FFF2-40B4-BE49-F238E27FC236}">
              <a16:creationId xmlns:a16="http://schemas.microsoft.com/office/drawing/2014/main" id="{84C7BE2B-7C88-4A8E-9737-4E69C44BE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18" name="Picture 197" descr="empty">
          <a:extLst>
            <a:ext uri="{FF2B5EF4-FFF2-40B4-BE49-F238E27FC236}">
              <a16:creationId xmlns:a16="http://schemas.microsoft.com/office/drawing/2014/main" id="{39DA7C9E-F116-4810-A1DE-DDF23604E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19" name="Picture 198" descr="empty">
          <a:extLst>
            <a:ext uri="{FF2B5EF4-FFF2-40B4-BE49-F238E27FC236}">
              <a16:creationId xmlns:a16="http://schemas.microsoft.com/office/drawing/2014/main" id="{996F2C1A-F3A4-4EEC-92E1-61DF867E2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20" name="Picture 199" descr="empty">
          <a:extLst>
            <a:ext uri="{FF2B5EF4-FFF2-40B4-BE49-F238E27FC236}">
              <a16:creationId xmlns:a16="http://schemas.microsoft.com/office/drawing/2014/main" id="{2F47D033-9C97-48B2-9737-FB2E15464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21" name="Picture 200" descr="empty">
          <a:extLst>
            <a:ext uri="{FF2B5EF4-FFF2-40B4-BE49-F238E27FC236}">
              <a16:creationId xmlns:a16="http://schemas.microsoft.com/office/drawing/2014/main" id="{4DCF07A1-A743-4FBB-BC4B-3280B9F59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22" name="Picture 195" descr="empty">
          <a:extLst>
            <a:ext uri="{FF2B5EF4-FFF2-40B4-BE49-F238E27FC236}">
              <a16:creationId xmlns:a16="http://schemas.microsoft.com/office/drawing/2014/main" id="{226FA41D-1D64-47D1-B0DB-BC81FE2E2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23" name="Picture 196" descr="empty">
          <a:extLst>
            <a:ext uri="{FF2B5EF4-FFF2-40B4-BE49-F238E27FC236}">
              <a16:creationId xmlns:a16="http://schemas.microsoft.com/office/drawing/2014/main" id="{F5CC65E0-2F60-43B4-A0CC-6AE20513B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24" name="Picture 197" descr="empty">
          <a:extLst>
            <a:ext uri="{FF2B5EF4-FFF2-40B4-BE49-F238E27FC236}">
              <a16:creationId xmlns:a16="http://schemas.microsoft.com/office/drawing/2014/main" id="{4E4C3A25-1F2D-4085-B8D1-5F95584AB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25" name="Picture 198" descr="empty">
          <a:extLst>
            <a:ext uri="{FF2B5EF4-FFF2-40B4-BE49-F238E27FC236}">
              <a16:creationId xmlns:a16="http://schemas.microsoft.com/office/drawing/2014/main" id="{500999B9-8B5F-4529-A8D9-45F3C532C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26" name="Picture 199" descr="empty">
          <a:extLst>
            <a:ext uri="{FF2B5EF4-FFF2-40B4-BE49-F238E27FC236}">
              <a16:creationId xmlns:a16="http://schemas.microsoft.com/office/drawing/2014/main" id="{F13167DB-64D7-481E-BADA-C2B377A73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27" name="Picture 200" descr="empty">
          <a:extLst>
            <a:ext uri="{FF2B5EF4-FFF2-40B4-BE49-F238E27FC236}">
              <a16:creationId xmlns:a16="http://schemas.microsoft.com/office/drawing/2014/main" id="{E5E6FF3A-8F7B-412C-B1F3-906CF117E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28" name="Picture 195" descr="empty">
          <a:extLst>
            <a:ext uri="{FF2B5EF4-FFF2-40B4-BE49-F238E27FC236}">
              <a16:creationId xmlns:a16="http://schemas.microsoft.com/office/drawing/2014/main" id="{4D792FCC-29A3-49D3-B851-BCF533613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29" name="Picture 196" descr="empty">
          <a:extLst>
            <a:ext uri="{FF2B5EF4-FFF2-40B4-BE49-F238E27FC236}">
              <a16:creationId xmlns:a16="http://schemas.microsoft.com/office/drawing/2014/main" id="{AFCBACF0-2018-4C5E-889E-9F38872F6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30" name="Picture 197" descr="empty">
          <a:extLst>
            <a:ext uri="{FF2B5EF4-FFF2-40B4-BE49-F238E27FC236}">
              <a16:creationId xmlns:a16="http://schemas.microsoft.com/office/drawing/2014/main" id="{F27F373C-9945-404A-B846-644EBBC49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31" name="Picture 198" descr="empty">
          <a:extLst>
            <a:ext uri="{FF2B5EF4-FFF2-40B4-BE49-F238E27FC236}">
              <a16:creationId xmlns:a16="http://schemas.microsoft.com/office/drawing/2014/main" id="{36B83BC2-6593-4393-B23F-074B27F35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32" name="Picture 199" descr="empty">
          <a:extLst>
            <a:ext uri="{FF2B5EF4-FFF2-40B4-BE49-F238E27FC236}">
              <a16:creationId xmlns:a16="http://schemas.microsoft.com/office/drawing/2014/main" id="{9576B264-A695-4B57-9FD3-AE398EFFF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33" name="Picture 200" descr="empty">
          <a:extLst>
            <a:ext uri="{FF2B5EF4-FFF2-40B4-BE49-F238E27FC236}">
              <a16:creationId xmlns:a16="http://schemas.microsoft.com/office/drawing/2014/main" id="{73E2110A-B5E9-4B74-A5DB-ED15EF2C5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34" name="Picture 195" descr="empty">
          <a:extLst>
            <a:ext uri="{FF2B5EF4-FFF2-40B4-BE49-F238E27FC236}">
              <a16:creationId xmlns:a16="http://schemas.microsoft.com/office/drawing/2014/main" id="{2A2129C0-6BF6-4FB0-AD74-CEF534541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35" name="Picture 196" descr="empty">
          <a:extLst>
            <a:ext uri="{FF2B5EF4-FFF2-40B4-BE49-F238E27FC236}">
              <a16:creationId xmlns:a16="http://schemas.microsoft.com/office/drawing/2014/main" id="{B5BAA0E1-DFC4-4EAC-8FD7-81D3C408D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36" name="Picture 197" descr="empty">
          <a:extLst>
            <a:ext uri="{FF2B5EF4-FFF2-40B4-BE49-F238E27FC236}">
              <a16:creationId xmlns:a16="http://schemas.microsoft.com/office/drawing/2014/main" id="{19F04A94-41F6-4CB0-A439-AA846F2F8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37" name="Picture 198" descr="empty">
          <a:extLst>
            <a:ext uri="{FF2B5EF4-FFF2-40B4-BE49-F238E27FC236}">
              <a16:creationId xmlns:a16="http://schemas.microsoft.com/office/drawing/2014/main" id="{D7791DFB-8C56-4D9F-84A1-E1B039575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38" name="Picture 199" descr="empty">
          <a:extLst>
            <a:ext uri="{FF2B5EF4-FFF2-40B4-BE49-F238E27FC236}">
              <a16:creationId xmlns:a16="http://schemas.microsoft.com/office/drawing/2014/main" id="{AFFEB757-CD67-405E-B853-0EE28FA82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39" name="Picture 200" descr="empty">
          <a:extLst>
            <a:ext uri="{FF2B5EF4-FFF2-40B4-BE49-F238E27FC236}">
              <a16:creationId xmlns:a16="http://schemas.microsoft.com/office/drawing/2014/main" id="{A167C0DA-585F-43AA-A7E8-435F08FE2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40" name="Picture 195" descr="empty">
          <a:extLst>
            <a:ext uri="{FF2B5EF4-FFF2-40B4-BE49-F238E27FC236}">
              <a16:creationId xmlns:a16="http://schemas.microsoft.com/office/drawing/2014/main" id="{58476634-83D3-4455-A4C8-8F9D6BE9C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41" name="Picture 196" descr="empty">
          <a:extLst>
            <a:ext uri="{FF2B5EF4-FFF2-40B4-BE49-F238E27FC236}">
              <a16:creationId xmlns:a16="http://schemas.microsoft.com/office/drawing/2014/main" id="{DC0295B0-0D89-4BD7-BA77-2F6073D4A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42" name="Picture 197" descr="empty">
          <a:extLst>
            <a:ext uri="{FF2B5EF4-FFF2-40B4-BE49-F238E27FC236}">
              <a16:creationId xmlns:a16="http://schemas.microsoft.com/office/drawing/2014/main" id="{448EE7FE-DF3C-4F84-A106-90F9DC2AF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43" name="Picture 198" descr="empty">
          <a:extLst>
            <a:ext uri="{FF2B5EF4-FFF2-40B4-BE49-F238E27FC236}">
              <a16:creationId xmlns:a16="http://schemas.microsoft.com/office/drawing/2014/main" id="{3D376F3D-87D9-411E-A40C-2436D62A1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44" name="Picture 199" descr="empty">
          <a:extLst>
            <a:ext uri="{FF2B5EF4-FFF2-40B4-BE49-F238E27FC236}">
              <a16:creationId xmlns:a16="http://schemas.microsoft.com/office/drawing/2014/main" id="{0FE5566F-0CBB-42F8-8D6A-939FBA824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45" name="Picture 200" descr="empty">
          <a:extLst>
            <a:ext uri="{FF2B5EF4-FFF2-40B4-BE49-F238E27FC236}">
              <a16:creationId xmlns:a16="http://schemas.microsoft.com/office/drawing/2014/main" id="{38B0B483-E362-4DBF-B386-1ECDECDC9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46" name="Picture 195" descr="empty">
          <a:extLst>
            <a:ext uri="{FF2B5EF4-FFF2-40B4-BE49-F238E27FC236}">
              <a16:creationId xmlns:a16="http://schemas.microsoft.com/office/drawing/2014/main" id="{FB2C5A99-197A-47C0-87A7-E77E0382B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47" name="Picture 196" descr="empty">
          <a:extLst>
            <a:ext uri="{FF2B5EF4-FFF2-40B4-BE49-F238E27FC236}">
              <a16:creationId xmlns:a16="http://schemas.microsoft.com/office/drawing/2014/main" id="{15417834-50DF-4BB0-9DF9-CC5E9A998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48" name="Picture 197" descr="empty">
          <a:extLst>
            <a:ext uri="{FF2B5EF4-FFF2-40B4-BE49-F238E27FC236}">
              <a16:creationId xmlns:a16="http://schemas.microsoft.com/office/drawing/2014/main" id="{A046B11C-ADD0-4C49-929C-D85E5E188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49" name="Picture 198" descr="empty">
          <a:extLst>
            <a:ext uri="{FF2B5EF4-FFF2-40B4-BE49-F238E27FC236}">
              <a16:creationId xmlns:a16="http://schemas.microsoft.com/office/drawing/2014/main" id="{2AF1A242-163D-4156-A3AB-D268F8729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50" name="Picture 199" descr="empty">
          <a:extLst>
            <a:ext uri="{FF2B5EF4-FFF2-40B4-BE49-F238E27FC236}">
              <a16:creationId xmlns:a16="http://schemas.microsoft.com/office/drawing/2014/main" id="{1C45C90C-7BA0-47E0-BAA5-3A9AC418B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51" name="Picture 200" descr="empty">
          <a:extLst>
            <a:ext uri="{FF2B5EF4-FFF2-40B4-BE49-F238E27FC236}">
              <a16:creationId xmlns:a16="http://schemas.microsoft.com/office/drawing/2014/main" id="{961A9567-D7D9-4558-AAD5-EAF913AE4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52" name="Picture 195" descr="empty">
          <a:extLst>
            <a:ext uri="{FF2B5EF4-FFF2-40B4-BE49-F238E27FC236}">
              <a16:creationId xmlns:a16="http://schemas.microsoft.com/office/drawing/2014/main" id="{3712528D-5AFC-48CB-8CF4-B6124F90B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53" name="Picture 196" descr="empty">
          <a:extLst>
            <a:ext uri="{FF2B5EF4-FFF2-40B4-BE49-F238E27FC236}">
              <a16:creationId xmlns:a16="http://schemas.microsoft.com/office/drawing/2014/main" id="{470C972D-8D6B-4077-8699-46E2DC46A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54" name="Picture 197" descr="empty">
          <a:extLst>
            <a:ext uri="{FF2B5EF4-FFF2-40B4-BE49-F238E27FC236}">
              <a16:creationId xmlns:a16="http://schemas.microsoft.com/office/drawing/2014/main" id="{D094E199-EC5D-4343-87D0-0BAD2DEC1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55" name="Picture 198" descr="empty">
          <a:extLst>
            <a:ext uri="{FF2B5EF4-FFF2-40B4-BE49-F238E27FC236}">
              <a16:creationId xmlns:a16="http://schemas.microsoft.com/office/drawing/2014/main" id="{51515D75-72C5-4DD6-A7F9-469E9EFEC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56" name="Picture 199" descr="empty">
          <a:extLst>
            <a:ext uri="{FF2B5EF4-FFF2-40B4-BE49-F238E27FC236}">
              <a16:creationId xmlns:a16="http://schemas.microsoft.com/office/drawing/2014/main" id="{D1D888ED-8E1B-452E-8CB5-9AB691090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57" name="Picture 200" descr="empty">
          <a:extLst>
            <a:ext uri="{FF2B5EF4-FFF2-40B4-BE49-F238E27FC236}">
              <a16:creationId xmlns:a16="http://schemas.microsoft.com/office/drawing/2014/main" id="{F4B214B9-FDF6-40C5-B05C-DE780F5A1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58" name="Picture 195" descr="empty">
          <a:extLst>
            <a:ext uri="{FF2B5EF4-FFF2-40B4-BE49-F238E27FC236}">
              <a16:creationId xmlns:a16="http://schemas.microsoft.com/office/drawing/2014/main" id="{4640866B-1031-4146-8503-A6DA59D0F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59" name="Picture 196" descr="empty">
          <a:extLst>
            <a:ext uri="{FF2B5EF4-FFF2-40B4-BE49-F238E27FC236}">
              <a16:creationId xmlns:a16="http://schemas.microsoft.com/office/drawing/2014/main" id="{99FF92B9-BB1E-4C92-80E9-0B7E2F9A5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60" name="Picture 197" descr="empty">
          <a:extLst>
            <a:ext uri="{FF2B5EF4-FFF2-40B4-BE49-F238E27FC236}">
              <a16:creationId xmlns:a16="http://schemas.microsoft.com/office/drawing/2014/main" id="{98C0AAAC-4896-43C3-BC3D-3F7D7F54A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61" name="Picture 198" descr="empty">
          <a:extLst>
            <a:ext uri="{FF2B5EF4-FFF2-40B4-BE49-F238E27FC236}">
              <a16:creationId xmlns:a16="http://schemas.microsoft.com/office/drawing/2014/main" id="{4AC80BBA-4398-4A59-8CD2-26DFC079A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62" name="Picture 199" descr="empty">
          <a:extLst>
            <a:ext uri="{FF2B5EF4-FFF2-40B4-BE49-F238E27FC236}">
              <a16:creationId xmlns:a16="http://schemas.microsoft.com/office/drawing/2014/main" id="{80EAB478-6045-4144-9AE8-0FFA21EDA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63" name="Picture 200" descr="empty">
          <a:extLst>
            <a:ext uri="{FF2B5EF4-FFF2-40B4-BE49-F238E27FC236}">
              <a16:creationId xmlns:a16="http://schemas.microsoft.com/office/drawing/2014/main" id="{9894D05E-BAC7-42C0-81BD-A8692A746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64" name="Picture 195" descr="empty">
          <a:extLst>
            <a:ext uri="{FF2B5EF4-FFF2-40B4-BE49-F238E27FC236}">
              <a16:creationId xmlns:a16="http://schemas.microsoft.com/office/drawing/2014/main" id="{B9374C6B-E2AB-40F1-82C4-D79C1AFC1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65" name="Picture 196" descr="empty">
          <a:extLst>
            <a:ext uri="{FF2B5EF4-FFF2-40B4-BE49-F238E27FC236}">
              <a16:creationId xmlns:a16="http://schemas.microsoft.com/office/drawing/2014/main" id="{AA44455B-2863-4D78-81A9-7D7931A44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66" name="Picture 197" descr="empty">
          <a:extLst>
            <a:ext uri="{FF2B5EF4-FFF2-40B4-BE49-F238E27FC236}">
              <a16:creationId xmlns:a16="http://schemas.microsoft.com/office/drawing/2014/main" id="{6397CD35-A555-4F8C-8728-ED2B8477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67" name="Picture 198" descr="empty">
          <a:extLst>
            <a:ext uri="{FF2B5EF4-FFF2-40B4-BE49-F238E27FC236}">
              <a16:creationId xmlns:a16="http://schemas.microsoft.com/office/drawing/2014/main" id="{582EC7BF-EF1B-4E24-94D9-3761C3BB4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68" name="Picture 199" descr="empty">
          <a:extLst>
            <a:ext uri="{FF2B5EF4-FFF2-40B4-BE49-F238E27FC236}">
              <a16:creationId xmlns:a16="http://schemas.microsoft.com/office/drawing/2014/main" id="{068C40D7-88A1-4464-B107-99E4CFE78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69" name="Picture 200" descr="empty">
          <a:extLst>
            <a:ext uri="{FF2B5EF4-FFF2-40B4-BE49-F238E27FC236}">
              <a16:creationId xmlns:a16="http://schemas.microsoft.com/office/drawing/2014/main" id="{3194B298-D12E-4CE0-8D81-59004C01E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70" name="Picture 195" descr="empty">
          <a:extLst>
            <a:ext uri="{FF2B5EF4-FFF2-40B4-BE49-F238E27FC236}">
              <a16:creationId xmlns:a16="http://schemas.microsoft.com/office/drawing/2014/main" id="{AD1D278C-6E65-461A-8BFA-5E6E567DF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71" name="Picture 196" descr="empty">
          <a:extLst>
            <a:ext uri="{FF2B5EF4-FFF2-40B4-BE49-F238E27FC236}">
              <a16:creationId xmlns:a16="http://schemas.microsoft.com/office/drawing/2014/main" id="{F5BD4605-3794-440C-B8F8-A05008EAF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72" name="Picture 197" descr="empty">
          <a:extLst>
            <a:ext uri="{FF2B5EF4-FFF2-40B4-BE49-F238E27FC236}">
              <a16:creationId xmlns:a16="http://schemas.microsoft.com/office/drawing/2014/main" id="{D1FACFB7-D9B8-4ABD-9DF0-5A5B843C5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73" name="Picture 198" descr="empty">
          <a:extLst>
            <a:ext uri="{FF2B5EF4-FFF2-40B4-BE49-F238E27FC236}">
              <a16:creationId xmlns:a16="http://schemas.microsoft.com/office/drawing/2014/main" id="{22C30699-3ECC-4515-8B20-70D94690A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74" name="Picture 199" descr="empty">
          <a:extLst>
            <a:ext uri="{FF2B5EF4-FFF2-40B4-BE49-F238E27FC236}">
              <a16:creationId xmlns:a16="http://schemas.microsoft.com/office/drawing/2014/main" id="{F1EE9107-544C-4DA1-9413-20D7F00CB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75" name="Picture 200" descr="empty">
          <a:extLst>
            <a:ext uri="{FF2B5EF4-FFF2-40B4-BE49-F238E27FC236}">
              <a16:creationId xmlns:a16="http://schemas.microsoft.com/office/drawing/2014/main" id="{64E6888F-0955-40E1-AB7F-F3100CA57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76" name="Picture 195" descr="empty">
          <a:extLst>
            <a:ext uri="{FF2B5EF4-FFF2-40B4-BE49-F238E27FC236}">
              <a16:creationId xmlns:a16="http://schemas.microsoft.com/office/drawing/2014/main" id="{BB7FA170-D7B3-4CD6-A659-CC6F511D8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77" name="Picture 196" descr="empty">
          <a:extLst>
            <a:ext uri="{FF2B5EF4-FFF2-40B4-BE49-F238E27FC236}">
              <a16:creationId xmlns:a16="http://schemas.microsoft.com/office/drawing/2014/main" id="{894F6B3C-B685-4186-A11F-F95F1E44A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78" name="Picture 197" descr="empty">
          <a:extLst>
            <a:ext uri="{FF2B5EF4-FFF2-40B4-BE49-F238E27FC236}">
              <a16:creationId xmlns:a16="http://schemas.microsoft.com/office/drawing/2014/main" id="{676BBC0C-D8A4-4F16-9DEC-96D4A6A5E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79" name="Picture 198" descr="empty">
          <a:extLst>
            <a:ext uri="{FF2B5EF4-FFF2-40B4-BE49-F238E27FC236}">
              <a16:creationId xmlns:a16="http://schemas.microsoft.com/office/drawing/2014/main" id="{9EEE18E9-5A66-48DB-B8E4-167384ADE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80" name="Picture 199" descr="empty">
          <a:extLst>
            <a:ext uri="{FF2B5EF4-FFF2-40B4-BE49-F238E27FC236}">
              <a16:creationId xmlns:a16="http://schemas.microsoft.com/office/drawing/2014/main" id="{9E562CDE-2995-4845-A4A9-DAF06BC70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81" name="Picture 200" descr="empty">
          <a:extLst>
            <a:ext uri="{FF2B5EF4-FFF2-40B4-BE49-F238E27FC236}">
              <a16:creationId xmlns:a16="http://schemas.microsoft.com/office/drawing/2014/main" id="{0E1BACCF-EE9A-4D2A-874D-C25A37C24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82" name="Picture 195" descr="empty">
          <a:extLst>
            <a:ext uri="{FF2B5EF4-FFF2-40B4-BE49-F238E27FC236}">
              <a16:creationId xmlns:a16="http://schemas.microsoft.com/office/drawing/2014/main" id="{710AC1F1-8BA3-4FF4-9E44-CAFD8CE8D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83" name="Picture 196" descr="empty">
          <a:extLst>
            <a:ext uri="{FF2B5EF4-FFF2-40B4-BE49-F238E27FC236}">
              <a16:creationId xmlns:a16="http://schemas.microsoft.com/office/drawing/2014/main" id="{29DBB4FA-304B-4017-A8E7-C29F327F5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84" name="Picture 197" descr="empty">
          <a:extLst>
            <a:ext uri="{FF2B5EF4-FFF2-40B4-BE49-F238E27FC236}">
              <a16:creationId xmlns:a16="http://schemas.microsoft.com/office/drawing/2014/main" id="{79AEA05C-2F39-4CE5-BE02-C0E1F58CA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85" name="Picture 198" descr="empty">
          <a:extLst>
            <a:ext uri="{FF2B5EF4-FFF2-40B4-BE49-F238E27FC236}">
              <a16:creationId xmlns:a16="http://schemas.microsoft.com/office/drawing/2014/main" id="{AF251FFB-99CF-4740-A01F-EAF364DD5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86" name="Picture 199" descr="empty">
          <a:extLst>
            <a:ext uri="{FF2B5EF4-FFF2-40B4-BE49-F238E27FC236}">
              <a16:creationId xmlns:a16="http://schemas.microsoft.com/office/drawing/2014/main" id="{1B81E577-F3EA-4B1F-843F-AEC73FF29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87" name="Picture 200" descr="empty">
          <a:extLst>
            <a:ext uri="{FF2B5EF4-FFF2-40B4-BE49-F238E27FC236}">
              <a16:creationId xmlns:a16="http://schemas.microsoft.com/office/drawing/2014/main" id="{1A4B2C6D-115D-43EB-9E4E-2CCB69201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88" name="Picture 195" descr="empty">
          <a:extLst>
            <a:ext uri="{FF2B5EF4-FFF2-40B4-BE49-F238E27FC236}">
              <a16:creationId xmlns:a16="http://schemas.microsoft.com/office/drawing/2014/main" id="{95E06E40-DADA-4F7F-A80A-767340F2C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89" name="Picture 196" descr="empty">
          <a:extLst>
            <a:ext uri="{FF2B5EF4-FFF2-40B4-BE49-F238E27FC236}">
              <a16:creationId xmlns:a16="http://schemas.microsoft.com/office/drawing/2014/main" id="{E68BABA5-5D12-491D-A12A-A6C1539EF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90" name="Picture 197" descr="empty">
          <a:extLst>
            <a:ext uri="{FF2B5EF4-FFF2-40B4-BE49-F238E27FC236}">
              <a16:creationId xmlns:a16="http://schemas.microsoft.com/office/drawing/2014/main" id="{B177BFA3-BC60-47D9-840C-3DB4F8275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91" name="Picture 198" descr="empty">
          <a:extLst>
            <a:ext uri="{FF2B5EF4-FFF2-40B4-BE49-F238E27FC236}">
              <a16:creationId xmlns:a16="http://schemas.microsoft.com/office/drawing/2014/main" id="{F428CBEB-5085-43C6-A247-0DB94040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92" name="Picture 199" descr="empty">
          <a:extLst>
            <a:ext uri="{FF2B5EF4-FFF2-40B4-BE49-F238E27FC236}">
              <a16:creationId xmlns:a16="http://schemas.microsoft.com/office/drawing/2014/main" id="{94471309-8895-4F15-A56E-517CA8A1F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93" name="Picture 200" descr="empty">
          <a:extLst>
            <a:ext uri="{FF2B5EF4-FFF2-40B4-BE49-F238E27FC236}">
              <a16:creationId xmlns:a16="http://schemas.microsoft.com/office/drawing/2014/main" id="{95ABC85E-397E-4B6F-9ACD-76478FEC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94" name="Picture 195" descr="empty">
          <a:extLst>
            <a:ext uri="{FF2B5EF4-FFF2-40B4-BE49-F238E27FC236}">
              <a16:creationId xmlns:a16="http://schemas.microsoft.com/office/drawing/2014/main" id="{743792C8-B6D8-45F5-828B-7421ED7FC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95" name="Picture 196" descr="empty">
          <a:extLst>
            <a:ext uri="{FF2B5EF4-FFF2-40B4-BE49-F238E27FC236}">
              <a16:creationId xmlns:a16="http://schemas.microsoft.com/office/drawing/2014/main" id="{DA00084C-EA99-44C8-B97D-3F2499DD9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96" name="Picture 197" descr="empty">
          <a:extLst>
            <a:ext uri="{FF2B5EF4-FFF2-40B4-BE49-F238E27FC236}">
              <a16:creationId xmlns:a16="http://schemas.microsoft.com/office/drawing/2014/main" id="{3A6E0101-A70A-48EE-875F-EA7399811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97" name="Picture 198" descr="empty">
          <a:extLst>
            <a:ext uri="{FF2B5EF4-FFF2-40B4-BE49-F238E27FC236}">
              <a16:creationId xmlns:a16="http://schemas.microsoft.com/office/drawing/2014/main" id="{AC98C215-9233-48B4-8955-EBC98AB98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698" name="Picture 199" descr="empty">
          <a:extLst>
            <a:ext uri="{FF2B5EF4-FFF2-40B4-BE49-F238E27FC236}">
              <a16:creationId xmlns:a16="http://schemas.microsoft.com/office/drawing/2014/main" id="{83096F51-FCDF-487E-942F-561BA66DA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699" name="Picture 200" descr="empty">
          <a:extLst>
            <a:ext uri="{FF2B5EF4-FFF2-40B4-BE49-F238E27FC236}">
              <a16:creationId xmlns:a16="http://schemas.microsoft.com/office/drawing/2014/main" id="{26E35D6F-443F-4557-962C-3B0B8CC01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00" name="Picture 195" descr="empty">
          <a:extLst>
            <a:ext uri="{FF2B5EF4-FFF2-40B4-BE49-F238E27FC236}">
              <a16:creationId xmlns:a16="http://schemas.microsoft.com/office/drawing/2014/main" id="{5FE86538-651E-4BB0-8CAF-F70480DC3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01" name="Picture 196" descr="empty">
          <a:extLst>
            <a:ext uri="{FF2B5EF4-FFF2-40B4-BE49-F238E27FC236}">
              <a16:creationId xmlns:a16="http://schemas.microsoft.com/office/drawing/2014/main" id="{65EC3880-F1CA-48E0-A688-D852F8FFF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02" name="Picture 197" descr="empty">
          <a:extLst>
            <a:ext uri="{FF2B5EF4-FFF2-40B4-BE49-F238E27FC236}">
              <a16:creationId xmlns:a16="http://schemas.microsoft.com/office/drawing/2014/main" id="{5B833E4E-6690-4E97-93BD-3F8ABCFD8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03" name="Picture 198" descr="empty">
          <a:extLst>
            <a:ext uri="{FF2B5EF4-FFF2-40B4-BE49-F238E27FC236}">
              <a16:creationId xmlns:a16="http://schemas.microsoft.com/office/drawing/2014/main" id="{4A156893-FD9F-46CD-AA13-4A1B2CBEE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04" name="Picture 199" descr="empty">
          <a:extLst>
            <a:ext uri="{FF2B5EF4-FFF2-40B4-BE49-F238E27FC236}">
              <a16:creationId xmlns:a16="http://schemas.microsoft.com/office/drawing/2014/main" id="{6A977985-96F7-441A-A74E-0DCDFC5B6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05" name="Picture 200" descr="empty">
          <a:extLst>
            <a:ext uri="{FF2B5EF4-FFF2-40B4-BE49-F238E27FC236}">
              <a16:creationId xmlns:a16="http://schemas.microsoft.com/office/drawing/2014/main" id="{D52DC1F2-44ED-4DF7-95F0-CD110D41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06" name="Picture 195" descr="empty">
          <a:extLst>
            <a:ext uri="{FF2B5EF4-FFF2-40B4-BE49-F238E27FC236}">
              <a16:creationId xmlns:a16="http://schemas.microsoft.com/office/drawing/2014/main" id="{A8F56066-88BB-4025-8680-CC2C99C9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07" name="Picture 196" descr="empty">
          <a:extLst>
            <a:ext uri="{FF2B5EF4-FFF2-40B4-BE49-F238E27FC236}">
              <a16:creationId xmlns:a16="http://schemas.microsoft.com/office/drawing/2014/main" id="{4B500CAD-523E-4AD3-BF6A-82C7101A4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08" name="Picture 197" descr="empty">
          <a:extLst>
            <a:ext uri="{FF2B5EF4-FFF2-40B4-BE49-F238E27FC236}">
              <a16:creationId xmlns:a16="http://schemas.microsoft.com/office/drawing/2014/main" id="{81740DDE-A86D-4A86-993B-379E00280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09" name="Picture 198" descr="empty">
          <a:extLst>
            <a:ext uri="{FF2B5EF4-FFF2-40B4-BE49-F238E27FC236}">
              <a16:creationId xmlns:a16="http://schemas.microsoft.com/office/drawing/2014/main" id="{A1D297DF-91E7-4394-B34D-F60BEF55E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10" name="Picture 199" descr="empty">
          <a:extLst>
            <a:ext uri="{FF2B5EF4-FFF2-40B4-BE49-F238E27FC236}">
              <a16:creationId xmlns:a16="http://schemas.microsoft.com/office/drawing/2014/main" id="{706C9B30-E46E-48E6-82DE-5C539430A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11" name="Picture 200" descr="empty">
          <a:extLst>
            <a:ext uri="{FF2B5EF4-FFF2-40B4-BE49-F238E27FC236}">
              <a16:creationId xmlns:a16="http://schemas.microsoft.com/office/drawing/2014/main" id="{A92A0308-44A1-488A-93D2-593BC4308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12" name="Picture 195" descr="empty">
          <a:extLst>
            <a:ext uri="{FF2B5EF4-FFF2-40B4-BE49-F238E27FC236}">
              <a16:creationId xmlns:a16="http://schemas.microsoft.com/office/drawing/2014/main" id="{C226E00F-CFAA-4B69-B550-223DCC68C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13" name="Picture 196" descr="empty">
          <a:extLst>
            <a:ext uri="{FF2B5EF4-FFF2-40B4-BE49-F238E27FC236}">
              <a16:creationId xmlns:a16="http://schemas.microsoft.com/office/drawing/2014/main" id="{C7680CD0-118E-4503-B2A3-97988A02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14" name="Picture 197" descr="empty">
          <a:extLst>
            <a:ext uri="{FF2B5EF4-FFF2-40B4-BE49-F238E27FC236}">
              <a16:creationId xmlns:a16="http://schemas.microsoft.com/office/drawing/2014/main" id="{FC279159-7DFD-4AF6-8945-809939E5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15" name="Picture 198" descr="empty">
          <a:extLst>
            <a:ext uri="{FF2B5EF4-FFF2-40B4-BE49-F238E27FC236}">
              <a16:creationId xmlns:a16="http://schemas.microsoft.com/office/drawing/2014/main" id="{885CF75E-3B33-4312-A887-BE9B4CE5D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16" name="Picture 199" descr="empty">
          <a:extLst>
            <a:ext uri="{FF2B5EF4-FFF2-40B4-BE49-F238E27FC236}">
              <a16:creationId xmlns:a16="http://schemas.microsoft.com/office/drawing/2014/main" id="{683836D3-32CC-4AA8-894B-37D3E56C4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17" name="Picture 200" descr="empty">
          <a:extLst>
            <a:ext uri="{FF2B5EF4-FFF2-40B4-BE49-F238E27FC236}">
              <a16:creationId xmlns:a16="http://schemas.microsoft.com/office/drawing/2014/main" id="{7D58BA32-779C-4C75-902F-B79813DB5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18" name="Picture 195" descr="empty">
          <a:extLst>
            <a:ext uri="{FF2B5EF4-FFF2-40B4-BE49-F238E27FC236}">
              <a16:creationId xmlns:a16="http://schemas.microsoft.com/office/drawing/2014/main" id="{B3D0DFEC-F6C8-4D50-A183-0EBFAAE54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19" name="Picture 196" descr="empty">
          <a:extLst>
            <a:ext uri="{FF2B5EF4-FFF2-40B4-BE49-F238E27FC236}">
              <a16:creationId xmlns:a16="http://schemas.microsoft.com/office/drawing/2014/main" id="{8186E2D9-5CB9-442F-A64A-719FADEBC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20" name="Picture 197" descr="empty">
          <a:extLst>
            <a:ext uri="{FF2B5EF4-FFF2-40B4-BE49-F238E27FC236}">
              <a16:creationId xmlns:a16="http://schemas.microsoft.com/office/drawing/2014/main" id="{25DB5EEF-9854-4A3A-8112-A25AB7941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21" name="Picture 198" descr="empty">
          <a:extLst>
            <a:ext uri="{FF2B5EF4-FFF2-40B4-BE49-F238E27FC236}">
              <a16:creationId xmlns:a16="http://schemas.microsoft.com/office/drawing/2014/main" id="{19575A4E-454A-4654-A7E0-72D87A630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22" name="Picture 199" descr="empty">
          <a:extLst>
            <a:ext uri="{FF2B5EF4-FFF2-40B4-BE49-F238E27FC236}">
              <a16:creationId xmlns:a16="http://schemas.microsoft.com/office/drawing/2014/main" id="{A546255F-7CF2-48D1-8A68-A82E3270D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23" name="Picture 200" descr="empty">
          <a:extLst>
            <a:ext uri="{FF2B5EF4-FFF2-40B4-BE49-F238E27FC236}">
              <a16:creationId xmlns:a16="http://schemas.microsoft.com/office/drawing/2014/main" id="{A947A74B-601C-41AC-9153-590C2F13C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24" name="Picture 195" descr="empty">
          <a:extLst>
            <a:ext uri="{FF2B5EF4-FFF2-40B4-BE49-F238E27FC236}">
              <a16:creationId xmlns:a16="http://schemas.microsoft.com/office/drawing/2014/main" id="{63AEA7FF-762A-46AF-9062-16570D6AD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25" name="Picture 196" descr="empty">
          <a:extLst>
            <a:ext uri="{FF2B5EF4-FFF2-40B4-BE49-F238E27FC236}">
              <a16:creationId xmlns:a16="http://schemas.microsoft.com/office/drawing/2014/main" id="{94530B4F-6326-495C-A7F4-417DD5302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26" name="Picture 197" descr="empty">
          <a:extLst>
            <a:ext uri="{FF2B5EF4-FFF2-40B4-BE49-F238E27FC236}">
              <a16:creationId xmlns:a16="http://schemas.microsoft.com/office/drawing/2014/main" id="{A79B33E2-DEBB-4F49-B13A-0BBD7B021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27" name="Picture 198" descr="empty">
          <a:extLst>
            <a:ext uri="{FF2B5EF4-FFF2-40B4-BE49-F238E27FC236}">
              <a16:creationId xmlns:a16="http://schemas.microsoft.com/office/drawing/2014/main" id="{855AC420-3F3C-4DFC-95EF-BFC027A07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28" name="Picture 199" descr="empty">
          <a:extLst>
            <a:ext uri="{FF2B5EF4-FFF2-40B4-BE49-F238E27FC236}">
              <a16:creationId xmlns:a16="http://schemas.microsoft.com/office/drawing/2014/main" id="{BFA8DAC1-8312-4380-A7B5-505B5B29C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29" name="Picture 200" descr="empty">
          <a:extLst>
            <a:ext uri="{FF2B5EF4-FFF2-40B4-BE49-F238E27FC236}">
              <a16:creationId xmlns:a16="http://schemas.microsoft.com/office/drawing/2014/main" id="{B2E244F5-B094-4590-85B3-B2D0A138E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30" name="Picture 195" descr="empty">
          <a:extLst>
            <a:ext uri="{FF2B5EF4-FFF2-40B4-BE49-F238E27FC236}">
              <a16:creationId xmlns:a16="http://schemas.microsoft.com/office/drawing/2014/main" id="{0B858933-1CD0-4164-9067-D9A3F064D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31" name="Picture 196" descr="empty">
          <a:extLst>
            <a:ext uri="{FF2B5EF4-FFF2-40B4-BE49-F238E27FC236}">
              <a16:creationId xmlns:a16="http://schemas.microsoft.com/office/drawing/2014/main" id="{3B34E14C-2B5E-4B10-A7C4-C54DC0455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32" name="Picture 197" descr="empty">
          <a:extLst>
            <a:ext uri="{FF2B5EF4-FFF2-40B4-BE49-F238E27FC236}">
              <a16:creationId xmlns:a16="http://schemas.microsoft.com/office/drawing/2014/main" id="{BF0D3954-FEBE-4156-905A-6A266649D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33" name="Picture 198" descr="empty">
          <a:extLst>
            <a:ext uri="{FF2B5EF4-FFF2-40B4-BE49-F238E27FC236}">
              <a16:creationId xmlns:a16="http://schemas.microsoft.com/office/drawing/2014/main" id="{71AB8044-B5FE-4878-8E06-FACEB0B62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34" name="Picture 199" descr="empty">
          <a:extLst>
            <a:ext uri="{FF2B5EF4-FFF2-40B4-BE49-F238E27FC236}">
              <a16:creationId xmlns:a16="http://schemas.microsoft.com/office/drawing/2014/main" id="{E7A8661D-BEAA-4BB3-9C60-6C0E51B4F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35" name="Picture 200" descr="empty">
          <a:extLst>
            <a:ext uri="{FF2B5EF4-FFF2-40B4-BE49-F238E27FC236}">
              <a16:creationId xmlns:a16="http://schemas.microsoft.com/office/drawing/2014/main" id="{549DF96F-BCFC-4FD5-AAA6-FEE0E30E7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36" name="Picture 195" descr="empty">
          <a:extLst>
            <a:ext uri="{FF2B5EF4-FFF2-40B4-BE49-F238E27FC236}">
              <a16:creationId xmlns:a16="http://schemas.microsoft.com/office/drawing/2014/main" id="{43D6A790-840F-430B-A66F-4C5CE5DF6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37" name="Picture 196" descr="empty">
          <a:extLst>
            <a:ext uri="{FF2B5EF4-FFF2-40B4-BE49-F238E27FC236}">
              <a16:creationId xmlns:a16="http://schemas.microsoft.com/office/drawing/2014/main" id="{DF92D70D-1566-4178-B7B3-52C3391C7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38" name="Picture 197" descr="empty">
          <a:extLst>
            <a:ext uri="{FF2B5EF4-FFF2-40B4-BE49-F238E27FC236}">
              <a16:creationId xmlns:a16="http://schemas.microsoft.com/office/drawing/2014/main" id="{815C5D14-2607-4C30-A656-D57FEC8E8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39" name="Picture 198" descr="empty">
          <a:extLst>
            <a:ext uri="{FF2B5EF4-FFF2-40B4-BE49-F238E27FC236}">
              <a16:creationId xmlns:a16="http://schemas.microsoft.com/office/drawing/2014/main" id="{FFF8887C-B835-486F-B600-7DE1A13EF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40" name="Picture 199" descr="empty">
          <a:extLst>
            <a:ext uri="{FF2B5EF4-FFF2-40B4-BE49-F238E27FC236}">
              <a16:creationId xmlns:a16="http://schemas.microsoft.com/office/drawing/2014/main" id="{2A0A31F2-6DFB-41AA-8646-0A648C39D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41" name="Picture 200" descr="empty">
          <a:extLst>
            <a:ext uri="{FF2B5EF4-FFF2-40B4-BE49-F238E27FC236}">
              <a16:creationId xmlns:a16="http://schemas.microsoft.com/office/drawing/2014/main" id="{83BB7029-16B2-400E-8130-A8DB87A40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42" name="Picture 195" descr="empty">
          <a:extLst>
            <a:ext uri="{FF2B5EF4-FFF2-40B4-BE49-F238E27FC236}">
              <a16:creationId xmlns:a16="http://schemas.microsoft.com/office/drawing/2014/main" id="{6DD6FD56-FDFB-4281-91D9-A0BE8671F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43" name="Picture 196" descr="empty">
          <a:extLst>
            <a:ext uri="{FF2B5EF4-FFF2-40B4-BE49-F238E27FC236}">
              <a16:creationId xmlns:a16="http://schemas.microsoft.com/office/drawing/2014/main" id="{186590BF-BD04-4335-891F-0BEF6D198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44" name="Picture 197" descr="empty">
          <a:extLst>
            <a:ext uri="{FF2B5EF4-FFF2-40B4-BE49-F238E27FC236}">
              <a16:creationId xmlns:a16="http://schemas.microsoft.com/office/drawing/2014/main" id="{0EC83303-8ACE-4D02-878A-F1FF223A8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45" name="Picture 198" descr="empty">
          <a:extLst>
            <a:ext uri="{FF2B5EF4-FFF2-40B4-BE49-F238E27FC236}">
              <a16:creationId xmlns:a16="http://schemas.microsoft.com/office/drawing/2014/main" id="{794A9521-5BF4-4214-96DD-FF49B59F3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46" name="Picture 199" descr="empty">
          <a:extLst>
            <a:ext uri="{FF2B5EF4-FFF2-40B4-BE49-F238E27FC236}">
              <a16:creationId xmlns:a16="http://schemas.microsoft.com/office/drawing/2014/main" id="{78508405-E233-48C4-AEE2-2AC0D1E47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47" name="Picture 200" descr="empty">
          <a:extLst>
            <a:ext uri="{FF2B5EF4-FFF2-40B4-BE49-F238E27FC236}">
              <a16:creationId xmlns:a16="http://schemas.microsoft.com/office/drawing/2014/main" id="{781A577F-38F6-4A17-A298-836AC8260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48" name="Picture 195" descr="empty">
          <a:extLst>
            <a:ext uri="{FF2B5EF4-FFF2-40B4-BE49-F238E27FC236}">
              <a16:creationId xmlns:a16="http://schemas.microsoft.com/office/drawing/2014/main" id="{966D5DA4-B11F-4EBF-BDF4-9AECBE56C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49" name="Picture 196" descr="empty">
          <a:extLst>
            <a:ext uri="{FF2B5EF4-FFF2-40B4-BE49-F238E27FC236}">
              <a16:creationId xmlns:a16="http://schemas.microsoft.com/office/drawing/2014/main" id="{95225067-C8F0-47FA-BB50-1312E80F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50" name="Picture 197" descr="empty">
          <a:extLst>
            <a:ext uri="{FF2B5EF4-FFF2-40B4-BE49-F238E27FC236}">
              <a16:creationId xmlns:a16="http://schemas.microsoft.com/office/drawing/2014/main" id="{DB082BA1-C5B2-4644-8509-770C68FB6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51" name="Picture 198" descr="empty">
          <a:extLst>
            <a:ext uri="{FF2B5EF4-FFF2-40B4-BE49-F238E27FC236}">
              <a16:creationId xmlns:a16="http://schemas.microsoft.com/office/drawing/2014/main" id="{382E5990-9149-4AF2-A144-BD0415698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52" name="Picture 199" descr="empty">
          <a:extLst>
            <a:ext uri="{FF2B5EF4-FFF2-40B4-BE49-F238E27FC236}">
              <a16:creationId xmlns:a16="http://schemas.microsoft.com/office/drawing/2014/main" id="{C46BCFA6-26EB-48CA-8EC6-892AD5BCA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53" name="Picture 200" descr="empty">
          <a:extLst>
            <a:ext uri="{FF2B5EF4-FFF2-40B4-BE49-F238E27FC236}">
              <a16:creationId xmlns:a16="http://schemas.microsoft.com/office/drawing/2014/main" id="{070C7122-5E1D-4AF9-82A7-1DBB78562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54" name="Picture 195" descr="empty">
          <a:extLst>
            <a:ext uri="{FF2B5EF4-FFF2-40B4-BE49-F238E27FC236}">
              <a16:creationId xmlns:a16="http://schemas.microsoft.com/office/drawing/2014/main" id="{87986844-C092-4AB3-97AA-5FAA2D41B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55" name="Picture 196" descr="empty">
          <a:extLst>
            <a:ext uri="{FF2B5EF4-FFF2-40B4-BE49-F238E27FC236}">
              <a16:creationId xmlns:a16="http://schemas.microsoft.com/office/drawing/2014/main" id="{783092F4-7E63-4289-BD62-33FB2ACEC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56" name="Picture 197" descr="empty">
          <a:extLst>
            <a:ext uri="{FF2B5EF4-FFF2-40B4-BE49-F238E27FC236}">
              <a16:creationId xmlns:a16="http://schemas.microsoft.com/office/drawing/2014/main" id="{CE2B95C2-04D1-4225-9D37-C16E5AC62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57" name="Picture 198" descr="empty">
          <a:extLst>
            <a:ext uri="{FF2B5EF4-FFF2-40B4-BE49-F238E27FC236}">
              <a16:creationId xmlns:a16="http://schemas.microsoft.com/office/drawing/2014/main" id="{5C6C2CBD-8158-4CEC-A2D8-112620E20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58" name="Picture 199" descr="empty">
          <a:extLst>
            <a:ext uri="{FF2B5EF4-FFF2-40B4-BE49-F238E27FC236}">
              <a16:creationId xmlns:a16="http://schemas.microsoft.com/office/drawing/2014/main" id="{F1903F16-CD87-4246-B600-BC9E7C112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59" name="Picture 200" descr="empty">
          <a:extLst>
            <a:ext uri="{FF2B5EF4-FFF2-40B4-BE49-F238E27FC236}">
              <a16:creationId xmlns:a16="http://schemas.microsoft.com/office/drawing/2014/main" id="{FCEBAC85-6678-4805-86A9-4242AD4F8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60" name="Picture 195" descr="empty">
          <a:extLst>
            <a:ext uri="{FF2B5EF4-FFF2-40B4-BE49-F238E27FC236}">
              <a16:creationId xmlns:a16="http://schemas.microsoft.com/office/drawing/2014/main" id="{8E2F57E7-C699-431A-8554-EEE4F5BFB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61" name="Picture 196" descr="empty">
          <a:extLst>
            <a:ext uri="{FF2B5EF4-FFF2-40B4-BE49-F238E27FC236}">
              <a16:creationId xmlns:a16="http://schemas.microsoft.com/office/drawing/2014/main" id="{D6AC1076-E594-4279-ABB4-18ADCDB00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62" name="Picture 197" descr="empty">
          <a:extLst>
            <a:ext uri="{FF2B5EF4-FFF2-40B4-BE49-F238E27FC236}">
              <a16:creationId xmlns:a16="http://schemas.microsoft.com/office/drawing/2014/main" id="{5335E80D-1E04-4B93-9A6E-847FF4ABE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63" name="Picture 198" descr="empty">
          <a:extLst>
            <a:ext uri="{FF2B5EF4-FFF2-40B4-BE49-F238E27FC236}">
              <a16:creationId xmlns:a16="http://schemas.microsoft.com/office/drawing/2014/main" id="{B2AE49A6-FDA8-481B-99B6-8B4D5A9B6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64" name="Picture 199" descr="empty">
          <a:extLst>
            <a:ext uri="{FF2B5EF4-FFF2-40B4-BE49-F238E27FC236}">
              <a16:creationId xmlns:a16="http://schemas.microsoft.com/office/drawing/2014/main" id="{EEEF407A-19FD-43FD-BBDE-057BA76FE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65" name="Picture 200" descr="empty">
          <a:extLst>
            <a:ext uri="{FF2B5EF4-FFF2-40B4-BE49-F238E27FC236}">
              <a16:creationId xmlns:a16="http://schemas.microsoft.com/office/drawing/2014/main" id="{95360312-D0DA-467B-90DB-835A4786C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66" name="Picture 195" descr="empty">
          <a:extLst>
            <a:ext uri="{FF2B5EF4-FFF2-40B4-BE49-F238E27FC236}">
              <a16:creationId xmlns:a16="http://schemas.microsoft.com/office/drawing/2014/main" id="{16A4D78B-69A2-41CE-B9E1-830B30F35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67" name="Picture 196" descr="empty">
          <a:extLst>
            <a:ext uri="{FF2B5EF4-FFF2-40B4-BE49-F238E27FC236}">
              <a16:creationId xmlns:a16="http://schemas.microsoft.com/office/drawing/2014/main" id="{7554C841-A5A5-4C73-9FF7-CE5F5C1A6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68" name="Picture 197" descr="empty">
          <a:extLst>
            <a:ext uri="{FF2B5EF4-FFF2-40B4-BE49-F238E27FC236}">
              <a16:creationId xmlns:a16="http://schemas.microsoft.com/office/drawing/2014/main" id="{936CE28D-9CBE-48DF-8B8F-4278AD0EF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69" name="Picture 198" descr="empty">
          <a:extLst>
            <a:ext uri="{FF2B5EF4-FFF2-40B4-BE49-F238E27FC236}">
              <a16:creationId xmlns:a16="http://schemas.microsoft.com/office/drawing/2014/main" id="{57906649-31EE-465F-AB29-AF56BF23B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70" name="Picture 199" descr="empty">
          <a:extLst>
            <a:ext uri="{FF2B5EF4-FFF2-40B4-BE49-F238E27FC236}">
              <a16:creationId xmlns:a16="http://schemas.microsoft.com/office/drawing/2014/main" id="{4FF68180-88EB-47EE-8187-9DD6EDA28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71" name="Picture 200" descr="empty">
          <a:extLst>
            <a:ext uri="{FF2B5EF4-FFF2-40B4-BE49-F238E27FC236}">
              <a16:creationId xmlns:a16="http://schemas.microsoft.com/office/drawing/2014/main" id="{6BD7A4D5-1ED7-4E10-96A1-15777590C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72" name="Picture 195" descr="empty">
          <a:extLst>
            <a:ext uri="{FF2B5EF4-FFF2-40B4-BE49-F238E27FC236}">
              <a16:creationId xmlns:a16="http://schemas.microsoft.com/office/drawing/2014/main" id="{3D83ACCA-4023-40CF-8E87-24BD3F934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73" name="Picture 196" descr="empty">
          <a:extLst>
            <a:ext uri="{FF2B5EF4-FFF2-40B4-BE49-F238E27FC236}">
              <a16:creationId xmlns:a16="http://schemas.microsoft.com/office/drawing/2014/main" id="{EE4CBD4D-4715-4D38-9D55-B8122D188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74" name="Picture 197" descr="empty">
          <a:extLst>
            <a:ext uri="{FF2B5EF4-FFF2-40B4-BE49-F238E27FC236}">
              <a16:creationId xmlns:a16="http://schemas.microsoft.com/office/drawing/2014/main" id="{F846EBCD-DEDB-4199-BBA2-EDA19AF6D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75" name="Picture 198" descr="empty">
          <a:extLst>
            <a:ext uri="{FF2B5EF4-FFF2-40B4-BE49-F238E27FC236}">
              <a16:creationId xmlns:a16="http://schemas.microsoft.com/office/drawing/2014/main" id="{F33CF4AB-777F-4FED-95F4-DE2FD012B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76" name="Picture 199" descr="empty">
          <a:extLst>
            <a:ext uri="{FF2B5EF4-FFF2-40B4-BE49-F238E27FC236}">
              <a16:creationId xmlns:a16="http://schemas.microsoft.com/office/drawing/2014/main" id="{B9BB9F90-5204-456C-9462-272BEDE6A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77" name="Picture 200" descr="empty">
          <a:extLst>
            <a:ext uri="{FF2B5EF4-FFF2-40B4-BE49-F238E27FC236}">
              <a16:creationId xmlns:a16="http://schemas.microsoft.com/office/drawing/2014/main" id="{0AA87549-7E4E-4BA5-8291-1209C8AC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78" name="Picture 195" descr="empty">
          <a:extLst>
            <a:ext uri="{FF2B5EF4-FFF2-40B4-BE49-F238E27FC236}">
              <a16:creationId xmlns:a16="http://schemas.microsoft.com/office/drawing/2014/main" id="{AE9030CE-55AB-4A57-8D69-BB977802D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79" name="Picture 196" descr="empty">
          <a:extLst>
            <a:ext uri="{FF2B5EF4-FFF2-40B4-BE49-F238E27FC236}">
              <a16:creationId xmlns:a16="http://schemas.microsoft.com/office/drawing/2014/main" id="{12950C2F-1A12-46F1-A0FC-59F26B567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80" name="Picture 197" descr="empty">
          <a:extLst>
            <a:ext uri="{FF2B5EF4-FFF2-40B4-BE49-F238E27FC236}">
              <a16:creationId xmlns:a16="http://schemas.microsoft.com/office/drawing/2014/main" id="{094CF9D3-F81F-4575-BA9B-5FB66353B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81" name="Picture 198" descr="empty">
          <a:extLst>
            <a:ext uri="{FF2B5EF4-FFF2-40B4-BE49-F238E27FC236}">
              <a16:creationId xmlns:a16="http://schemas.microsoft.com/office/drawing/2014/main" id="{6DAAA0D5-D7E8-4901-8CF5-4880D7CD3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82" name="Picture 199" descr="empty">
          <a:extLst>
            <a:ext uri="{FF2B5EF4-FFF2-40B4-BE49-F238E27FC236}">
              <a16:creationId xmlns:a16="http://schemas.microsoft.com/office/drawing/2014/main" id="{B3814434-DCC8-4068-8FE8-0F937E512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83" name="Picture 200" descr="empty">
          <a:extLst>
            <a:ext uri="{FF2B5EF4-FFF2-40B4-BE49-F238E27FC236}">
              <a16:creationId xmlns:a16="http://schemas.microsoft.com/office/drawing/2014/main" id="{73D029C3-CFA9-4AD9-8D71-581AC6823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84" name="Picture 195" descr="empty">
          <a:extLst>
            <a:ext uri="{FF2B5EF4-FFF2-40B4-BE49-F238E27FC236}">
              <a16:creationId xmlns:a16="http://schemas.microsoft.com/office/drawing/2014/main" id="{00E6FC7D-B410-4BC9-B44C-1203A2F98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85" name="Picture 196" descr="empty">
          <a:extLst>
            <a:ext uri="{FF2B5EF4-FFF2-40B4-BE49-F238E27FC236}">
              <a16:creationId xmlns:a16="http://schemas.microsoft.com/office/drawing/2014/main" id="{5B4BD6E7-5B1F-4B0A-8F9E-A82351B4C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86" name="Picture 197" descr="empty">
          <a:extLst>
            <a:ext uri="{FF2B5EF4-FFF2-40B4-BE49-F238E27FC236}">
              <a16:creationId xmlns:a16="http://schemas.microsoft.com/office/drawing/2014/main" id="{FD27750E-F175-48AB-9469-FB1E3EF3D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87" name="Picture 198" descr="empty">
          <a:extLst>
            <a:ext uri="{FF2B5EF4-FFF2-40B4-BE49-F238E27FC236}">
              <a16:creationId xmlns:a16="http://schemas.microsoft.com/office/drawing/2014/main" id="{C80FB575-2FDD-4D2A-8BAE-8B24A1CA2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88" name="Picture 199" descr="empty">
          <a:extLst>
            <a:ext uri="{FF2B5EF4-FFF2-40B4-BE49-F238E27FC236}">
              <a16:creationId xmlns:a16="http://schemas.microsoft.com/office/drawing/2014/main" id="{10F2F382-C1B1-4D0A-81FA-3B9486E8F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89" name="Picture 200" descr="empty">
          <a:extLst>
            <a:ext uri="{FF2B5EF4-FFF2-40B4-BE49-F238E27FC236}">
              <a16:creationId xmlns:a16="http://schemas.microsoft.com/office/drawing/2014/main" id="{A1115FA1-9FCE-40C2-92DB-6107735C5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90" name="Picture 195" descr="empty">
          <a:extLst>
            <a:ext uri="{FF2B5EF4-FFF2-40B4-BE49-F238E27FC236}">
              <a16:creationId xmlns:a16="http://schemas.microsoft.com/office/drawing/2014/main" id="{D3283560-0602-43F7-A60B-30F8D4AA0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91" name="Picture 196" descr="empty">
          <a:extLst>
            <a:ext uri="{FF2B5EF4-FFF2-40B4-BE49-F238E27FC236}">
              <a16:creationId xmlns:a16="http://schemas.microsoft.com/office/drawing/2014/main" id="{B2A677F4-9FA5-4805-B119-AABC9A274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92" name="Picture 197" descr="empty">
          <a:extLst>
            <a:ext uri="{FF2B5EF4-FFF2-40B4-BE49-F238E27FC236}">
              <a16:creationId xmlns:a16="http://schemas.microsoft.com/office/drawing/2014/main" id="{B224F07D-2B98-4E10-A983-4B50E18C6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93" name="Picture 198" descr="empty">
          <a:extLst>
            <a:ext uri="{FF2B5EF4-FFF2-40B4-BE49-F238E27FC236}">
              <a16:creationId xmlns:a16="http://schemas.microsoft.com/office/drawing/2014/main" id="{17E8787F-8CC2-40B3-8E8A-CEAE5401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94" name="Picture 199" descr="empty">
          <a:extLst>
            <a:ext uri="{FF2B5EF4-FFF2-40B4-BE49-F238E27FC236}">
              <a16:creationId xmlns:a16="http://schemas.microsoft.com/office/drawing/2014/main" id="{85FC5485-28FA-4EA4-B5C4-8DBF73AC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95" name="Picture 200" descr="empty">
          <a:extLst>
            <a:ext uri="{FF2B5EF4-FFF2-40B4-BE49-F238E27FC236}">
              <a16:creationId xmlns:a16="http://schemas.microsoft.com/office/drawing/2014/main" id="{477EED8F-47D7-425D-AFE5-192E04377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96" name="Picture 195" descr="empty">
          <a:extLst>
            <a:ext uri="{FF2B5EF4-FFF2-40B4-BE49-F238E27FC236}">
              <a16:creationId xmlns:a16="http://schemas.microsoft.com/office/drawing/2014/main" id="{4ADF0278-2B2A-4E0E-BE50-A697B1BD2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97" name="Picture 196" descr="empty">
          <a:extLst>
            <a:ext uri="{FF2B5EF4-FFF2-40B4-BE49-F238E27FC236}">
              <a16:creationId xmlns:a16="http://schemas.microsoft.com/office/drawing/2014/main" id="{C530FD3B-ED90-4D9D-9C97-91D277DCC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798" name="Picture 197" descr="empty">
          <a:extLst>
            <a:ext uri="{FF2B5EF4-FFF2-40B4-BE49-F238E27FC236}">
              <a16:creationId xmlns:a16="http://schemas.microsoft.com/office/drawing/2014/main" id="{64011B87-7964-45DF-9616-7583EBAF0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799" name="Picture 198" descr="empty">
          <a:extLst>
            <a:ext uri="{FF2B5EF4-FFF2-40B4-BE49-F238E27FC236}">
              <a16:creationId xmlns:a16="http://schemas.microsoft.com/office/drawing/2014/main" id="{6EBABDA3-B8E8-49C0-B567-2BE2CC34C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00" name="Picture 199" descr="empty">
          <a:extLst>
            <a:ext uri="{FF2B5EF4-FFF2-40B4-BE49-F238E27FC236}">
              <a16:creationId xmlns:a16="http://schemas.microsoft.com/office/drawing/2014/main" id="{44C4C2AB-AD31-4A77-8BC2-B235B6CAF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01" name="Picture 200" descr="empty">
          <a:extLst>
            <a:ext uri="{FF2B5EF4-FFF2-40B4-BE49-F238E27FC236}">
              <a16:creationId xmlns:a16="http://schemas.microsoft.com/office/drawing/2014/main" id="{8A88328B-793C-486B-B0AE-5020EC7D0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02" name="Picture 195" descr="empty">
          <a:extLst>
            <a:ext uri="{FF2B5EF4-FFF2-40B4-BE49-F238E27FC236}">
              <a16:creationId xmlns:a16="http://schemas.microsoft.com/office/drawing/2014/main" id="{889FF69E-C8FE-42A9-B399-08A5AF586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03" name="Picture 196" descr="empty">
          <a:extLst>
            <a:ext uri="{FF2B5EF4-FFF2-40B4-BE49-F238E27FC236}">
              <a16:creationId xmlns:a16="http://schemas.microsoft.com/office/drawing/2014/main" id="{940566D0-E3D8-402C-9572-B9BF02970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04" name="Picture 197" descr="empty">
          <a:extLst>
            <a:ext uri="{FF2B5EF4-FFF2-40B4-BE49-F238E27FC236}">
              <a16:creationId xmlns:a16="http://schemas.microsoft.com/office/drawing/2014/main" id="{08BD2399-DCDE-471D-82B5-21241DF52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05" name="Picture 198" descr="empty">
          <a:extLst>
            <a:ext uri="{FF2B5EF4-FFF2-40B4-BE49-F238E27FC236}">
              <a16:creationId xmlns:a16="http://schemas.microsoft.com/office/drawing/2014/main" id="{C6227E1D-E56C-49A2-91B5-8F1D72DEC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06" name="Picture 199" descr="empty">
          <a:extLst>
            <a:ext uri="{FF2B5EF4-FFF2-40B4-BE49-F238E27FC236}">
              <a16:creationId xmlns:a16="http://schemas.microsoft.com/office/drawing/2014/main" id="{65E4CABB-5FC1-4154-A589-312347ADD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07" name="Picture 200" descr="empty">
          <a:extLst>
            <a:ext uri="{FF2B5EF4-FFF2-40B4-BE49-F238E27FC236}">
              <a16:creationId xmlns:a16="http://schemas.microsoft.com/office/drawing/2014/main" id="{E2994E9B-D820-43EC-A844-9E2B63058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08" name="Picture 195" descr="empty">
          <a:extLst>
            <a:ext uri="{FF2B5EF4-FFF2-40B4-BE49-F238E27FC236}">
              <a16:creationId xmlns:a16="http://schemas.microsoft.com/office/drawing/2014/main" id="{4BDA2973-7DB7-4442-B044-731C382CE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09" name="Picture 196" descr="empty">
          <a:extLst>
            <a:ext uri="{FF2B5EF4-FFF2-40B4-BE49-F238E27FC236}">
              <a16:creationId xmlns:a16="http://schemas.microsoft.com/office/drawing/2014/main" id="{E20BEC37-4328-4A36-9B28-A4593B27C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10" name="Picture 197" descr="empty">
          <a:extLst>
            <a:ext uri="{FF2B5EF4-FFF2-40B4-BE49-F238E27FC236}">
              <a16:creationId xmlns:a16="http://schemas.microsoft.com/office/drawing/2014/main" id="{3A233473-9D38-456C-92BF-E6559330F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11" name="Picture 198" descr="empty">
          <a:extLst>
            <a:ext uri="{FF2B5EF4-FFF2-40B4-BE49-F238E27FC236}">
              <a16:creationId xmlns:a16="http://schemas.microsoft.com/office/drawing/2014/main" id="{5DB1A118-A062-4A85-8E76-DAA62A3F5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12" name="Picture 199" descr="empty">
          <a:extLst>
            <a:ext uri="{FF2B5EF4-FFF2-40B4-BE49-F238E27FC236}">
              <a16:creationId xmlns:a16="http://schemas.microsoft.com/office/drawing/2014/main" id="{9FEAB070-DD30-4E84-878D-06988220D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13" name="Picture 200" descr="empty">
          <a:extLst>
            <a:ext uri="{FF2B5EF4-FFF2-40B4-BE49-F238E27FC236}">
              <a16:creationId xmlns:a16="http://schemas.microsoft.com/office/drawing/2014/main" id="{20B81226-037C-46B6-9EAF-6AE35BBE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14" name="Picture 195" descr="empty">
          <a:extLst>
            <a:ext uri="{FF2B5EF4-FFF2-40B4-BE49-F238E27FC236}">
              <a16:creationId xmlns:a16="http://schemas.microsoft.com/office/drawing/2014/main" id="{41577225-4856-41B6-BD4B-480775D3D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15" name="Picture 196" descr="empty">
          <a:extLst>
            <a:ext uri="{FF2B5EF4-FFF2-40B4-BE49-F238E27FC236}">
              <a16:creationId xmlns:a16="http://schemas.microsoft.com/office/drawing/2014/main" id="{ED80902A-3491-4A65-8D29-BAA91D152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16" name="Picture 197" descr="empty">
          <a:extLst>
            <a:ext uri="{FF2B5EF4-FFF2-40B4-BE49-F238E27FC236}">
              <a16:creationId xmlns:a16="http://schemas.microsoft.com/office/drawing/2014/main" id="{B133CE33-6573-4BC8-911D-FDC3CF31D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17" name="Picture 198" descr="empty">
          <a:extLst>
            <a:ext uri="{FF2B5EF4-FFF2-40B4-BE49-F238E27FC236}">
              <a16:creationId xmlns:a16="http://schemas.microsoft.com/office/drawing/2014/main" id="{BAE96795-2B34-487C-9BA7-0E39804C4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18" name="Picture 199" descr="empty">
          <a:extLst>
            <a:ext uri="{FF2B5EF4-FFF2-40B4-BE49-F238E27FC236}">
              <a16:creationId xmlns:a16="http://schemas.microsoft.com/office/drawing/2014/main" id="{B0F38F24-B20D-4BE4-B852-EDCE91441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19" name="Picture 200" descr="empty">
          <a:extLst>
            <a:ext uri="{FF2B5EF4-FFF2-40B4-BE49-F238E27FC236}">
              <a16:creationId xmlns:a16="http://schemas.microsoft.com/office/drawing/2014/main" id="{3812CDED-DB34-4F3D-9B37-49F700C2B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20" name="Picture 195" descr="empty">
          <a:extLst>
            <a:ext uri="{FF2B5EF4-FFF2-40B4-BE49-F238E27FC236}">
              <a16:creationId xmlns:a16="http://schemas.microsoft.com/office/drawing/2014/main" id="{3BDD1CE4-C59F-4850-B5C3-D1E20F42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21" name="Picture 196" descr="empty">
          <a:extLst>
            <a:ext uri="{FF2B5EF4-FFF2-40B4-BE49-F238E27FC236}">
              <a16:creationId xmlns:a16="http://schemas.microsoft.com/office/drawing/2014/main" id="{D63BC63B-FB92-4424-9940-9CA4E9A35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22" name="Picture 197" descr="empty">
          <a:extLst>
            <a:ext uri="{FF2B5EF4-FFF2-40B4-BE49-F238E27FC236}">
              <a16:creationId xmlns:a16="http://schemas.microsoft.com/office/drawing/2014/main" id="{8711E7C7-C66C-4001-8048-B077397C1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23" name="Picture 198" descr="empty">
          <a:extLst>
            <a:ext uri="{FF2B5EF4-FFF2-40B4-BE49-F238E27FC236}">
              <a16:creationId xmlns:a16="http://schemas.microsoft.com/office/drawing/2014/main" id="{8A9046DF-8CD0-41EB-82EC-1008486DD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24" name="Picture 199" descr="empty">
          <a:extLst>
            <a:ext uri="{FF2B5EF4-FFF2-40B4-BE49-F238E27FC236}">
              <a16:creationId xmlns:a16="http://schemas.microsoft.com/office/drawing/2014/main" id="{2164EB96-72E8-4FC1-AC0E-357BFFB88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25" name="Picture 200" descr="empty">
          <a:extLst>
            <a:ext uri="{FF2B5EF4-FFF2-40B4-BE49-F238E27FC236}">
              <a16:creationId xmlns:a16="http://schemas.microsoft.com/office/drawing/2014/main" id="{2D1C7F78-47A5-4259-8684-A23918451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26" name="Picture 195" descr="empty">
          <a:extLst>
            <a:ext uri="{FF2B5EF4-FFF2-40B4-BE49-F238E27FC236}">
              <a16:creationId xmlns:a16="http://schemas.microsoft.com/office/drawing/2014/main" id="{899219BC-C18E-4F52-980A-158AF9F07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27" name="Picture 196" descr="empty">
          <a:extLst>
            <a:ext uri="{FF2B5EF4-FFF2-40B4-BE49-F238E27FC236}">
              <a16:creationId xmlns:a16="http://schemas.microsoft.com/office/drawing/2014/main" id="{3AFAFC0E-7F38-4C38-80C4-4C4DC872E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28" name="Picture 197" descr="empty">
          <a:extLst>
            <a:ext uri="{FF2B5EF4-FFF2-40B4-BE49-F238E27FC236}">
              <a16:creationId xmlns:a16="http://schemas.microsoft.com/office/drawing/2014/main" id="{659AC2B2-A59B-4C89-AE08-7DAED4A50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29" name="Picture 198" descr="empty">
          <a:extLst>
            <a:ext uri="{FF2B5EF4-FFF2-40B4-BE49-F238E27FC236}">
              <a16:creationId xmlns:a16="http://schemas.microsoft.com/office/drawing/2014/main" id="{8D446A35-C4CB-41C1-9392-4C59CCC0D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30" name="Picture 199" descr="empty">
          <a:extLst>
            <a:ext uri="{FF2B5EF4-FFF2-40B4-BE49-F238E27FC236}">
              <a16:creationId xmlns:a16="http://schemas.microsoft.com/office/drawing/2014/main" id="{B8778FBD-F652-4DAD-A056-6A2D613DF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31" name="Picture 200" descr="empty">
          <a:extLst>
            <a:ext uri="{FF2B5EF4-FFF2-40B4-BE49-F238E27FC236}">
              <a16:creationId xmlns:a16="http://schemas.microsoft.com/office/drawing/2014/main" id="{F32A4524-62EF-4E8C-8FF8-D4BD533BC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32" name="Picture 195" descr="empty">
          <a:extLst>
            <a:ext uri="{FF2B5EF4-FFF2-40B4-BE49-F238E27FC236}">
              <a16:creationId xmlns:a16="http://schemas.microsoft.com/office/drawing/2014/main" id="{A3D2ED5D-6396-4AAA-A598-5D2D9026F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33" name="Picture 196" descr="empty">
          <a:extLst>
            <a:ext uri="{FF2B5EF4-FFF2-40B4-BE49-F238E27FC236}">
              <a16:creationId xmlns:a16="http://schemas.microsoft.com/office/drawing/2014/main" id="{06F98727-A9B1-402C-96C9-A371226D8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34" name="Picture 197" descr="empty">
          <a:extLst>
            <a:ext uri="{FF2B5EF4-FFF2-40B4-BE49-F238E27FC236}">
              <a16:creationId xmlns:a16="http://schemas.microsoft.com/office/drawing/2014/main" id="{5C3FE8E1-4709-4B31-BDB8-6615ED28B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35" name="Picture 198" descr="empty">
          <a:extLst>
            <a:ext uri="{FF2B5EF4-FFF2-40B4-BE49-F238E27FC236}">
              <a16:creationId xmlns:a16="http://schemas.microsoft.com/office/drawing/2014/main" id="{434AF854-E871-4D38-B6DE-0A805987F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36" name="Picture 199" descr="empty">
          <a:extLst>
            <a:ext uri="{FF2B5EF4-FFF2-40B4-BE49-F238E27FC236}">
              <a16:creationId xmlns:a16="http://schemas.microsoft.com/office/drawing/2014/main" id="{31584D61-509C-4E5E-8291-5F68F1892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37" name="Picture 200" descr="empty">
          <a:extLst>
            <a:ext uri="{FF2B5EF4-FFF2-40B4-BE49-F238E27FC236}">
              <a16:creationId xmlns:a16="http://schemas.microsoft.com/office/drawing/2014/main" id="{D0E2E1F6-8A96-4EB9-A9A3-616C65229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38" name="Picture 195" descr="empty">
          <a:extLst>
            <a:ext uri="{FF2B5EF4-FFF2-40B4-BE49-F238E27FC236}">
              <a16:creationId xmlns:a16="http://schemas.microsoft.com/office/drawing/2014/main" id="{DF5451DF-6809-425C-85CC-1EB0C523D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39" name="Picture 196" descr="empty">
          <a:extLst>
            <a:ext uri="{FF2B5EF4-FFF2-40B4-BE49-F238E27FC236}">
              <a16:creationId xmlns:a16="http://schemas.microsoft.com/office/drawing/2014/main" id="{3495CBCD-265F-46D5-8C0A-81AE48111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40" name="Picture 197" descr="empty">
          <a:extLst>
            <a:ext uri="{FF2B5EF4-FFF2-40B4-BE49-F238E27FC236}">
              <a16:creationId xmlns:a16="http://schemas.microsoft.com/office/drawing/2014/main" id="{D7591BFB-7E69-402B-A66F-AD5C87057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41" name="Picture 198" descr="empty">
          <a:extLst>
            <a:ext uri="{FF2B5EF4-FFF2-40B4-BE49-F238E27FC236}">
              <a16:creationId xmlns:a16="http://schemas.microsoft.com/office/drawing/2014/main" id="{36024B85-BD35-4B90-A7E2-1007359AB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42" name="Picture 199" descr="empty">
          <a:extLst>
            <a:ext uri="{FF2B5EF4-FFF2-40B4-BE49-F238E27FC236}">
              <a16:creationId xmlns:a16="http://schemas.microsoft.com/office/drawing/2014/main" id="{79EC3DDC-5547-4ECA-A871-47635110A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43" name="Picture 200" descr="empty">
          <a:extLst>
            <a:ext uri="{FF2B5EF4-FFF2-40B4-BE49-F238E27FC236}">
              <a16:creationId xmlns:a16="http://schemas.microsoft.com/office/drawing/2014/main" id="{74E3B686-38BF-4A80-B8F8-2AE9DFBF5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44" name="Picture 195" descr="empty">
          <a:extLst>
            <a:ext uri="{FF2B5EF4-FFF2-40B4-BE49-F238E27FC236}">
              <a16:creationId xmlns:a16="http://schemas.microsoft.com/office/drawing/2014/main" id="{B3FF3BC6-C2FD-42E2-B7DA-1F85639DE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45" name="Picture 196" descr="empty">
          <a:extLst>
            <a:ext uri="{FF2B5EF4-FFF2-40B4-BE49-F238E27FC236}">
              <a16:creationId xmlns:a16="http://schemas.microsoft.com/office/drawing/2014/main" id="{67FCF533-8B0D-4F06-BFEB-B71E46600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46" name="Picture 197" descr="empty">
          <a:extLst>
            <a:ext uri="{FF2B5EF4-FFF2-40B4-BE49-F238E27FC236}">
              <a16:creationId xmlns:a16="http://schemas.microsoft.com/office/drawing/2014/main" id="{439D4ED9-3845-4B8B-B90E-4C2F1ABD6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47" name="Picture 198" descr="empty">
          <a:extLst>
            <a:ext uri="{FF2B5EF4-FFF2-40B4-BE49-F238E27FC236}">
              <a16:creationId xmlns:a16="http://schemas.microsoft.com/office/drawing/2014/main" id="{54687D82-EA3E-4ECF-930B-C42E00029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48" name="Picture 199" descr="empty">
          <a:extLst>
            <a:ext uri="{FF2B5EF4-FFF2-40B4-BE49-F238E27FC236}">
              <a16:creationId xmlns:a16="http://schemas.microsoft.com/office/drawing/2014/main" id="{FD60025D-D61F-4240-8116-D8FD2DDF6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49" name="Picture 200" descr="empty">
          <a:extLst>
            <a:ext uri="{FF2B5EF4-FFF2-40B4-BE49-F238E27FC236}">
              <a16:creationId xmlns:a16="http://schemas.microsoft.com/office/drawing/2014/main" id="{35FFF939-D7B0-4E89-93CC-F47F5BD8D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50" name="Picture 195" descr="empty">
          <a:extLst>
            <a:ext uri="{FF2B5EF4-FFF2-40B4-BE49-F238E27FC236}">
              <a16:creationId xmlns:a16="http://schemas.microsoft.com/office/drawing/2014/main" id="{6DC7FA9C-06CA-4C05-867C-6431BD9B7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51" name="Picture 196" descr="empty">
          <a:extLst>
            <a:ext uri="{FF2B5EF4-FFF2-40B4-BE49-F238E27FC236}">
              <a16:creationId xmlns:a16="http://schemas.microsoft.com/office/drawing/2014/main" id="{19546535-2110-4662-A35F-9F75B7028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52" name="Picture 197" descr="empty">
          <a:extLst>
            <a:ext uri="{FF2B5EF4-FFF2-40B4-BE49-F238E27FC236}">
              <a16:creationId xmlns:a16="http://schemas.microsoft.com/office/drawing/2014/main" id="{4CDFE94D-0F6E-46AB-ABFD-10AE9F322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53" name="Picture 198" descr="empty">
          <a:extLst>
            <a:ext uri="{FF2B5EF4-FFF2-40B4-BE49-F238E27FC236}">
              <a16:creationId xmlns:a16="http://schemas.microsoft.com/office/drawing/2014/main" id="{D53D5264-0D17-451C-9148-4F3BBE0B3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54" name="Picture 199" descr="empty">
          <a:extLst>
            <a:ext uri="{FF2B5EF4-FFF2-40B4-BE49-F238E27FC236}">
              <a16:creationId xmlns:a16="http://schemas.microsoft.com/office/drawing/2014/main" id="{54BEB149-E59D-4429-AA7A-397BA4F70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55" name="Picture 200" descr="empty">
          <a:extLst>
            <a:ext uri="{FF2B5EF4-FFF2-40B4-BE49-F238E27FC236}">
              <a16:creationId xmlns:a16="http://schemas.microsoft.com/office/drawing/2014/main" id="{07A93B09-AB94-47CE-B7E7-19A0CF1F0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56" name="Picture 195" descr="empty">
          <a:extLst>
            <a:ext uri="{FF2B5EF4-FFF2-40B4-BE49-F238E27FC236}">
              <a16:creationId xmlns:a16="http://schemas.microsoft.com/office/drawing/2014/main" id="{D813CC85-D7D4-44E1-A8E8-EF337FAA2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57" name="Picture 196" descr="empty">
          <a:extLst>
            <a:ext uri="{FF2B5EF4-FFF2-40B4-BE49-F238E27FC236}">
              <a16:creationId xmlns:a16="http://schemas.microsoft.com/office/drawing/2014/main" id="{C89F5E0B-60D5-46E6-8F34-097CB3437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58" name="Picture 197" descr="empty">
          <a:extLst>
            <a:ext uri="{FF2B5EF4-FFF2-40B4-BE49-F238E27FC236}">
              <a16:creationId xmlns:a16="http://schemas.microsoft.com/office/drawing/2014/main" id="{C5565B4A-73EA-4CFC-BAD9-39647CCE8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59" name="Picture 198" descr="empty">
          <a:extLst>
            <a:ext uri="{FF2B5EF4-FFF2-40B4-BE49-F238E27FC236}">
              <a16:creationId xmlns:a16="http://schemas.microsoft.com/office/drawing/2014/main" id="{7E19E28B-DC85-4FFD-BC3C-A3831327A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1860" name="Picture 199" descr="empty">
          <a:extLst>
            <a:ext uri="{FF2B5EF4-FFF2-40B4-BE49-F238E27FC236}">
              <a16:creationId xmlns:a16="http://schemas.microsoft.com/office/drawing/2014/main" id="{D7EA0AAC-4E7C-42FF-A611-5CC3F473F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1861" name="Picture 200" descr="empty">
          <a:extLst>
            <a:ext uri="{FF2B5EF4-FFF2-40B4-BE49-F238E27FC236}">
              <a16:creationId xmlns:a16="http://schemas.microsoft.com/office/drawing/2014/main" id="{3C976A50-D3C9-4B67-BE28-96B69D6E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533400</xdr:colOff>
      <xdr:row>150</xdr:row>
      <xdr:rowOff>0</xdr:rowOff>
    </xdr:from>
    <xdr:to>
      <xdr:col>5</xdr:col>
      <xdr:colOff>533400</xdr:colOff>
      <xdr:row>150</xdr:row>
      <xdr:rowOff>9525</xdr:rowOff>
    </xdr:to>
    <xdr:pic>
      <xdr:nvPicPr>
        <xdr:cNvPr id="1862" name="Picture 195" descr="empty">
          <a:extLst>
            <a:ext uri="{FF2B5EF4-FFF2-40B4-BE49-F238E27FC236}">
              <a16:creationId xmlns:a16="http://schemas.microsoft.com/office/drawing/2014/main" id="{5DCF3854-840F-4F14-8892-3CE328C68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63" name="Picture 196" descr="empty">
          <a:extLst>
            <a:ext uri="{FF2B5EF4-FFF2-40B4-BE49-F238E27FC236}">
              <a16:creationId xmlns:a16="http://schemas.microsoft.com/office/drawing/2014/main" id="{7E2E6ED2-28B5-4E5C-9A32-1346DB87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64" name="Picture 197" descr="empty">
          <a:extLst>
            <a:ext uri="{FF2B5EF4-FFF2-40B4-BE49-F238E27FC236}">
              <a16:creationId xmlns:a16="http://schemas.microsoft.com/office/drawing/2014/main" id="{231E18B2-8309-4732-A648-89B897DB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65" name="Picture 198" descr="empty">
          <a:extLst>
            <a:ext uri="{FF2B5EF4-FFF2-40B4-BE49-F238E27FC236}">
              <a16:creationId xmlns:a16="http://schemas.microsoft.com/office/drawing/2014/main" id="{158EC0D2-2095-41AF-AEA1-4C54DC5F5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66" name="Picture 199" descr="empty">
          <a:extLst>
            <a:ext uri="{FF2B5EF4-FFF2-40B4-BE49-F238E27FC236}">
              <a16:creationId xmlns:a16="http://schemas.microsoft.com/office/drawing/2014/main" id="{0C5E670C-5511-4584-BEC5-7B4399AB1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67" name="Picture 200" descr="empty">
          <a:extLst>
            <a:ext uri="{FF2B5EF4-FFF2-40B4-BE49-F238E27FC236}">
              <a16:creationId xmlns:a16="http://schemas.microsoft.com/office/drawing/2014/main" id="{79711EB9-D420-4299-9E01-A245F1BA0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68" name="Picture 195" descr="empty">
          <a:extLst>
            <a:ext uri="{FF2B5EF4-FFF2-40B4-BE49-F238E27FC236}">
              <a16:creationId xmlns:a16="http://schemas.microsoft.com/office/drawing/2014/main" id="{22AD7BCF-DCE1-4E6F-BD81-441CEFFCA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69" name="Picture 196" descr="empty">
          <a:extLst>
            <a:ext uri="{FF2B5EF4-FFF2-40B4-BE49-F238E27FC236}">
              <a16:creationId xmlns:a16="http://schemas.microsoft.com/office/drawing/2014/main" id="{E97F4C2C-1512-4243-B4A8-04FD426E0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70" name="Picture 197" descr="empty">
          <a:extLst>
            <a:ext uri="{FF2B5EF4-FFF2-40B4-BE49-F238E27FC236}">
              <a16:creationId xmlns:a16="http://schemas.microsoft.com/office/drawing/2014/main" id="{2A944020-BA88-448B-B573-D750CB68D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71" name="Picture 198" descr="empty">
          <a:extLst>
            <a:ext uri="{FF2B5EF4-FFF2-40B4-BE49-F238E27FC236}">
              <a16:creationId xmlns:a16="http://schemas.microsoft.com/office/drawing/2014/main" id="{3B8D6427-2161-4051-B804-242BB848B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72" name="Picture 199" descr="empty">
          <a:extLst>
            <a:ext uri="{FF2B5EF4-FFF2-40B4-BE49-F238E27FC236}">
              <a16:creationId xmlns:a16="http://schemas.microsoft.com/office/drawing/2014/main" id="{2BEB3B56-59BD-4DB4-ADB2-B6FD42883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73" name="Picture 200" descr="empty">
          <a:extLst>
            <a:ext uri="{FF2B5EF4-FFF2-40B4-BE49-F238E27FC236}">
              <a16:creationId xmlns:a16="http://schemas.microsoft.com/office/drawing/2014/main" id="{B90CE282-38EF-4E4E-8616-93381F199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74" name="Picture 195" descr="empty">
          <a:extLst>
            <a:ext uri="{FF2B5EF4-FFF2-40B4-BE49-F238E27FC236}">
              <a16:creationId xmlns:a16="http://schemas.microsoft.com/office/drawing/2014/main" id="{8C881E3D-3FB8-486C-86BC-834180508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75" name="Picture 196" descr="empty">
          <a:extLst>
            <a:ext uri="{FF2B5EF4-FFF2-40B4-BE49-F238E27FC236}">
              <a16:creationId xmlns:a16="http://schemas.microsoft.com/office/drawing/2014/main" id="{1D2B61CD-0425-4FDA-B5BF-DDF8A1901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76" name="Picture 197" descr="empty">
          <a:extLst>
            <a:ext uri="{FF2B5EF4-FFF2-40B4-BE49-F238E27FC236}">
              <a16:creationId xmlns:a16="http://schemas.microsoft.com/office/drawing/2014/main" id="{D4F9A428-60C8-4677-878B-8B9BE0819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77" name="Picture 198" descr="empty">
          <a:extLst>
            <a:ext uri="{FF2B5EF4-FFF2-40B4-BE49-F238E27FC236}">
              <a16:creationId xmlns:a16="http://schemas.microsoft.com/office/drawing/2014/main" id="{5EA4C22B-A258-44C3-B29E-021BEE175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78" name="Picture 199" descr="empty">
          <a:extLst>
            <a:ext uri="{FF2B5EF4-FFF2-40B4-BE49-F238E27FC236}">
              <a16:creationId xmlns:a16="http://schemas.microsoft.com/office/drawing/2014/main" id="{BE5CACDC-BE30-4B42-A4EE-DA6AF3219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79" name="Picture 200" descr="empty">
          <a:extLst>
            <a:ext uri="{FF2B5EF4-FFF2-40B4-BE49-F238E27FC236}">
              <a16:creationId xmlns:a16="http://schemas.microsoft.com/office/drawing/2014/main" id="{34FDC2C8-6F96-46C7-BC20-083CBB263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80" name="Picture 195" descr="empty">
          <a:extLst>
            <a:ext uri="{FF2B5EF4-FFF2-40B4-BE49-F238E27FC236}">
              <a16:creationId xmlns:a16="http://schemas.microsoft.com/office/drawing/2014/main" id="{8699A69B-AD2F-4F0D-BAB6-328847C3D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81" name="Picture 196" descr="empty">
          <a:extLst>
            <a:ext uri="{FF2B5EF4-FFF2-40B4-BE49-F238E27FC236}">
              <a16:creationId xmlns:a16="http://schemas.microsoft.com/office/drawing/2014/main" id="{E7A38476-E43C-45E6-8D45-40B5C2685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82" name="Picture 197" descr="empty">
          <a:extLst>
            <a:ext uri="{FF2B5EF4-FFF2-40B4-BE49-F238E27FC236}">
              <a16:creationId xmlns:a16="http://schemas.microsoft.com/office/drawing/2014/main" id="{8DEED6BA-A7D3-4C0A-9714-1EFE14FA0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83" name="Picture 198" descr="empty">
          <a:extLst>
            <a:ext uri="{FF2B5EF4-FFF2-40B4-BE49-F238E27FC236}">
              <a16:creationId xmlns:a16="http://schemas.microsoft.com/office/drawing/2014/main" id="{4976A4E3-DE6D-4BF0-A42F-98857DB8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84" name="Picture 199" descr="empty">
          <a:extLst>
            <a:ext uri="{FF2B5EF4-FFF2-40B4-BE49-F238E27FC236}">
              <a16:creationId xmlns:a16="http://schemas.microsoft.com/office/drawing/2014/main" id="{8CEE6CE5-7A4C-4244-B5D3-67AD10121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85" name="Picture 200" descr="empty">
          <a:extLst>
            <a:ext uri="{FF2B5EF4-FFF2-40B4-BE49-F238E27FC236}">
              <a16:creationId xmlns:a16="http://schemas.microsoft.com/office/drawing/2014/main" id="{E024AD36-1DE6-4419-9E45-C8C275C28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86" name="Picture 195" descr="empty">
          <a:extLst>
            <a:ext uri="{FF2B5EF4-FFF2-40B4-BE49-F238E27FC236}">
              <a16:creationId xmlns:a16="http://schemas.microsoft.com/office/drawing/2014/main" id="{28E68F92-56E8-43D4-8DD6-9E5AA03D7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87" name="Picture 196" descr="empty">
          <a:extLst>
            <a:ext uri="{FF2B5EF4-FFF2-40B4-BE49-F238E27FC236}">
              <a16:creationId xmlns:a16="http://schemas.microsoft.com/office/drawing/2014/main" id="{EC8E35D1-8942-4348-A329-237A41A5D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88" name="Picture 197" descr="empty">
          <a:extLst>
            <a:ext uri="{FF2B5EF4-FFF2-40B4-BE49-F238E27FC236}">
              <a16:creationId xmlns:a16="http://schemas.microsoft.com/office/drawing/2014/main" id="{D0CE23DD-A116-4206-B8E1-7C9ACA44A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89" name="Picture 198" descr="empty">
          <a:extLst>
            <a:ext uri="{FF2B5EF4-FFF2-40B4-BE49-F238E27FC236}">
              <a16:creationId xmlns:a16="http://schemas.microsoft.com/office/drawing/2014/main" id="{B5C9E6BE-B47C-46D3-907E-D8BA1588A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90" name="Picture 199" descr="empty">
          <a:extLst>
            <a:ext uri="{FF2B5EF4-FFF2-40B4-BE49-F238E27FC236}">
              <a16:creationId xmlns:a16="http://schemas.microsoft.com/office/drawing/2014/main" id="{67A7EFA0-3B93-4746-B310-0D3C32DAD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91" name="Picture 200" descr="empty">
          <a:extLst>
            <a:ext uri="{FF2B5EF4-FFF2-40B4-BE49-F238E27FC236}">
              <a16:creationId xmlns:a16="http://schemas.microsoft.com/office/drawing/2014/main" id="{C9A15077-B740-458A-9EE4-C0040A62B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92" name="Picture 195" descr="empty">
          <a:extLst>
            <a:ext uri="{FF2B5EF4-FFF2-40B4-BE49-F238E27FC236}">
              <a16:creationId xmlns:a16="http://schemas.microsoft.com/office/drawing/2014/main" id="{D1B59B5C-2E6B-4386-A2C5-79F4BB03F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93" name="Picture 196" descr="empty">
          <a:extLst>
            <a:ext uri="{FF2B5EF4-FFF2-40B4-BE49-F238E27FC236}">
              <a16:creationId xmlns:a16="http://schemas.microsoft.com/office/drawing/2014/main" id="{6C00A156-BBF3-4AE2-BB86-8074D3811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94" name="Picture 197" descr="empty">
          <a:extLst>
            <a:ext uri="{FF2B5EF4-FFF2-40B4-BE49-F238E27FC236}">
              <a16:creationId xmlns:a16="http://schemas.microsoft.com/office/drawing/2014/main" id="{2DB4489A-03F6-4AD9-B713-8112C605E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95" name="Picture 198" descr="empty">
          <a:extLst>
            <a:ext uri="{FF2B5EF4-FFF2-40B4-BE49-F238E27FC236}">
              <a16:creationId xmlns:a16="http://schemas.microsoft.com/office/drawing/2014/main" id="{82AFA33F-B7CB-46D7-B586-EE7EB06AB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96" name="Picture 199" descr="empty">
          <a:extLst>
            <a:ext uri="{FF2B5EF4-FFF2-40B4-BE49-F238E27FC236}">
              <a16:creationId xmlns:a16="http://schemas.microsoft.com/office/drawing/2014/main" id="{E7DD156E-46C5-4E41-97A8-B76842A02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97" name="Picture 200" descr="empty">
          <a:extLst>
            <a:ext uri="{FF2B5EF4-FFF2-40B4-BE49-F238E27FC236}">
              <a16:creationId xmlns:a16="http://schemas.microsoft.com/office/drawing/2014/main" id="{CE702790-B84E-4BD3-82E9-317CEB320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898" name="Picture 195" descr="empty">
          <a:extLst>
            <a:ext uri="{FF2B5EF4-FFF2-40B4-BE49-F238E27FC236}">
              <a16:creationId xmlns:a16="http://schemas.microsoft.com/office/drawing/2014/main" id="{A0845557-0FC2-45BD-97F8-2AFBEA4E2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899" name="Picture 196" descr="empty">
          <a:extLst>
            <a:ext uri="{FF2B5EF4-FFF2-40B4-BE49-F238E27FC236}">
              <a16:creationId xmlns:a16="http://schemas.microsoft.com/office/drawing/2014/main" id="{E1137353-5FEA-43A2-99C5-B89524B44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00" name="Picture 197" descr="empty">
          <a:extLst>
            <a:ext uri="{FF2B5EF4-FFF2-40B4-BE49-F238E27FC236}">
              <a16:creationId xmlns:a16="http://schemas.microsoft.com/office/drawing/2014/main" id="{CF9C0BBB-13F8-4CF0-BF68-5A0E1C62C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01" name="Picture 198" descr="empty">
          <a:extLst>
            <a:ext uri="{FF2B5EF4-FFF2-40B4-BE49-F238E27FC236}">
              <a16:creationId xmlns:a16="http://schemas.microsoft.com/office/drawing/2014/main" id="{65C9946E-AD8E-4394-862F-5E0AAF84E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02" name="Picture 199" descr="empty">
          <a:extLst>
            <a:ext uri="{FF2B5EF4-FFF2-40B4-BE49-F238E27FC236}">
              <a16:creationId xmlns:a16="http://schemas.microsoft.com/office/drawing/2014/main" id="{CFF29925-DCA6-4B1E-8E27-7271FF9A0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03" name="Picture 200" descr="empty">
          <a:extLst>
            <a:ext uri="{FF2B5EF4-FFF2-40B4-BE49-F238E27FC236}">
              <a16:creationId xmlns:a16="http://schemas.microsoft.com/office/drawing/2014/main" id="{4A646F24-C02B-4294-97A8-0B43E308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04" name="Picture 195" descr="empty">
          <a:extLst>
            <a:ext uri="{FF2B5EF4-FFF2-40B4-BE49-F238E27FC236}">
              <a16:creationId xmlns:a16="http://schemas.microsoft.com/office/drawing/2014/main" id="{294DB5F1-370A-4326-B59E-0903AC4E3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05" name="Picture 196" descr="empty">
          <a:extLst>
            <a:ext uri="{FF2B5EF4-FFF2-40B4-BE49-F238E27FC236}">
              <a16:creationId xmlns:a16="http://schemas.microsoft.com/office/drawing/2014/main" id="{E08C90D1-3B97-4AD5-AD44-3831BDC5A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06" name="Picture 197" descr="empty">
          <a:extLst>
            <a:ext uri="{FF2B5EF4-FFF2-40B4-BE49-F238E27FC236}">
              <a16:creationId xmlns:a16="http://schemas.microsoft.com/office/drawing/2014/main" id="{28A0824D-F413-4010-ADAB-EB2CF933C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07" name="Picture 198" descr="empty">
          <a:extLst>
            <a:ext uri="{FF2B5EF4-FFF2-40B4-BE49-F238E27FC236}">
              <a16:creationId xmlns:a16="http://schemas.microsoft.com/office/drawing/2014/main" id="{B5D93639-E2A9-41BA-A82F-052870A64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08" name="Picture 199" descr="empty">
          <a:extLst>
            <a:ext uri="{FF2B5EF4-FFF2-40B4-BE49-F238E27FC236}">
              <a16:creationId xmlns:a16="http://schemas.microsoft.com/office/drawing/2014/main" id="{1F500FDD-F624-4604-B53C-1ED7454D4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09" name="Picture 200" descr="empty">
          <a:extLst>
            <a:ext uri="{FF2B5EF4-FFF2-40B4-BE49-F238E27FC236}">
              <a16:creationId xmlns:a16="http://schemas.microsoft.com/office/drawing/2014/main" id="{4DBF3DEC-6F77-4383-B094-41F6E6255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10" name="Picture 195" descr="empty">
          <a:extLst>
            <a:ext uri="{FF2B5EF4-FFF2-40B4-BE49-F238E27FC236}">
              <a16:creationId xmlns:a16="http://schemas.microsoft.com/office/drawing/2014/main" id="{FCF3D946-1C4B-4DE7-BD85-7530A8FCF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11" name="Picture 196" descr="empty">
          <a:extLst>
            <a:ext uri="{FF2B5EF4-FFF2-40B4-BE49-F238E27FC236}">
              <a16:creationId xmlns:a16="http://schemas.microsoft.com/office/drawing/2014/main" id="{5B726F6D-3697-497C-B398-053F58941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12" name="Picture 197" descr="empty">
          <a:extLst>
            <a:ext uri="{FF2B5EF4-FFF2-40B4-BE49-F238E27FC236}">
              <a16:creationId xmlns:a16="http://schemas.microsoft.com/office/drawing/2014/main" id="{965EDE61-C406-4C56-82B5-94D6C7404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13" name="Picture 198" descr="empty">
          <a:extLst>
            <a:ext uri="{FF2B5EF4-FFF2-40B4-BE49-F238E27FC236}">
              <a16:creationId xmlns:a16="http://schemas.microsoft.com/office/drawing/2014/main" id="{0ABFB12A-51AB-4071-895C-2B39FFD35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14" name="Picture 199" descr="empty">
          <a:extLst>
            <a:ext uri="{FF2B5EF4-FFF2-40B4-BE49-F238E27FC236}">
              <a16:creationId xmlns:a16="http://schemas.microsoft.com/office/drawing/2014/main" id="{26C41243-B56E-47AD-91D4-FEDA61BD0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15" name="Picture 200" descr="empty">
          <a:extLst>
            <a:ext uri="{FF2B5EF4-FFF2-40B4-BE49-F238E27FC236}">
              <a16:creationId xmlns:a16="http://schemas.microsoft.com/office/drawing/2014/main" id="{69D98FE7-60F6-4CED-9BC9-9F29897AC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16" name="Picture 195" descr="empty">
          <a:extLst>
            <a:ext uri="{FF2B5EF4-FFF2-40B4-BE49-F238E27FC236}">
              <a16:creationId xmlns:a16="http://schemas.microsoft.com/office/drawing/2014/main" id="{B008F93B-92CB-41E2-A6D7-47CBCC2BD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17" name="Picture 196" descr="empty">
          <a:extLst>
            <a:ext uri="{FF2B5EF4-FFF2-40B4-BE49-F238E27FC236}">
              <a16:creationId xmlns:a16="http://schemas.microsoft.com/office/drawing/2014/main" id="{12665F13-4F04-456A-A1A2-E20FFA6BD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18" name="Picture 197" descr="empty">
          <a:extLst>
            <a:ext uri="{FF2B5EF4-FFF2-40B4-BE49-F238E27FC236}">
              <a16:creationId xmlns:a16="http://schemas.microsoft.com/office/drawing/2014/main" id="{183D35D7-7A11-4C7A-B4D4-889EB52F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19" name="Picture 198" descr="empty">
          <a:extLst>
            <a:ext uri="{FF2B5EF4-FFF2-40B4-BE49-F238E27FC236}">
              <a16:creationId xmlns:a16="http://schemas.microsoft.com/office/drawing/2014/main" id="{00CA613E-9DCF-47BF-B3CF-18D2D4061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20" name="Picture 199" descr="empty">
          <a:extLst>
            <a:ext uri="{FF2B5EF4-FFF2-40B4-BE49-F238E27FC236}">
              <a16:creationId xmlns:a16="http://schemas.microsoft.com/office/drawing/2014/main" id="{93E46F9A-9950-44E3-B9C3-5BC586A61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21" name="Picture 200" descr="empty">
          <a:extLst>
            <a:ext uri="{FF2B5EF4-FFF2-40B4-BE49-F238E27FC236}">
              <a16:creationId xmlns:a16="http://schemas.microsoft.com/office/drawing/2014/main" id="{65A8BE24-A292-4351-80C1-C28749D08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22" name="Picture 195" descr="empty">
          <a:extLst>
            <a:ext uri="{FF2B5EF4-FFF2-40B4-BE49-F238E27FC236}">
              <a16:creationId xmlns:a16="http://schemas.microsoft.com/office/drawing/2014/main" id="{CE1A8044-2C83-43A2-A944-BB1EF8704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23" name="Picture 196" descr="empty">
          <a:extLst>
            <a:ext uri="{FF2B5EF4-FFF2-40B4-BE49-F238E27FC236}">
              <a16:creationId xmlns:a16="http://schemas.microsoft.com/office/drawing/2014/main" id="{4BF4B3DD-F20E-46A2-9B56-A9B24B1DF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24" name="Picture 197" descr="empty">
          <a:extLst>
            <a:ext uri="{FF2B5EF4-FFF2-40B4-BE49-F238E27FC236}">
              <a16:creationId xmlns:a16="http://schemas.microsoft.com/office/drawing/2014/main" id="{C7E6A1F8-F6FB-4F24-99BE-5B4F6D106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25" name="Picture 198" descr="empty">
          <a:extLst>
            <a:ext uri="{FF2B5EF4-FFF2-40B4-BE49-F238E27FC236}">
              <a16:creationId xmlns:a16="http://schemas.microsoft.com/office/drawing/2014/main" id="{6781F1DF-4C40-4E36-BED6-4CD963074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26" name="Picture 199" descr="empty">
          <a:extLst>
            <a:ext uri="{FF2B5EF4-FFF2-40B4-BE49-F238E27FC236}">
              <a16:creationId xmlns:a16="http://schemas.microsoft.com/office/drawing/2014/main" id="{73901A81-5FF4-4FD8-B303-92F000705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27" name="Picture 200" descr="empty">
          <a:extLst>
            <a:ext uri="{FF2B5EF4-FFF2-40B4-BE49-F238E27FC236}">
              <a16:creationId xmlns:a16="http://schemas.microsoft.com/office/drawing/2014/main" id="{317ECD0C-7BFA-4555-830C-72DBDDBE8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28" name="Picture 195" descr="empty">
          <a:extLst>
            <a:ext uri="{FF2B5EF4-FFF2-40B4-BE49-F238E27FC236}">
              <a16:creationId xmlns:a16="http://schemas.microsoft.com/office/drawing/2014/main" id="{393B564F-3EA0-4B5C-B946-2647F4BE8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29" name="Picture 196" descr="empty">
          <a:extLst>
            <a:ext uri="{FF2B5EF4-FFF2-40B4-BE49-F238E27FC236}">
              <a16:creationId xmlns:a16="http://schemas.microsoft.com/office/drawing/2014/main" id="{5183DB35-3EFC-40B1-B32A-372ABCFB0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30" name="Picture 197" descr="empty">
          <a:extLst>
            <a:ext uri="{FF2B5EF4-FFF2-40B4-BE49-F238E27FC236}">
              <a16:creationId xmlns:a16="http://schemas.microsoft.com/office/drawing/2014/main" id="{EAAF994F-4DB2-41F5-9821-A81D0F449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31" name="Picture 198" descr="empty">
          <a:extLst>
            <a:ext uri="{FF2B5EF4-FFF2-40B4-BE49-F238E27FC236}">
              <a16:creationId xmlns:a16="http://schemas.microsoft.com/office/drawing/2014/main" id="{2CBB7321-1BA7-4E68-9E9E-1E7702491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32" name="Picture 199" descr="empty">
          <a:extLst>
            <a:ext uri="{FF2B5EF4-FFF2-40B4-BE49-F238E27FC236}">
              <a16:creationId xmlns:a16="http://schemas.microsoft.com/office/drawing/2014/main" id="{56512DC2-CE28-4193-8285-E1EA6C629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33" name="Picture 200" descr="empty">
          <a:extLst>
            <a:ext uri="{FF2B5EF4-FFF2-40B4-BE49-F238E27FC236}">
              <a16:creationId xmlns:a16="http://schemas.microsoft.com/office/drawing/2014/main" id="{E28B8325-841F-4AD1-9437-CDA3BB00F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34" name="Picture 195" descr="empty">
          <a:extLst>
            <a:ext uri="{FF2B5EF4-FFF2-40B4-BE49-F238E27FC236}">
              <a16:creationId xmlns:a16="http://schemas.microsoft.com/office/drawing/2014/main" id="{9A63FF0F-8B50-42A2-90BD-9048A009E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35" name="Picture 196" descr="empty">
          <a:extLst>
            <a:ext uri="{FF2B5EF4-FFF2-40B4-BE49-F238E27FC236}">
              <a16:creationId xmlns:a16="http://schemas.microsoft.com/office/drawing/2014/main" id="{0794F6B2-A052-48E7-B019-6134C4E8E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36" name="Picture 197" descr="empty">
          <a:extLst>
            <a:ext uri="{FF2B5EF4-FFF2-40B4-BE49-F238E27FC236}">
              <a16:creationId xmlns:a16="http://schemas.microsoft.com/office/drawing/2014/main" id="{9A70680B-59EA-49A5-B64E-6C7C4CDE6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37" name="Picture 198" descr="empty">
          <a:extLst>
            <a:ext uri="{FF2B5EF4-FFF2-40B4-BE49-F238E27FC236}">
              <a16:creationId xmlns:a16="http://schemas.microsoft.com/office/drawing/2014/main" id="{3DFC3770-D469-4333-9ECB-29A97E785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38" name="Picture 199" descr="empty">
          <a:extLst>
            <a:ext uri="{FF2B5EF4-FFF2-40B4-BE49-F238E27FC236}">
              <a16:creationId xmlns:a16="http://schemas.microsoft.com/office/drawing/2014/main" id="{3D00C059-4EB8-48AF-8020-61E2211D2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39" name="Picture 200" descr="empty">
          <a:extLst>
            <a:ext uri="{FF2B5EF4-FFF2-40B4-BE49-F238E27FC236}">
              <a16:creationId xmlns:a16="http://schemas.microsoft.com/office/drawing/2014/main" id="{8AA8DA0E-CD8C-4595-9915-A3E3D0B2B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40" name="Picture 195" descr="empty">
          <a:extLst>
            <a:ext uri="{FF2B5EF4-FFF2-40B4-BE49-F238E27FC236}">
              <a16:creationId xmlns:a16="http://schemas.microsoft.com/office/drawing/2014/main" id="{5488E04B-8729-4718-B161-AAA0858C6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41" name="Picture 196" descr="empty">
          <a:extLst>
            <a:ext uri="{FF2B5EF4-FFF2-40B4-BE49-F238E27FC236}">
              <a16:creationId xmlns:a16="http://schemas.microsoft.com/office/drawing/2014/main" id="{533B8D39-F79C-41C1-92B5-E5B55F752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42" name="Picture 197" descr="empty">
          <a:extLst>
            <a:ext uri="{FF2B5EF4-FFF2-40B4-BE49-F238E27FC236}">
              <a16:creationId xmlns:a16="http://schemas.microsoft.com/office/drawing/2014/main" id="{39F7A546-1367-4029-A647-4A6F795CE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43" name="Picture 198" descr="empty">
          <a:extLst>
            <a:ext uri="{FF2B5EF4-FFF2-40B4-BE49-F238E27FC236}">
              <a16:creationId xmlns:a16="http://schemas.microsoft.com/office/drawing/2014/main" id="{A0B58C24-8C5B-4C03-9996-6B8F96BBC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44" name="Picture 199" descr="empty">
          <a:extLst>
            <a:ext uri="{FF2B5EF4-FFF2-40B4-BE49-F238E27FC236}">
              <a16:creationId xmlns:a16="http://schemas.microsoft.com/office/drawing/2014/main" id="{C024CF23-2F4C-48BD-9FB6-209E5D7A9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45" name="Picture 200" descr="empty">
          <a:extLst>
            <a:ext uri="{FF2B5EF4-FFF2-40B4-BE49-F238E27FC236}">
              <a16:creationId xmlns:a16="http://schemas.microsoft.com/office/drawing/2014/main" id="{9623B528-B6CB-4003-9261-6BEC17CF6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46" name="Picture 195" descr="empty">
          <a:extLst>
            <a:ext uri="{FF2B5EF4-FFF2-40B4-BE49-F238E27FC236}">
              <a16:creationId xmlns:a16="http://schemas.microsoft.com/office/drawing/2014/main" id="{0350E117-BD1B-48F6-A31C-690056950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47" name="Picture 196" descr="empty">
          <a:extLst>
            <a:ext uri="{FF2B5EF4-FFF2-40B4-BE49-F238E27FC236}">
              <a16:creationId xmlns:a16="http://schemas.microsoft.com/office/drawing/2014/main" id="{9B4BCE6C-61C1-4FEA-B3D6-2034CCB13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48" name="Picture 197" descr="empty">
          <a:extLst>
            <a:ext uri="{FF2B5EF4-FFF2-40B4-BE49-F238E27FC236}">
              <a16:creationId xmlns:a16="http://schemas.microsoft.com/office/drawing/2014/main" id="{25AAD4BE-C215-4BC7-8E30-C54E921FA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49" name="Picture 198" descr="empty">
          <a:extLst>
            <a:ext uri="{FF2B5EF4-FFF2-40B4-BE49-F238E27FC236}">
              <a16:creationId xmlns:a16="http://schemas.microsoft.com/office/drawing/2014/main" id="{1E1175C0-54E0-4060-84D4-861370CAD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50" name="Picture 199" descr="empty">
          <a:extLst>
            <a:ext uri="{FF2B5EF4-FFF2-40B4-BE49-F238E27FC236}">
              <a16:creationId xmlns:a16="http://schemas.microsoft.com/office/drawing/2014/main" id="{17EEB90B-D5DC-46CB-92D5-49CBEBBC6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51" name="Picture 200" descr="empty">
          <a:extLst>
            <a:ext uri="{FF2B5EF4-FFF2-40B4-BE49-F238E27FC236}">
              <a16:creationId xmlns:a16="http://schemas.microsoft.com/office/drawing/2014/main" id="{83F25BB4-C1E4-41C8-97FE-B11B47352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52" name="Picture 195" descr="empty">
          <a:extLst>
            <a:ext uri="{FF2B5EF4-FFF2-40B4-BE49-F238E27FC236}">
              <a16:creationId xmlns:a16="http://schemas.microsoft.com/office/drawing/2014/main" id="{561BCC27-6C13-42C2-9FA1-9FEC3071A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53" name="Picture 196" descr="empty">
          <a:extLst>
            <a:ext uri="{FF2B5EF4-FFF2-40B4-BE49-F238E27FC236}">
              <a16:creationId xmlns:a16="http://schemas.microsoft.com/office/drawing/2014/main" id="{AAE8C1F1-394D-4D08-92CA-04FEDEAE2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54" name="Picture 197" descr="empty">
          <a:extLst>
            <a:ext uri="{FF2B5EF4-FFF2-40B4-BE49-F238E27FC236}">
              <a16:creationId xmlns:a16="http://schemas.microsoft.com/office/drawing/2014/main" id="{B61453D3-8F83-498D-A589-3DF3E215A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55" name="Picture 198" descr="empty">
          <a:extLst>
            <a:ext uri="{FF2B5EF4-FFF2-40B4-BE49-F238E27FC236}">
              <a16:creationId xmlns:a16="http://schemas.microsoft.com/office/drawing/2014/main" id="{AF44C1E9-41C4-4997-ABEB-CB22E1DCD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56" name="Picture 199" descr="empty">
          <a:extLst>
            <a:ext uri="{FF2B5EF4-FFF2-40B4-BE49-F238E27FC236}">
              <a16:creationId xmlns:a16="http://schemas.microsoft.com/office/drawing/2014/main" id="{BABD4E5F-B2DA-44B0-8657-795AA4A64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57" name="Picture 200" descr="empty">
          <a:extLst>
            <a:ext uri="{FF2B5EF4-FFF2-40B4-BE49-F238E27FC236}">
              <a16:creationId xmlns:a16="http://schemas.microsoft.com/office/drawing/2014/main" id="{203CFA0A-8C53-4E04-9A9F-64766ED8B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58" name="Picture 195" descr="empty">
          <a:extLst>
            <a:ext uri="{FF2B5EF4-FFF2-40B4-BE49-F238E27FC236}">
              <a16:creationId xmlns:a16="http://schemas.microsoft.com/office/drawing/2014/main" id="{ABBB109A-D197-4BB4-B9B2-F0B52E7AD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59" name="Picture 196" descr="empty">
          <a:extLst>
            <a:ext uri="{FF2B5EF4-FFF2-40B4-BE49-F238E27FC236}">
              <a16:creationId xmlns:a16="http://schemas.microsoft.com/office/drawing/2014/main" id="{F80CD2BF-3B1C-461B-968E-420F0594A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60" name="Picture 197" descr="empty">
          <a:extLst>
            <a:ext uri="{FF2B5EF4-FFF2-40B4-BE49-F238E27FC236}">
              <a16:creationId xmlns:a16="http://schemas.microsoft.com/office/drawing/2014/main" id="{E6EA90E8-BB52-4C03-B351-0F18ACD6F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61" name="Picture 198" descr="empty">
          <a:extLst>
            <a:ext uri="{FF2B5EF4-FFF2-40B4-BE49-F238E27FC236}">
              <a16:creationId xmlns:a16="http://schemas.microsoft.com/office/drawing/2014/main" id="{3B3167D3-DFD2-4AA3-B975-39468F787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62" name="Picture 199" descr="empty">
          <a:extLst>
            <a:ext uri="{FF2B5EF4-FFF2-40B4-BE49-F238E27FC236}">
              <a16:creationId xmlns:a16="http://schemas.microsoft.com/office/drawing/2014/main" id="{8A69CE30-2485-4B9A-99F6-14BFF3FCD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63" name="Picture 200" descr="empty">
          <a:extLst>
            <a:ext uri="{FF2B5EF4-FFF2-40B4-BE49-F238E27FC236}">
              <a16:creationId xmlns:a16="http://schemas.microsoft.com/office/drawing/2014/main" id="{0BB7EDC4-E22F-4558-A39C-2E87837FC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64" name="Picture 195" descr="empty">
          <a:extLst>
            <a:ext uri="{FF2B5EF4-FFF2-40B4-BE49-F238E27FC236}">
              <a16:creationId xmlns:a16="http://schemas.microsoft.com/office/drawing/2014/main" id="{CEB4FCEE-8E28-417B-98D2-DD1D24BD7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65" name="Picture 196" descr="empty">
          <a:extLst>
            <a:ext uri="{FF2B5EF4-FFF2-40B4-BE49-F238E27FC236}">
              <a16:creationId xmlns:a16="http://schemas.microsoft.com/office/drawing/2014/main" id="{1401EEB1-8923-4F66-9A32-BF72C6A0B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66" name="Picture 197" descr="empty">
          <a:extLst>
            <a:ext uri="{FF2B5EF4-FFF2-40B4-BE49-F238E27FC236}">
              <a16:creationId xmlns:a16="http://schemas.microsoft.com/office/drawing/2014/main" id="{1FA68ED0-AAC8-4FD2-9FC7-DD0341C22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67" name="Picture 198" descr="empty">
          <a:extLst>
            <a:ext uri="{FF2B5EF4-FFF2-40B4-BE49-F238E27FC236}">
              <a16:creationId xmlns:a16="http://schemas.microsoft.com/office/drawing/2014/main" id="{9627FCA6-4358-4774-BC74-084C2F926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68" name="Picture 199" descr="empty">
          <a:extLst>
            <a:ext uri="{FF2B5EF4-FFF2-40B4-BE49-F238E27FC236}">
              <a16:creationId xmlns:a16="http://schemas.microsoft.com/office/drawing/2014/main" id="{DF6B9664-5656-4529-85E5-D4D7D3A57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69" name="Picture 200" descr="empty">
          <a:extLst>
            <a:ext uri="{FF2B5EF4-FFF2-40B4-BE49-F238E27FC236}">
              <a16:creationId xmlns:a16="http://schemas.microsoft.com/office/drawing/2014/main" id="{E5EB9D78-CD34-42D3-8FEA-152B12E66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70" name="Picture 195" descr="empty">
          <a:extLst>
            <a:ext uri="{FF2B5EF4-FFF2-40B4-BE49-F238E27FC236}">
              <a16:creationId xmlns:a16="http://schemas.microsoft.com/office/drawing/2014/main" id="{BECD382A-3D89-436E-B917-89842907F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71" name="Picture 196" descr="empty">
          <a:extLst>
            <a:ext uri="{FF2B5EF4-FFF2-40B4-BE49-F238E27FC236}">
              <a16:creationId xmlns:a16="http://schemas.microsoft.com/office/drawing/2014/main" id="{8CEC84C3-E882-468E-A435-3AFB33A7A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72" name="Picture 197" descr="empty">
          <a:extLst>
            <a:ext uri="{FF2B5EF4-FFF2-40B4-BE49-F238E27FC236}">
              <a16:creationId xmlns:a16="http://schemas.microsoft.com/office/drawing/2014/main" id="{063FEF50-2F64-4EAB-9F9A-E2E39CF3D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73" name="Picture 198" descr="empty">
          <a:extLst>
            <a:ext uri="{FF2B5EF4-FFF2-40B4-BE49-F238E27FC236}">
              <a16:creationId xmlns:a16="http://schemas.microsoft.com/office/drawing/2014/main" id="{A7EC09C4-BB52-40E9-A5E1-A8BDC2689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74" name="Picture 199" descr="empty">
          <a:extLst>
            <a:ext uri="{FF2B5EF4-FFF2-40B4-BE49-F238E27FC236}">
              <a16:creationId xmlns:a16="http://schemas.microsoft.com/office/drawing/2014/main" id="{85684881-0699-4DF0-ABE4-ED2E83B4F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75" name="Picture 200" descr="empty">
          <a:extLst>
            <a:ext uri="{FF2B5EF4-FFF2-40B4-BE49-F238E27FC236}">
              <a16:creationId xmlns:a16="http://schemas.microsoft.com/office/drawing/2014/main" id="{06EC5EAA-E12D-462F-8827-269211E4F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76" name="Picture 195" descr="empty">
          <a:extLst>
            <a:ext uri="{FF2B5EF4-FFF2-40B4-BE49-F238E27FC236}">
              <a16:creationId xmlns:a16="http://schemas.microsoft.com/office/drawing/2014/main" id="{0794380A-2C87-41BD-B020-E7F97B727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77" name="Picture 196" descr="empty">
          <a:extLst>
            <a:ext uri="{FF2B5EF4-FFF2-40B4-BE49-F238E27FC236}">
              <a16:creationId xmlns:a16="http://schemas.microsoft.com/office/drawing/2014/main" id="{49496BDA-174E-4E1D-BC02-B6CC1E9A9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78" name="Picture 197" descr="empty">
          <a:extLst>
            <a:ext uri="{FF2B5EF4-FFF2-40B4-BE49-F238E27FC236}">
              <a16:creationId xmlns:a16="http://schemas.microsoft.com/office/drawing/2014/main" id="{FD55E127-0D62-4037-9687-86BDFEAA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79" name="Picture 198" descr="empty">
          <a:extLst>
            <a:ext uri="{FF2B5EF4-FFF2-40B4-BE49-F238E27FC236}">
              <a16:creationId xmlns:a16="http://schemas.microsoft.com/office/drawing/2014/main" id="{C9845938-EA4A-47B5-8010-DB4439344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80" name="Picture 199" descr="empty">
          <a:extLst>
            <a:ext uri="{FF2B5EF4-FFF2-40B4-BE49-F238E27FC236}">
              <a16:creationId xmlns:a16="http://schemas.microsoft.com/office/drawing/2014/main" id="{46A629B4-9C75-45F0-833C-34FFCC5F1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81" name="Picture 200" descr="empty">
          <a:extLst>
            <a:ext uri="{FF2B5EF4-FFF2-40B4-BE49-F238E27FC236}">
              <a16:creationId xmlns:a16="http://schemas.microsoft.com/office/drawing/2014/main" id="{81D164C9-33F9-478C-8474-2C54DB3FA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82" name="Picture 195" descr="empty">
          <a:extLst>
            <a:ext uri="{FF2B5EF4-FFF2-40B4-BE49-F238E27FC236}">
              <a16:creationId xmlns:a16="http://schemas.microsoft.com/office/drawing/2014/main" id="{54EBE2F0-D2C7-415E-846F-63E30D089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83" name="Picture 196" descr="empty">
          <a:extLst>
            <a:ext uri="{FF2B5EF4-FFF2-40B4-BE49-F238E27FC236}">
              <a16:creationId xmlns:a16="http://schemas.microsoft.com/office/drawing/2014/main" id="{539FE733-3438-45FF-A227-E3013AA25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84" name="Picture 197" descr="empty">
          <a:extLst>
            <a:ext uri="{FF2B5EF4-FFF2-40B4-BE49-F238E27FC236}">
              <a16:creationId xmlns:a16="http://schemas.microsoft.com/office/drawing/2014/main" id="{27750D4A-E2A2-47DF-9E60-19D576822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85" name="Picture 198" descr="empty">
          <a:extLst>
            <a:ext uri="{FF2B5EF4-FFF2-40B4-BE49-F238E27FC236}">
              <a16:creationId xmlns:a16="http://schemas.microsoft.com/office/drawing/2014/main" id="{2B7956EC-40DC-43F4-8CBA-F54819828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86" name="Picture 199" descr="empty">
          <a:extLst>
            <a:ext uri="{FF2B5EF4-FFF2-40B4-BE49-F238E27FC236}">
              <a16:creationId xmlns:a16="http://schemas.microsoft.com/office/drawing/2014/main" id="{7FE4B24C-9206-4105-A008-DF9A9BB2B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87" name="Picture 200" descr="empty">
          <a:extLst>
            <a:ext uri="{FF2B5EF4-FFF2-40B4-BE49-F238E27FC236}">
              <a16:creationId xmlns:a16="http://schemas.microsoft.com/office/drawing/2014/main" id="{051DDB99-2D64-4EF9-9A16-F74D7132C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88" name="Picture 195" descr="empty">
          <a:extLst>
            <a:ext uri="{FF2B5EF4-FFF2-40B4-BE49-F238E27FC236}">
              <a16:creationId xmlns:a16="http://schemas.microsoft.com/office/drawing/2014/main" id="{511F9F40-0C36-4D15-B2C5-DDFDD5B51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89" name="Picture 196" descr="empty">
          <a:extLst>
            <a:ext uri="{FF2B5EF4-FFF2-40B4-BE49-F238E27FC236}">
              <a16:creationId xmlns:a16="http://schemas.microsoft.com/office/drawing/2014/main" id="{B7B44608-F43A-4B03-BAF8-12B4AF16E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90" name="Picture 197" descr="empty">
          <a:extLst>
            <a:ext uri="{FF2B5EF4-FFF2-40B4-BE49-F238E27FC236}">
              <a16:creationId xmlns:a16="http://schemas.microsoft.com/office/drawing/2014/main" id="{DC0515C7-5519-4D20-A32D-79A90F535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91" name="Picture 198" descr="empty">
          <a:extLst>
            <a:ext uri="{FF2B5EF4-FFF2-40B4-BE49-F238E27FC236}">
              <a16:creationId xmlns:a16="http://schemas.microsoft.com/office/drawing/2014/main" id="{8721C9D8-EE86-4064-B871-1BF5555BB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92" name="Picture 199" descr="empty">
          <a:extLst>
            <a:ext uri="{FF2B5EF4-FFF2-40B4-BE49-F238E27FC236}">
              <a16:creationId xmlns:a16="http://schemas.microsoft.com/office/drawing/2014/main" id="{CB7F5287-A8EA-4286-AEF4-57ACEBA26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93" name="Picture 200" descr="empty">
          <a:extLst>
            <a:ext uri="{FF2B5EF4-FFF2-40B4-BE49-F238E27FC236}">
              <a16:creationId xmlns:a16="http://schemas.microsoft.com/office/drawing/2014/main" id="{D010B3F1-2C40-4478-9427-EDBA1F8CD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94" name="Picture 195" descr="empty">
          <a:extLst>
            <a:ext uri="{FF2B5EF4-FFF2-40B4-BE49-F238E27FC236}">
              <a16:creationId xmlns:a16="http://schemas.microsoft.com/office/drawing/2014/main" id="{D80138DB-6C6E-4656-A2F9-A191A3D5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95" name="Picture 196" descr="empty">
          <a:extLst>
            <a:ext uri="{FF2B5EF4-FFF2-40B4-BE49-F238E27FC236}">
              <a16:creationId xmlns:a16="http://schemas.microsoft.com/office/drawing/2014/main" id="{ABEE40CC-F3E9-4B75-888A-D5D9B3382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96" name="Picture 197" descr="empty">
          <a:extLst>
            <a:ext uri="{FF2B5EF4-FFF2-40B4-BE49-F238E27FC236}">
              <a16:creationId xmlns:a16="http://schemas.microsoft.com/office/drawing/2014/main" id="{CB9673C6-4A82-45D2-B312-4EF0642C0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97" name="Picture 198" descr="empty">
          <a:extLst>
            <a:ext uri="{FF2B5EF4-FFF2-40B4-BE49-F238E27FC236}">
              <a16:creationId xmlns:a16="http://schemas.microsoft.com/office/drawing/2014/main" id="{137142B4-F21F-4678-844D-9CA5B379D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1998" name="Picture 199" descr="empty">
          <a:extLst>
            <a:ext uri="{FF2B5EF4-FFF2-40B4-BE49-F238E27FC236}">
              <a16:creationId xmlns:a16="http://schemas.microsoft.com/office/drawing/2014/main" id="{714DC526-EC93-4736-B97D-1C5E81789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1999" name="Picture 200" descr="empty">
          <a:extLst>
            <a:ext uri="{FF2B5EF4-FFF2-40B4-BE49-F238E27FC236}">
              <a16:creationId xmlns:a16="http://schemas.microsoft.com/office/drawing/2014/main" id="{1A62C4DD-7EA9-4CD6-BF47-724DB5A51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000" name="Picture 195" descr="empty">
          <a:extLst>
            <a:ext uri="{FF2B5EF4-FFF2-40B4-BE49-F238E27FC236}">
              <a16:creationId xmlns:a16="http://schemas.microsoft.com/office/drawing/2014/main" id="{FC3C64DD-2879-46D7-802B-0A50CB6D6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001" name="Picture 196" descr="empty">
          <a:extLst>
            <a:ext uri="{FF2B5EF4-FFF2-40B4-BE49-F238E27FC236}">
              <a16:creationId xmlns:a16="http://schemas.microsoft.com/office/drawing/2014/main" id="{6BEB74A7-522E-4BF2-8852-D7D0052AC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002" name="Picture 197" descr="empty">
          <a:extLst>
            <a:ext uri="{FF2B5EF4-FFF2-40B4-BE49-F238E27FC236}">
              <a16:creationId xmlns:a16="http://schemas.microsoft.com/office/drawing/2014/main" id="{6D259615-3F5F-4AFC-8C52-D1BB74233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003" name="Picture 198" descr="empty">
          <a:extLst>
            <a:ext uri="{FF2B5EF4-FFF2-40B4-BE49-F238E27FC236}">
              <a16:creationId xmlns:a16="http://schemas.microsoft.com/office/drawing/2014/main" id="{D3AAE2B7-8747-41BA-8CB4-47879AE99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150</xdr:row>
      <xdr:rowOff>0</xdr:rowOff>
    </xdr:from>
    <xdr:to>
      <xdr:col>5</xdr:col>
      <xdr:colOff>533400</xdr:colOff>
      <xdr:row>150</xdr:row>
      <xdr:rowOff>9525</xdr:rowOff>
    </xdr:to>
    <xdr:pic>
      <xdr:nvPicPr>
        <xdr:cNvPr id="2004" name="Picture 199" descr="empty">
          <a:extLst>
            <a:ext uri="{FF2B5EF4-FFF2-40B4-BE49-F238E27FC236}">
              <a16:creationId xmlns:a16="http://schemas.microsoft.com/office/drawing/2014/main" id="{8515B0C4-0A56-4AF6-B4AC-35749EAAF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150</xdr:row>
      <xdr:rowOff>0</xdr:rowOff>
    </xdr:from>
    <xdr:to>
      <xdr:col>5</xdr:col>
      <xdr:colOff>523875</xdr:colOff>
      <xdr:row>150</xdr:row>
      <xdr:rowOff>9525</xdr:rowOff>
    </xdr:to>
    <xdr:pic>
      <xdr:nvPicPr>
        <xdr:cNvPr id="2005" name="Picture 200" descr="empty">
          <a:extLst>
            <a:ext uri="{FF2B5EF4-FFF2-40B4-BE49-F238E27FC236}">
              <a16:creationId xmlns:a16="http://schemas.microsoft.com/office/drawing/2014/main" id="{662D4766-CBC6-480C-B528-A374E8F0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533400</xdr:colOff>
      <xdr:row>150</xdr:row>
      <xdr:rowOff>0</xdr:rowOff>
    </xdr:from>
    <xdr:ext cx="0" cy="9525"/>
    <xdr:pic>
      <xdr:nvPicPr>
        <xdr:cNvPr id="2006" name="Picture 195" descr="empty">
          <a:extLst>
            <a:ext uri="{FF2B5EF4-FFF2-40B4-BE49-F238E27FC236}">
              <a16:creationId xmlns:a16="http://schemas.microsoft.com/office/drawing/2014/main" id="{D5DEC44F-9186-48E5-95E1-5657DE961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07" name="Picture 196" descr="empty">
          <a:extLst>
            <a:ext uri="{FF2B5EF4-FFF2-40B4-BE49-F238E27FC236}">
              <a16:creationId xmlns:a16="http://schemas.microsoft.com/office/drawing/2014/main" id="{908D18D7-56E9-44B5-9056-AC37BE190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08" name="Picture 197" descr="empty">
          <a:extLst>
            <a:ext uri="{FF2B5EF4-FFF2-40B4-BE49-F238E27FC236}">
              <a16:creationId xmlns:a16="http://schemas.microsoft.com/office/drawing/2014/main" id="{9F2DA429-9EC6-4700-BE9B-F38074179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09" name="Picture 198" descr="empty">
          <a:extLst>
            <a:ext uri="{FF2B5EF4-FFF2-40B4-BE49-F238E27FC236}">
              <a16:creationId xmlns:a16="http://schemas.microsoft.com/office/drawing/2014/main" id="{626202B2-F046-4EE8-B247-1A8B501AB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10" name="Picture 199" descr="empty">
          <a:extLst>
            <a:ext uri="{FF2B5EF4-FFF2-40B4-BE49-F238E27FC236}">
              <a16:creationId xmlns:a16="http://schemas.microsoft.com/office/drawing/2014/main" id="{A7AD2B8D-04FE-40D3-A48B-667F615D2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11" name="Picture 200" descr="empty">
          <a:extLst>
            <a:ext uri="{FF2B5EF4-FFF2-40B4-BE49-F238E27FC236}">
              <a16:creationId xmlns:a16="http://schemas.microsoft.com/office/drawing/2014/main" id="{6AAA1FB9-5404-40BF-8A14-F0BAB7861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12" name="Picture 195" descr="empty">
          <a:extLst>
            <a:ext uri="{FF2B5EF4-FFF2-40B4-BE49-F238E27FC236}">
              <a16:creationId xmlns:a16="http://schemas.microsoft.com/office/drawing/2014/main" id="{7ED42D1D-A561-4E6F-9077-140DDB7FE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13" name="Picture 196" descr="empty">
          <a:extLst>
            <a:ext uri="{FF2B5EF4-FFF2-40B4-BE49-F238E27FC236}">
              <a16:creationId xmlns:a16="http://schemas.microsoft.com/office/drawing/2014/main" id="{61A8D97E-808E-4AD0-AEE3-5717012FB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14" name="Picture 197" descr="empty">
          <a:extLst>
            <a:ext uri="{FF2B5EF4-FFF2-40B4-BE49-F238E27FC236}">
              <a16:creationId xmlns:a16="http://schemas.microsoft.com/office/drawing/2014/main" id="{13EE4295-DA29-4EC7-A68F-2B1A3E5AD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15" name="Picture 198" descr="empty">
          <a:extLst>
            <a:ext uri="{FF2B5EF4-FFF2-40B4-BE49-F238E27FC236}">
              <a16:creationId xmlns:a16="http://schemas.microsoft.com/office/drawing/2014/main" id="{42B92C3B-D05C-48CF-BA1B-7EA375B55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16" name="Picture 199" descr="empty">
          <a:extLst>
            <a:ext uri="{FF2B5EF4-FFF2-40B4-BE49-F238E27FC236}">
              <a16:creationId xmlns:a16="http://schemas.microsoft.com/office/drawing/2014/main" id="{AEB35654-5577-4B5B-BB16-D9343A360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17" name="Picture 200" descr="empty">
          <a:extLst>
            <a:ext uri="{FF2B5EF4-FFF2-40B4-BE49-F238E27FC236}">
              <a16:creationId xmlns:a16="http://schemas.microsoft.com/office/drawing/2014/main" id="{A9F8A0D9-C8A0-4F16-BAD5-73717410C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18" name="Picture 195" descr="empty">
          <a:extLst>
            <a:ext uri="{FF2B5EF4-FFF2-40B4-BE49-F238E27FC236}">
              <a16:creationId xmlns:a16="http://schemas.microsoft.com/office/drawing/2014/main" id="{6936B69D-5507-4DEA-942D-B17A4D956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19" name="Picture 196" descr="empty">
          <a:extLst>
            <a:ext uri="{FF2B5EF4-FFF2-40B4-BE49-F238E27FC236}">
              <a16:creationId xmlns:a16="http://schemas.microsoft.com/office/drawing/2014/main" id="{C21F2CAD-980E-4A8E-A652-684C96D5F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20" name="Picture 197" descr="empty">
          <a:extLst>
            <a:ext uri="{FF2B5EF4-FFF2-40B4-BE49-F238E27FC236}">
              <a16:creationId xmlns:a16="http://schemas.microsoft.com/office/drawing/2014/main" id="{B049EE1A-3642-45B3-8C0F-671088923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21" name="Picture 198" descr="empty">
          <a:extLst>
            <a:ext uri="{FF2B5EF4-FFF2-40B4-BE49-F238E27FC236}">
              <a16:creationId xmlns:a16="http://schemas.microsoft.com/office/drawing/2014/main" id="{FA0E140C-B3C9-4A07-8EEC-05175A363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22" name="Picture 199" descr="empty">
          <a:extLst>
            <a:ext uri="{FF2B5EF4-FFF2-40B4-BE49-F238E27FC236}">
              <a16:creationId xmlns:a16="http://schemas.microsoft.com/office/drawing/2014/main" id="{CA5DECD7-A10A-4525-A9BB-280F58C9F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23" name="Picture 200" descr="empty">
          <a:extLst>
            <a:ext uri="{FF2B5EF4-FFF2-40B4-BE49-F238E27FC236}">
              <a16:creationId xmlns:a16="http://schemas.microsoft.com/office/drawing/2014/main" id="{3ABE04D1-08A2-45AC-B674-3BD094967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24" name="Picture 195" descr="empty">
          <a:extLst>
            <a:ext uri="{FF2B5EF4-FFF2-40B4-BE49-F238E27FC236}">
              <a16:creationId xmlns:a16="http://schemas.microsoft.com/office/drawing/2014/main" id="{357C291C-D10A-4CEF-BEBA-10AB59CFE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25" name="Picture 196" descr="empty">
          <a:extLst>
            <a:ext uri="{FF2B5EF4-FFF2-40B4-BE49-F238E27FC236}">
              <a16:creationId xmlns:a16="http://schemas.microsoft.com/office/drawing/2014/main" id="{BFAAB688-7745-488B-BBCD-FCEE33045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26" name="Picture 197" descr="empty">
          <a:extLst>
            <a:ext uri="{FF2B5EF4-FFF2-40B4-BE49-F238E27FC236}">
              <a16:creationId xmlns:a16="http://schemas.microsoft.com/office/drawing/2014/main" id="{BA87818D-F42B-4818-AF32-5FCEB39B0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27" name="Picture 198" descr="empty">
          <a:extLst>
            <a:ext uri="{FF2B5EF4-FFF2-40B4-BE49-F238E27FC236}">
              <a16:creationId xmlns:a16="http://schemas.microsoft.com/office/drawing/2014/main" id="{C066235F-7E05-4F90-B071-2899B75DC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28" name="Picture 199" descr="empty">
          <a:extLst>
            <a:ext uri="{FF2B5EF4-FFF2-40B4-BE49-F238E27FC236}">
              <a16:creationId xmlns:a16="http://schemas.microsoft.com/office/drawing/2014/main" id="{E3B5ECA3-3413-405E-A46F-C63E735BE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29" name="Picture 200" descr="empty">
          <a:extLst>
            <a:ext uri="{FF2B5EF4-FFF2-40B4-BE49-F238E27FC236}">
              <a16:creationId xmlns:a16="http://schemas.microsoft.com/office/drawing/2014/main" id="{83462947-EE81-455E-B019-A752AE57E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30" name="Picture 195" descr="empty">
          <a:extLst>
            <a:ext uri="{FF2B5EF4-FFF2-40B4-BE49-F238E27FC236}">
              <a16:creationId xmlns:a16="http://schemas.microsoft.com/office/drawing/2014/main" id="{F8FFC7FE-5A73-468A-8A69-0FA994908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31" name="Picture 196" descr="empty">
          <a:extLst>
            <a:ext uri="{FF2B5EF4-FFF2-40B4-BE49-F238E27FC236}">
              <a16:creationId xmlns:a16="http://schemas.microsoft.com/office/drawing/2014/main" id="{8E381BEF-8400-4A8E-A6E6-26FCDFD60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32" name="Picture 197" descr="empty">
          <a:extLst>
            <a:ext uri="{FF2B5EF4-FFF2-40B4-BE49-F238E27FC236}">
              <a16:creationId xmlns:a16="http://schemas.microsoft.com/office/drawing/2014/main" id="{1EAB0BC6-0926-4D2C-B4A6-231237884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33" name="Picture 198" descr="empty">
          <a:extLst>
            <a:ext uri="{FF2B5EF4-FFF2-40B4-BE49-F238E27FC236}">
              <a16:creationId xmlns:a16="http://schemas.microsoft.com/office/drawing/2014/main" id="{55D71133-68D3-441E-A4F5-9DC0504F3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34" name="Picture 199" descr="empty">
          <a:extLst>
            <a:ext uri="{FF2B5EF4-FFF2-40B4-BE49-F238E27FC236}">
              <a16:creationId xmlns:a16="http://schemas.microsoft.com/office/drawing/2014/main" id="{8418F850-F345-4C7E-A475-3AD5604BF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35" name="Picture 200" descr="empty">
          <a:extLst>
            <a:ext uri="{FF2B5EF4-FFF2-40B4-BE49-F238E27FC236}">
              <a16:creationId xmlns:a16="http://schemas.microsoft.com/office/drawing/2014/main" id="{2B2E3803-C22B-4556-B505-3092AFA89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36" name="Picture 195" descr="empty">
          <a:extLst>
            <a:ext uri="{FF2B5EF4-FFF2-40B4-BE49-F238E27FC236}">
              <a16:creationId xmlns:a16="http://schemas.microsoft.com/office/drawing/2014/main" id="{C0D059BF-DFF1-47A1-8295-186854D87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37" name="Picture 196" descr="empty">
          <a:extLst>
            <a:ext uri="{FF2B5EF4-FFF2-40B4-BE49-F238E27FC236}">
              <a16:creationId xmlns:a16="http://schemas.microsoft.com/office/drawing/2014/main" id="{D277F4ED-18DA-4D0B-A0CD-CC14DCBC9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38" name="Picture 197" descr="empty">
          <a:extLst>
            <a:ext uri="{FF2B5EF4-FFF2-40B4-BE49-F238E27FC236}">
              <a16:creationId xmlns:a16="http://schemas.microsoft.com/office/drawing/2014/main" id="{7261E7AD-60E4-44AF-8645-5AEC4CCBC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39" name="Picture 198" descr="empty">
          <a:extLst>
            <a:ext uri="{FF2B5EF4-FFF2-40B4-BE49-F238E27FC236}">
              <a16:creationId xmlns:a16="http://schemas.microsoft.com/office/drawing/2014/main" id="{AEC3BA0C-6A4C-4BF6-AA83-0B93AADA5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40" name="Picture 199" descr="empty">
          <a:extLst>
            <a:ext uri="{FF2B5EF4-FFF2-40B4-BE49-F238E27FC236}">
              <a16:creationId xmlns:a16="http://schemas.microsoft.com/office/drawing/2014/main" id="{CABC64FA-D1C1-40D0-8BE6-EB7FEE55F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41" name="Picture 200" descr="empty">
          <a:extLst>
            <a:ext uri="{FF2B5EF4-FFF2-40B4-BE49-F238E27FC236}">
              <a16:creationId xmlns:a16="http://schemas.microsoft.com/office/drawing/2014/main" id="{DBADA530-7972-4625-94E0-6A79BBB3C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42" name="Picture 195" descr="empty">
          <a:extLst>
            <a:ext uri="{FF2B5EF4-FFF2-40B4-BE49-F238E27FC236}">
              <a16:creationId xmlns:a16="http://schemas.microsoft.com/office/drawing/2014/main" id="{89D05822-4D15-46E8-B781-7FED4C8C5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43" name="Picture 196" descr="empty">
          <a:extLst>
            <a:ext uri="{FF2B5EF4-FFF2-40B4-BE49-F238E27FC236}">
              <a16:creationId xmlns:a16="http://schemas.microsoft.com/office/drawing/2014/main" id="{FB868B91-D278-48A6-93AA-2ED029F6A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44" name="Picture 197" descr="empty">
          <a:extLst>
            <a:ext uri="{FF2B5EF4-FFF2-40B4-BE49-F238E27FC236}">
              <a16:creationId xmlns:a16="http://schemas.microsoft.com/office/drawing/2014/main" id="{BFBEF7E6-6700-47AE-8E2F-838002921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45" name="Picture 198" descr="empty">
          <a:extLst>
            <a:ext uri="{FF2B5EF4-FFF2-40B4-BE49-F238E27FC236}">
              <a16:creationId xmlns:a16="http://schemas.microsoft.com/office/drawing/2014/main" id="{4CDA9040-5175-4352-BE75-C63B979DD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46" name="Picture 199" descr="empty">
          <a:extLst>
            <a:ext uri="{FF2B5EF4-FFF2-40B4-BE49-F238E27FC236}">
              <a16:creationId xmlns:a16="http://schemas.microsoft.com/office/drawing/2014/main" id="{D05A2048-A325-481F-8896-306607968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47" name="Picture 200" descr="empty">
          <a:extLst>
            <a:ext uri="{FF2B5EF4-FFF2-40B4-BE49-F238E27FC236}">
              <a16:creationId xmlns:a16="http://schemas.microsoft.com/office/drawing/2014/main" id="{5A8FB96E-D2E1-4B6F-B111-78AC00B0F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48" name="Picture 195" descr="empty">
          <a:extLst>
            <a:ext uri="{FF2B5EF4-FFF2-40B4-BE49-F238E27FC236}">
              <a16:creationId xmlns:a16="http://schemas.microsoft.com/office/drawing/2014/main" id="{437258E2-7F2A-4A5D-B202-DDD435FED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49" name="Picture 196" descr="empty">
          <a:extLst>
            <a:ext uri="{FF2B5EF4-FFF2-40B4-BE49-F238E27FC236}">
              <a16:creationId xmlns:a16="http://schemas.microsoft.com/office/drawing/2014/main" id="{B8571A5F-138A-4596-891A-2636856B3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50" name="Picture 197" descr="empty">
          <a:extLst>
            <a:ext uri="{FF2B5EF4-FFF2-40B4-BE49-F238E27FC236}">
              <a16:creationId xmlns:a16="http://schemas.microsoft.com/office/drawing/2014/main" id="{65F2F637-C6A2-485B-8FFD-3D302F2F9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51" name="Picture 198" descr="empty">
          <a:extLst>
            <a:ext uri="{FF2B5EF4-FFF2-40B4-BE49-F238E27FC236}">
              <a16:creationId xmlns:a16="http://schemas.microsoft.com/office/drawing/2014/main" id="{71FC3A0D-08F0-4C77-BB2E-FED3A86B5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52" name="Picture 199" descr="empty">
          <a:extLst>
            <a:ext uri="{FF2B5EF4-FFF2-40B4-BE49-F238E27FC236}">
              <a16:creationId xmlns:a16="http://schemas.microsoft.com/office/drawing/2014/main" id="{A97C4747-051A-465A-A3D1-CA70FC924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53" name="Picture 200" descr="empty">
          <a:extLst>
            <a:ext uri="{FF2B5EF4-FFF2-40B4-BE49-F238E27FC236}">
              <a16:creationId xmlns:a16="http://schemas.microsoft.com/office/drawing/2014/main" id="{2514FB9B-8745-45EC-B57C-00D866909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54" name="Picture 195" descr="empty">
          <a:extLst>
            <a:ext uri="{FF2B5EF4-FFF2-40B4-BE49-F238E27FC236}">
              <a16:creationId xmlns:a16="http://schemas.microsoft.com/office/drawing/2014/main" id="{C0DEF423-A0A1-4D17-A409-96A4AC131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55" name="Picture 196" descr="empty">
          <a:extLst>
            <a:ext uri="{FF2B5EF4-FFF2-40B4-BE49-F238E27FC236}">
              <a16:creationId xmlns:a16="http://schemas.microsoft.com/office/drawing/2014/main" id="{C9FBBB9E-367D-49AB-9301-A2688DF3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56" name="Picture 197" descr="empty">
          <a:extLst>
            <a:ext uri="{FF2B5EF4-FFF2-40B4-BE49-F238E27FC236}">
              <a16:creationId xmlns:a16="http://schemas.microsoft.com/office/drawing/2014/main" id="{A3365766-EC69-4C0E-978D-58CC3525C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57" name="Picture 198" descr="empty">
          <a:extLst>
            <a:ext uri="{FF2B5EF4-FFF2-40B4-BE49-F238E27FC236}">
              <a16:creationId xmlns:a16="http://schemas.microsoft.com/office/drawing/2014/main" id="{B833CEF3-E5B3-40BC-AF67-362FB3BDA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58" name="Picture 199" descr="empty">
          <a:extLst>
            <a:ext uri="{FF2B5EF4-FFF2-40B4-BE49-F238E27FC236}">
              <a16:creationId xmlns:a16="http://schemas.microsoft.com/office/drawing/2014/main" id="{5E59141C-4CE6-4BF7-A4D8-AFC469DEE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59" name="Picture 200" descr="empty">
          <a:extLst>
            <a:ext uri="{FF2B5EF4-FFF2-40B4-BE49-F238E27FC236}">
              <a16:creationId xmlns:a16="http://schemas.microsoft.com/office/drawing/2014/main" id="{B0742F25-F0EE-4016-98D4-347E9AC6D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60" name="Picture 195" descr="empty">
          <a:extLst>
            <a:ext uri="{FF2B5EF4-FFF2-40B4-BE49-F238E27FC236}">
              <a16:creationId xmlns:a16="http://schemas.microsoft.com/office/drawing/2014/main" id="{082E479E-4C27-4DA0-B352-A623F3137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61" name="Picture 196" descr="empty">
          <a:extLst>
            <a:ext uri="{FF2B5EF4-FFF2-40B4-BE49-F238E27FC236}">
              <a16:creationId xmlns:a16="http://schemas.microsoft.com/office/drawing/2014/main" id="{5EBDA093-90C1-4932-9C96-1D445DE6B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62" name="Picture 197" descr="empty">
          <a:extLst>
            <a:ext uri="{FF2B5EF4-FFF2-40B4-BE49-F238E27FC236}">
              <a16:creationId xmlns:a16="http://schemas.microsoft.com/office/drawing/2014/main" id="{4A2492B6-192F-4D4B-B5EF-1F64099E5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63" name="Picture 198" descr="empty">
          <a:extLst>
            <a:ext uri="{FF2B5EF4-FFF2-40B4-BE49-F238E27FC236}">
              <a16:creationId xmlns:a16="http://schemas.microsoft.com/office/drawing/2014/main" id="{41DBB378-71E9-4486-B96C-1350D4CDC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64" name="Picture 199" descr="empty">
          <a:extLst>
            <a:ext uri="{FF2B5EF4-FFF2-40B4-BE49-F238E27FC236}">
              <a16:creationId xmlns:a16="http://schemas.microsoft.com/office/drawing/2014/main" id="{F10EC657-36C4-4FB4-8628-29E5853D9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65" name="Picture 200" descr="empty">
          <a:extLst>
            <a:ext uri="{FF2B5EF4-FFF2-40B4-BE49-F238E27FC236}">
              <a16:creationId xmlns:a16="http://schemas.microsoft.com/office/drawing/2014/main" id="{7B97D48F-2C08-491A-BF92-81D31B928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66" name="Picture 195" descr="empty">
          <a:extLst>
            <a:ext uri="{FF2B5EF4-FFF2-40B4-BE49-F238E27FC236}">
              <a16:creationId xmlns:a16="http://schemas.microsoft.com/office/drawing/2014/main" id="{0199C2F5-3D77-4FBD-9C05-AB143FADA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67" name="Picture 196" descr="empty">
          <a:extLst>
            <a:ext uri="{FF2B5EF4-FFF2-40B4-BE49-F238E27FC236}">
              <a16:creationId xmlns:a16="http://schemas.microsoft.com/office/drawing/2014/main" id="{329C4BC1-8990-4580-A912-01300DE7D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68" name="Picture 197" descr="empty">
          <a:extLst>
            <a:ext uri="{FF2B5EF4-FFF2-40B4-BE49-F238E27FC236}">
              <a16:creationId xmlns:a16="http://schemas.microsoft.com/office/drawing/2014/main" id="{128914FF-F05B-462A-B8E1-4AD27AF94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69" name="Picture 198" descr="empty">
          <a:extLst>
            <a:ext uri="{FF2B5EF4-FFF2-40B4-BE49-F238E27FC236}">
              <a16:creationId xmlns:a16="http://schemas.microsoft.com/office/drawing/2014/main" id="{8A29CBEB-8CAC-4994-AFDC-472D00597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70" name="Picture 199" descr="empty">
          <a:extLst>
            <a:ext uri="{FF2B5EF4-FFF2-40B4-BE49-F238E27FC236}">
              <a16:creationId xmlns:a16="http://schemas.microsoft.com/office/drawing/2014/main" id="{1A5773F7-CF87-424E-A01D-A25041872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71" name="Picture 200" descr="empty">
          <a:extLst>
            <a:ext uri="{FF2B5EF4-FFF2-40B4-BE49-F238E27FC236}">
              <a16:creationId xmlns:a16="http://schemas.microsoft.com/office/drawing/2014/main" id="{2585F82F-EDF3-4B98-8050-1A62ED6CA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72" name="Picture 195" descr="empty">
          <a:extLst>
            <a:ext uri="{FF2B5EF4-FFF2-40B4-BE49-F238E27FC236}">
              <a16:creationId xmlns:a16="http://schemas.microsoft.com/office/drawing/2014/main" id="{F3A3312D-DC58-4B89-B4AD-E21908F75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73" name="Picture 196" descr="empty">
          <a:extLst>
            <a:ext uri="{FF2B5EF4-FFF2-40B4-BE49-F238E27FC236}">
              <a16:creationId xmlns:a16="http://schemas.microsoft.com/office/drawing/2014/main" id="{16FAC080-B1E6-429B-9E0C-683C54EB8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74" name="Picture 197" descr="empty">
          <a:extLst>
            <a:ext uri="{FF2B5EF4-FFF2-40B4-BE49-F238E27FC236}">
              <a16:creationId xmlns:a16="http://schemas.microsoft.com/office/drawing/2014/main" id="{C897959B-6381-4FD5-B252-A396DB2F3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75" name="Picture 198" descr="empty">
          <a:extLst>
            <a:ext uri="{FF2B5EF4-FFF2-40B4-BE49-F238E27FC236}">
              <a16:creationId xmlns:a16="http://schemas.microsoft.com/office/drawing/2014/main" id="{09D89B14-90F6-48C4-BE2E-05AFD0C2E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76" name="Picture 199" descr="empty">
          <a:extLst>
            <a:ext uri="{FF2B5EF4-FFF2-40B4-BE49-F238E27FC236}">
              <a16:creationId xmlns:a16="http://schemas.microsoft.com/office/drawing/2014/main" id="{85199FA0-1E1C-4A0C-B275-0506AA160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77" name="Picture 200" descr="empty">
          <a:extLst>
            <a:ext uri="{FF2B5EF4-FFF2-40B4-BE49-F238E27FC236}">
              <a16:creationId xmlns:a16="http://schemas.microsoft.com/office/drawing/2014/main" id="{EE99C41C-4D30-4CDE-9C87-B16A60E41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78" name="Picture 195" descr="empty">
          <a:extLst>
            <a:ext uri="{FF2B5EF4-FFF2-40B4-BE49-F238E27FC236}">
              <a16:creationId xmlns:a16="http://schemas.microsoft.com/office/drawing/2014/main" id="{A9D3206B-CA11-4869-A065-4212EC3C2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79" name="Picture 196" descr="empty">
          <a:extLst>
            <a:ext uri="{FF2B5EF4-FFF2-40B4-BE49-F238E27FC236}">
              <a16:creationId xmlns:a16="http://schemas.microsoft.com/office/drawing/2014/main" id="{462724A1-411F-4D19-BB26-BDEA80CBB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80" name="Picture 197" descr="empty">
          <a:extLst>
            <a:ext uri="{FF2B5EF4-FFF2-40B4-BE49-F238E27FC236}">
              <a16:creationId xmlns:a16="http://schemas.microsoft.com/office/drawing/2014/main" id="{DAD413A8-AD69-475A-9670-ED657FA3F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81" name="Picture 198" descr="empty">
          <a:extLst>
            <a:ext uri="{FF2B5EF4-FFF2-40B4-BE49-F238E27FC236}">
              <a16:creationId xmlns:a16="http://schemas.microsoft.com/office/drawing/2014/main" id="{E3166B0C-5EEC-427E-9BAF-0F76DE7E9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82" name="Picture 199" descr="empty">
          <a:extLst>
            <a:ext uri="{FF2B5EF4-FFF2-40B4-BE49-F238E27FC236}">
              <a16:creationId xmlns:a16="http://schemas.microsoft.com/office/drawing/2014/main" id="{BAE3DEE4-3B4E-442B-B329-15C3E24A7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83" name="Picture 200" descr="empty">
          <a:extLst>
            <a:ext uri="{FF2B5EF4-FFF2-40B4-BE49-F238E27FC236}">
              <a16:creationId xmlns:a16="http://schemas.microsoft.com/office/drawing/2014/main" id="{651C8A38-3BA7-40CC-B736-A2445E840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84" name="Picture 195" descr="empty">
          <a:extLst>
            <a:ext uri="{FF2B5EF4-FFF2-40B4-BE49-F238E27FC236}">
              <a16:creationId xmlns:a16="http://schemas.microsoft.com/office/drawing/2014/main" id="{DC2B106A-2903-4E96-8B01-408FEDA57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85" name="Picture 196" descr="empty">
          <a:extLst>
            <a:ext uri="{FF2B5EF4-FFF2-40B4-BE49-F238E27FC236}">
              <a16:creationId xmlns:a16="http://schemas.microsoft.com/office/drawing/2014/main" id="{A71FD232-0E18-4C11-9CD2-776E1BB3F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86" name="Picture 197" descr="empty">
          <a:extLst>
            <a:ext uri="{FF2B5EF4-FFF2-40B4-BE49-F238E27FC236}">
              <a16:creationId xmlns:a16="http://schemas.microsoft.com/office/drawing/2014/main" id="{87075C04-A093-478A-B595-972C96BC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87" name="Picture 198" descr="empty">
          <a:extLst>
            <a:ext uri="{FF2B5EF4-FFF2-40B4-BE49-F238E27FC236}">
              <a16:creationId xmlns:a16="http://schemas.microsoft.com/office/drawing/2014/main" id="{71A0FC6C-6B85-4EF9-8A8D-AE397E506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88" name="Picture 199" descr="empty">
          <a:extLst>
            <a:ext uri="{FF2B5EF4-FFF2-40B4-BE49-F238E27FC236}">
              <a16:creationId xmlns:a16="http://schemas.microsoft.com/office/drawing/2014/main" id="{D83B7AB3-473E-4508-816F-59615E8A9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89" name="Picture 200" descr="empty">
          <a:extLst>
            <a:ext uri="{FF2B5EF4-FFF2-40B4-BE49-F238E27FC236}">
              <a16:creationId xmlns:a16="http://schemas.microsoft.com/office/drawing/2014/main" id="{AD474916-E802-4F97-A7C8-204D0AB2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90" name="Picture 195" descr="empty">
          <a:extLst>
            <a:ext uri="{FF2B5EF4-FFF2-40B4-BE49-F238E27FC236}">
              <a16:creationId xmlns:a16="http://schemas.microsoft.com/office/drawing/2014/main" id="{6331E9D9-415A-4D68-977E-B90BEFE6E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91" name="Picture 196" descr="empty">
          <a:extLst>
            <a:ext uri="{FF2B5EF4-FFF2-40B4-BE49-F238E27FC236}">
              <a16:creationId xmlns:a16="http://schemas.microsoft.com/office/drawing/2014/main" id="{1F140C74-3973-4AB9-807E-8520ECC8A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92" name="Picture 197" descr="empty">
          <a:extLst>
            <a:ext uri="{FF2B5EF4-FFF2-40B4-BE49-F238E27FC236}">
              <a16:creationId xmlns:a16="http://schemas.microsoft.com/office/drawing/2014/main" id="{20495FA8-A400-4B81-8DEB-2A90C513D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93" name="Picture 198" descr="empty">
          <a:extLst>
            <a:ext uri="{FF2B5EF4-FFF2-40B4-BE49-F238E27FC236}">
              <a16:creationId xmlns:a16="http://schemas.microsoft.com/office/drawing/2014/main" id="{4B9D56DF-66A2-4A71-9F5D-20298F8A5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94" name="Picture 199" descr="empty">
          <a:extLst>
            <a:ext uri="{FF2B5EF4-FFF2-40B4-BE49-F238E27FC236}">
              <a16:creationId xmlns:a16="http://schemas.microsoft.com/office/drawing/2014/main" id="{DD801903-D3E0-4E9A-82EC-464E22DEC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95" name="Picture 200" descr="empty">
          <a:extLst>
            <a:ext uri="{FF2B5EF4-FFF2-40B4-BE49-F238E27FC236}">
              <a16:creationId xmlns:a16="http://schemas.microsoft.com/office/drawing/2014/main" id="{BBD1D67B-8B2A-45AF-85FF-A1D0B3B43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96" name="Picture 195" descr="empty">
          <a:extLst>
            <a:ext uri="{FF2B5EF4-FFF2-40B4-BE49-F238E27FC236}">
              <a16:creationId xmlns:a16="http://schemas.microsoft.com/office/drawing/2014/main" id="{665B4A9C-3BA2-4A17-941F-2297B9610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97" name="Picture 196" descr="empty">
          <a:extLst>
            <a:ext uri="{FF2B5EF4-FFF2-40B4-BE49-F238E27FC236}">
              <a16:creationId xmlns:a16="http://schemas.microsoft.com/office/drawing/2014/main" id="{681FE048-4C09-47D4-9929-E4B2B1988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098" name="Picture 197" descr="empty">
          <a:extLst>
            <a:ext uri="{FF2B5EF4-FFF2-40B4-BE49-F238E27FC236}">
              <a16:creationId xmlns:a16="http://schemas.microsoft.com/office/drawing/2014/main" id="{2BCDA886-C880-4CEB-A45A-7CB713A98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099" name="Picture 198" descr="empty">
          <a:extLst>
            <a:ext uri="{FF2B5EF4-FFF2-40B4-BE49-F238E27FC236}">
              <a16:creationId xmlns:a16="http://schemas.microsoft.com/office/drawing/2014/main" id="{2C7F4C4C-E970-437B-8834-F48BBE4F6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00" name="Picture 199" descr="empty">
          <a:extLst>
            <a:ext uri="{FF2B5EF4-FFF2-40B4-BE49-F238E27FC236}">
              <a16:creationId xmlns:a16="http://schemas.microsoft.com/office/drawing/2014/main" id="{37BD5AA6-F5E4-4B74-8420-C974FCEA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01" name="Picture 200" descr="empty">
          <a:extLst>
            <a:ext uri="{FF2B5EF4-FFF2-40B4-BE49-F238E27FC236}">
              <a16:creationId xmlns:a16="http://schemas.microsoft.com/office/drawing/2014/main" id="{69C8B5AD-A1B1-45C9-A693-B39BEF128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02" name="Picture 195" descr="empty">
          <a:extLst>
            <a:ext uri="{FF2B5EF4-FFF2-40B4-BE49-F238E27FC236}">
              <a16:creationId xmlns:a16="http://schemas.microsoft.com/office/drawing/2014/main" id="{CA7108CC-CBE3-474D-B078-2E21A78F6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03" name="Picture 196" descr="empty">
          <a:extLst>
            <a:ext uri="{FF2B5EF4-FFF2-40B4-BE49-F238E27FC236}">
              <a16:creationId xmlns:a16="http://schemas.microsoft.com/office/drawing/2014/main" id="{166F1EDA-F780-4ABD-8765-FB7C616F1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04" name="Picture 197" descr="empty">
          <a:extLst>
            <a:ext uri="{FF2B5EF4-FFF2-40B4-BE49-F238E27FC236}">
              <a16:creationId xmlns:a16="http://schemas.microsoft.com/office/drawing/2014/main" id="{A25C523A-8475-452A-BE25-CE20DFBD1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05" name="Picture 198" descr="empty">
          <a:extLst>
            <a:ext uri="{FF2B5EF4-FFF2-40B4-BE49-F238E27FC236}">
              <a16:creationId xmlns:a16="http://schemas.microsoft.com/office/drawing/2014/main" id="{735C5798-17BF-4C83-A5F7-0B235BCAE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06" name="Picture 199" descr="empty">
          <a:extLst>
            <a:ext uri="{FF2B5EF4-FFF2-40B4-BE49-F238E27FC236}">
              <a16:creationId xmlns:a16="http://schemas.microsoft.com/office/drawing/2014/main" id="{E36E6D80-96C9-47C9-9AFF-80D07AC3B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07" name="Picture 200" descr="empty">
          <a:extLst>
            <a:ext uri="{FF2B5EF4-FFF2-40B4-BE49-F238E27FC236}">
              <a16:creationId xmlns:a16="http://schemas.microsoft.com/office/drawing/2014/main" id="{B82E4088-FD40-43BF-85F6-33372122C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08" name="Picture 195" descr="empty">
          <a:extLst>
            <a:ext uri="{FF2B5EF4-FFF2-40B4-BE49-F238E27FC236}">
              <a16:creationId xmlns:a16="http://schemas.microsoft.com/office/drawing/2014/main" id="{3E1BBA31-8BB4-4091-8B74-BDB3E78C7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09" name="Picture 196" descr="empty">
          <a:extLst>
            <a:ext uri="{FF2B5EF4-FFF2-40B4-BE49-F238E27FC236}">
              <a16:creationId xmlns:a16="http://schemas.microsoft.com/office/drawing/2014/main" id="{6A16B17A-CE79-47F9-8FC6-7DD2E38B7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10" name="Picture 197" descr="empty">
          <a:extLst>
            <a:ext uri="{FF2B5EF4-FFF2-40B4-BE49-F238E27FC236}">
              <a16:creationId xmlns:a16="http://schemas.microsoft.com/office/drawing/2014/main" id="{BDE3CD78-19A9-406D-BC7B-9AC1836FB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11" name="Picture 198" descr="empty">
          <a:extLst>
            <a:ext uri="{FF2B5EF4-FFF2-40B4-BE49-F238E27FC236}">
              <a16:creationId xmlns:a16="http://schemas.microsoft.com/office/drawing/2014/main" id="{3085D036-A2D4-475D-9C1C-9DDE9FCCD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12" name="Picture 199" descr="empty">
          <a:extLst>
            <a:ext uri="{FF2B5EF4-FFF2-40B4-BE49-F238E27FC236}">
              <a16:creationId xmlns:a16="http://schemas.microsoft.com/office/drawing/2014/main" id="{75D67F5F-548C-440A-B5B6-66C130B24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13" name="Picture 200" descr="empty">
          <a:extLst>
            <a:ext uri="{FF2B5EF4-FFF2-40B4-BE49-F238E27FC236}">
              <a16:creationId xmlns:a16="http://schemas.microsoft.com/office/drawing/2014/main" id="{53649976-5805-4E13-A9D4-CD1A053F3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14" name="Picture 195" descr="empty">
          <a:extLst>
            <a:ext uri="{FF2B5EF4-FFF2-40B4-BE49-F238E27FC236}">
              <a16:creationId xmlns:a16="http://schemas.microsoft.com/office/drawing/2014/main" id="{18BD5D80-07AA-4962-96BE-C494C88E8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15" name="Picture 196" descr="empty">
          <a:extLst>
            <a:ext uri="{FF2B5EF4-FFF2-40B4-BE49-F238E27FC236}">
              <a16:creationId xmlns:a16="http://schemas.microsoft.com/office/drawing/2014/main" id="{27E7AAC7-B58C-4907-8464-5CEDCCC2C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16" name="Picture 197" descr="empty">
          <a:extLst>
            <a:ext uri="{FF2B5EF4-FFF2-40B4-BE49-F238E27FC236}">
              <a16:creationId xmlns:a16="http://schemas.microsoft.com/office/drawing/2014/main" id="{7FCC1176-A3A8-4552-B3C2-9919F1A8C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17" name="Picture 198" descr="empty">
          <a:extLst>
            <a:ext uri="{FF2B5EF4-FFF2-40B4-BE49-F238E27FC236}">
              <a16:creationId xmlns:a16="http://schemas.microsoft.com/office/drawing/2014/main" id="{E00D2B3A-3C54-448F-BD80-09F1E2D6A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18" name="Picture 199" descr="empty">
          <a:extLst>
            <a:ext uri="{FF2B5EF4-FFF2-40B4-BE49-F238E27FC236}">
              <a16:creationId xmlns:a16="http://schemas.microsoft.com/office/drawing/2014/main" id="{50AE7597-FD6F-4F07-ADEB-15AF79AFA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19" name="Picture 200" descr="empty">
          <a:extLst>
            <a:ext uri="{FF2B5EF4-FFF2-40B4-BE49-F238E27FC236}">
              <a16:creationId xmlns:a16="http://schemas.microsoft.com/office/drawing/2014/main" id="{F438922E-3CA3-45ED-BA25-ECE94309B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20" name="Picture 195" descr="empty">
          <a:extLst>
            <a:ext uri="{FF2B5EF4-FFF2-40B4-BE49-F238E27FC236}">
              <a16:creationId xmlns:a16="http://schemas.microsoft.com/office/drawing/2014/main" id="{6AE0D9CC-141F-4F1B-839B-4049FBF2F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21" name="Picture 196" descr="empty">
          <a:extLst>
            <a:ext uri="{FF2B5EF4-FFF2-40B4-BE49-F238E27FC236}">
              <a16:creationId xmlns:a16="http://schemas.microsoft.com/office/drawing/2014/main" id="{ED7F4934-9015-4385-BAC1-3B60F3F55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22" name="Picture 197" descr="empty">
          <a:extLst>
            <a:ext uri="{FF2B5EF4-FFF2-40B4-BE49-F238E27FC236}">
              <a16:creationId xmlns:a16="http://schemas.microsoft.com/office/drawing/2014/main" id="{0B1B5487-9D2A-4FAA-878E-5370CDE47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23" name="Picture 198" descr="empty">
          <a:extLst>
            <a:ext uri="{FF2B5EF4-FFF2-40B4-BE49-F238E27FC236}">
              <a16:creationId xmlns:a16="http://schemas.microsoft.com/office/drawing/2014/main" id="{AA7EE8C9-AD3B-4B74-A3C5-513768D7C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24" name="Picture 199" descr="empty">
          <a:extLst>
            <a:ext uri="{FF2B5EF4-FFF2-40B4-BE49-F238E27FC236}">
              <a16:creationId xmlns:a16="http://schemas.microsoft.com/office/drawing/2014/main" id="{34E2B966-2281-49EE-8A5D-C6D192D09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25" name="Picture 200" descr="empty">
          <a:extLst>
            <a:ext uri="{FF2B5EF4-FFF2-40B4-BE49-F238E27FC236}">
              <a16:creationId xmlns:a16="http://schemas.microsoft.com/office/drawing/2014/main" id="{765B7C34-82B1-4B31-8EA0-F3FDF9716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26" name="Picture 195" descr="empty">
          <a:extLst>
            <a:ext uri="{FF2B5EF4-FFF2-40B4-BE49-F238E27FC236}">
              <a16:creationId xmlns:a16="http://schemas.microsoft.com/office/drawing/2014/main" id="{54194BE2-585F-4CBD-8D71-6ED5FC441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27" name="Picture 196" descr="empty">
          <a:extLst>
            <a:ext uri="{FF2B5EF4-FFF2-40B4-BE49-F238E27FC236}">
              <a16:creationId xmlns:a16="http://schemas.microsoft.com/office/drawing/2014/main" id="{E3EB56CC-7935-4406-9369-D4F008719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28" name="Picture 197" descr="empty">
          <a:extLst>
            <a:ext uri="{FF2B5EF4-FFF2-40B4-BE49-F238E27FC236}">
              <a16:creationId xmlns:a16="http://schemas.microsoft.com/office/drawing/2014/main" id="{71C40A0C-1372-4EA2-B37E-3B26F4DBA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29" name="Picture 198" descr="empty">
          <a:extLst>
            <a:ext uri="{FF2B5EF4-FFF2-40B4-BE49-F238E27FC236}">
              <a16:creationId xmlns:a16="http://schemas.microsoft.com/office/drawing/2014/main" id="{B9C997C0-1D42-49E9-BEAD-BB869F764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30" name="Picture 199" descr="empty">
          <a:extLst>
            <a:ext uri="{FF2B5EF4-FFF2-40B4-BE49-F238E27FC236}">
              <a16:creationId xmlns:a16="http://schemas.microsoft.com/office/drawing/2014/main" id="{ACA82F9B-4F23-4632-AA12-9231A1525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31" name="Picture 200" descr="empty">
          <a:extLst>
            <a:ext uri="{FF2B5EF4-FFF2-40B4-BE49-F238E27FC236}">
              <a16:creationId xmlns:a16="http://schemas.microsoft.com/office/drawing/2014/main" id="{CA5EDA35-2CE4-45D2-9429-FCBC5F160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32" name="Picture 195" descr="empty">
          <a:extLst>
            <a:ext uri="{FF2B5EF4-FFF2-40B4-BE49-F238E27FC236}">
              <a16:creationId xmlns:a16="http://schemas.microsoft.com/office/drawing/2014/main" id="{B813B7FA-C724-4C96-84EA-6B6639A0C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33" name="Picture 196" descr="empty">
          <a:extLst>
            <a:ext uri="{FF2B5EF4-FFF2-40B4-BE49-F238E27FC236}">
              <a16:creationId xmlns:a16="http://schemas.microsoft.com/office/drawing/2014/main" id="{556C7CE5-1EE6-4976-A32B-AAC6232BB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34" name="Picture 197" descr="empty">
          <a:extLst>
            <a:ext uri="{FF2B5EF4-FFF2-40B4-BE49-F238E27FC236}">
              <a16:creationId xmlns:a16="http://schemas.microsoft.com/office/drawing/2014/main" id="{59D4FFB9-BF5B-44BD-B8EA-7EDFC1013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35" name="Picture 198" descr="empty">
          <a:extLst>
            <a:ext uri="{FF2B5EF4-FFF2-40B4-BE49-F238E27FC236}">
              <a16:creationId xmlns:a16="http://schemas.microsoft.com/office/drawing/2014/main" id="{DB68BCF6-009C-4DBD-AFA0-096FFF56E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36" name="Picture 199" descr="empty">
          <a:extLst>
            <a:ext uri="{FF2B5EF4-FFF2-40B4-BE49-F238E27FC236}">
              <a16:creationId xmlns:a16="http://schemas.microsoft.com/office/drawing/2014/main" id="{996B32A8-D167-4F5C-9FAD-E3171AFF3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37" name="Picture 200" descr="empty">
          <a:extLst>
            <a:ext uri="{FF2B5EF4-FFF2-40B4-BE49-F238E27FC236}">
              <a16:creationId xmlns:a16="http://schemas.microsoft.com/office/drawing/2014/main" id="{AA760021-C31B-4E29-813F-331F50B6E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38" name="Picture 195" descr="empty">
          <a:extLst>
            <a:ext uri="{FF2B5EF4-FFF2-40B4-BE49-F238E27FC236}">
              <a16:creationId xmlns:a16="http://schemas.microsoft.com/office/drawing/2014/main" id="{BD0337F8-A802-4146-A533-F052E456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39" name="Picture 196" descr="empty">
          <a:extLst>
            <a:ext uri="{FF2B5EF4-FFF2-40B4-BE49-F238E27FC236}">
              <a16:creationId xmlns:a16="http://schemas.microsoft.com/office/drawing/2014/main" id="{B1A1CAAB-D34F-4462-B154-78552206D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40" name="Picture 197" descr="empty">
          <a:extLst>
            <a:ext uri="{FF2B5EF4-FFF2-40B4-BE49-F238E27FC236}">
              <a16:creationId xmlns:a16="http://schemas.microsoft.com/office/drawing/2014/main" id="{9D7980F3-23C3-4CE1-9A8C-6FC1649D1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41" name="Picture 198" descr="empty">
          <a:extLst>
            <a:ext uri="{FF2B5EF4-FFF2-40B4-BE49-F238E27FC236}">
              <a16:creationId xmlns:a16="http://schemas.microsoft.com/office/drawing/2014/main" id="{1E5CA66D-6CB6-4909-B683-D14255955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42" name="Picture 199" descr="empty">
          <a:extLst>
            <a:ext uri="{FF2B5EF4-FFF2-40B4-BE49-F238E27FC236}">
              <a16:creationId xmlns:a16="http://schemas.microsoft.com/office/drawing/2014/main" id="{EB84813D-BF6B-4AFE-BB5C-C387FAA54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43" name="Picture 200" descr="empty">
          <a:extLst>
            <a:ext uri="{FF2B5EF4-FFF2-40B4-BE49-F238E27FC236}">
              <a16:creationId xmlns:a16="http://schemas.microsoft.com/office/drawing/2014/main" id="{840CDB03-276F-4FF2-9BEB-F27E4ADF5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44" name="Picture 195" descr="empty">
          <a:extLst>
            <a:ext uri="{FF2B5EF4-FFF2-40B4-BE49-F238E27FC236}">
              <a16:creationId xmlns:a16="http://schemas.microsoft.com/office/drawing/2014/main" id="{38A46B2C-9A92-4848-8774-751DE9EEF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45" name="Picture 196" descr="empty">
          <a:extLst>
            <a:ext uri="{FF2B5EF4-FFF2-40B4-BE49-F238E27FC236}">
              <a16:creationId xmlns:a16="http://schemas.microsoft.com/office/drawing/2014/main" id="{533079F7-29D5-4D6A-88A7-F6B62E662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46" name="Picture 197" descr="empty">
          <a:extLst>
            <a:ext uri="{FF2B5EF4-FFF2-40B4-BE49-F238E27FC236}">
              <a16:creationId xmlns:a16="http://schemas.microsoft.com/office/drawing/2014/main" id="{EBB1219A-B494-4568-AC53-EC761AFB7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47" name="Picture 198" descr="empty">
          <a:extLst>
            <a:ext uri="{FF2B5EF4-FFF2-40B4-BE49-F238E27FC236}">
              <a16:creationId xmlns:a16="http://schemas.microsoft.com/office/drawing/2014/main" id="{E77E9F41-8F65-40CB-A6C6-5BBC84E91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48" name="Picture 199" descr="empty">
          <a:extLst>
            <a:ext uri="{FF2B5EF4-FFF2-40B4-BE49-F238E27FC236}">
              <a16:creationId xmlns:a16="http://schemas.microsoft.com/office/drawing/2014/main" id="{DE43C209-8342-4A10-BE40-497FA93B1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49" name="Picture 200" descr="empty">
          <a:extLst>
            <a:ext uri="{FF2B5EF4-FFF2-40B4-BE49-F238E27FC236}">
              <a16:creationId xmlns:a16="http://schemas.microsoft.com/office/drawing/2014/main" id="{2C6A2478-FFCA-471E-92F4-7008532F2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50" name="Picture 195" descr="empty">
          <a:extLst>
            <a:ext uri="{FF2B5EF4-FFF2-40B4-BE49-F238E27FC236}">
              <a16:creationId xmlns:a16="http://schemas.microsoft.com/office/drawing/2014/main" id="{5C290B11-8309-4F87-B694-070FFB5B6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51" name="Picture 196" descr="empty">
          <a:extLst>
            <a:ext uri="{FF2B5EF4-FFF2-40B4-BE49-F238E27FC236}">
              <a16:creationId xmlns:a16="http://schemas.microsoft.com/office/drawing/2014/main" id="{A1A2B3A2-26CF-41DC-86A0-9EE82E22C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52" name="Picture 197" descr="empty">
          <a:extLst>
            <a:ext uri="{FF2B5EF4-FFF2-40B4-BE49-F238E27FC236}">
              <a16:creationId xmlns:a16="http://schemas.microsoft.com/office/drawing/2014/main" id="{696FF495-E0D2-4CED-900F-849390388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53" name="Picture 198" descr="empty">
          <a:extLst>
            <a:ext uri="{FF2B5EF4-FFF2-40B4-BE49-F238E27FC236}">
              <a16:creationId xmlns:a16="http://schemas.microsoft.com/office/drawing/2014/main" id="{38803E7B-C72E-43F2-BE7D-85B13DA7D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54" name="Picture 199" descr="empty">
          <a:extLst>
            <a:ext uri="{FF2B5EF4-FFF2-40B4-BE49-F238E27FC236}">
              <a16:creationId xmlns:a16="http://schemas.microsoft.com/office/drawing/2014/main" id="{BF21552B-6451-44F8-8E37-B523288AA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55" name="Picture 200" descr="empty">
          <a:extLst>
            <a:ext uri="{FF2B5EF4-FFF2-40B4-BE49-F238E27FC236}">
              <a16:creationId xmlns:a16="http://schemas.microsoft.com/office/drawing/2014/main" id="{667C9736-6B42-4E4C-98E5-4B5466B5C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56" name="Picture 195" descr="empty">
          <a:extLst>
            <a:ext uri="{FF2B5EF4-FFF2-40B4-BE49-F238E27FC236}">
              <a16:creationId xmlns:a16="http://schemas.microsoft.com/office/drawing/2014/main" id="{ADB99C68-11FC-41ED-8FAB-24A2714B4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57" name="Picture 196" descr="empty">
          <a:extLst>
            <a:ext uri="{FF2B5EF4-FFF2-40B4-BE49-F238E27FC236}">
              <a16:creationId xmlns:a16="http://schemas.microsoft.com/office/drawing/2014/main" id="{78098B60-FD29-40A7-889F-17EEF82D7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58" name="Picture 197" descr="empty">
          <a:extLst>
            <a:ext uri="{FF2B5EF4-FFF2-40B4-BE49-F238E27FC236}">
              <a16:creationId xmlns:a16="http://schemas.microsoft.com/office/drawing/2014/main" id="{A8FACD68-6CDC-4147-9CF3-5B51159A1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59" name="Picture 198" descr="empty">
          <a:extLst>
            <a:ext uri="{FF2B5EF4-FFF2-40B4-BE49-F238E27FC236}">
              <a16:creationId xmlns:a16="http://schemas.microsoft.com/office/drawing/2014/main" id="{142ABE8C-E70A-4652-86F6-AC56BBC49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60" name="Picture 199" descr="empty">
          <a:extLst>
            <a:ext uri="{FF2B5EF4-FFF2-40B4-BE49-F238E27FC236}">
              <a16:creationId xmlns:a16="http://schemas.microsoft.com/office/drawing/2014/main" id="{E62B22A4-ADBA-47BB-9DD4-B39D5D0E3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61" name="Picture 200" descr="empty">
          <a:extLst>
            <a:ext uri="{FF2B5EF4-FFF2-40B4-BE49-F238E27FC236}">
              <a16:creationId xmlns:a16="http://schemas.microsoft.com/office/drawing/2014/main" id="{9F4EFAC4-093D-49E0-A285-E5385D637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62" name="Picture 195" descr="empty">
          <a:extLst>
            <a:ext uri="{FF2B5EF4-FFF2-40B4-BE49-F238E27FC236}">
              <a16:creationId xmlns:a16="http://schemas.microsoft.com/office/drawing/2014/main" id="{A942DB9C-09D6-4E7E-802D-DD449B384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63" name="Picture 196" descr="empty">
          <a:extLst>
            <a:ext uri="{FF2B5EF4-FFF2-40B4-BE49-F238E27FC236}">
              <a16:creationId xmlns:a16="http://schemas.microsoft.com/office/drawing/2014/main" id="{9261057D-89C5-44DC-823B-430651600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64" name="Picture 197" descr="empty">
          <a:extLst>
            <a:ext uri="{FF2B5EF4-FFF2-40B4-BE49-F238E27FC236}">
              <a16:creationId xmlns:a16="http://schemas.microsoft.com/office/drawing/2014/main" id="{2906047C-0911-47BF-8054-62572166E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65" name="Picture 198" descr="empty">
          <a:extLst>
            <a:ext uri="{FF2B5EF4-FFF2-40B4-BE49-F238E27FC236}">
              <a16:creationId xmlns:a16="http://schemas.microsoft.com/office/drawing/2014/main" id="{A7C0DB8B-89C5-46F2-A593-7242FA9DA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66" name="Picture 199" descr="empty">
          <a:extLst>
            <a:ext uri="{FF2B5EF4-FFF2-40B4-BE49-F238E27FC236}">
              <a16:creationId xmlns:a16="http://schemas.microsoft.com/office/drawing/2014/main" id="{2778CF97-5CE7-4AFE-8FF4-680462F5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67" name="Picture 200" descr="empty">
          <a:extLst>
            <a:ext uri="{FF2B5EF4-FFF2-40B4-BE49-F238E27FC236}">
              <a16:creationId xmlns:a16="http://schemas.microsoft.com/office/drawing/2014/main" id="{88870FDB-9316-4309-B3E8-78BE0C42A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68" name="Picture 195" descr="empty">
          <a:extLst>
            <a:ext uri="{FF2B5EF4-FFF2-40B4-BE49-F238E27FC236}">
              <a16:creationId xmlns:a16="http://schemas.microsoft.com/office/drawing/2014/main" id="{43BCC855-5691-4F86-8B83-CFF01A415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69" name="Picture 196" descr="empty">
          <a:extLst>
            <a:ext uri="{FF2B5EF4-FFF2-40B4-BE49-F238E27FC236}">
              <a16:creationId xmlns:a16="http://schemas.microsoft.com/office/drawing/2014/main" id="{8E5F88BC-0245-4E2F-A3E3-0D97518F8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70" name="Picture 197" descr="empty">
          <a:extLst>
            <a:ext uri="{FF2B5EF4-FFF2-40B4-BE49-F238E27FC236}">
              <a16:creationId xmlns:a16="http://schemas.microsoft.com/office/drawing/2014/main" id="{93032258-FFFE-4E88-BF22-15DEDE2A6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71" name="Picture 198" descr="empty">
          <a:extLst>
            <a:ext uri="{FF2B5EF4-FFF2-40B4-BE49-F238E27FC236}">
              <a16:creationId xmlns:a16="http://schemas.microsoft.com/office/drawing/2014/main" id="{BC4AB4E2-BA2B-49B2-9188-D39DA437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72" name="Picture 199" descr="empty">
          <a:extLst>
            <a:ext uri="{FF2B5EF4-FFF2-40B4-BE49-F238E27FC236}">
              <a16:creationId xmlns:a16="http://schemas.microsoft.com/office/drawing/2014/main" id="{C12CE617-0083-4B3C-8498-666192B25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73" name="Picture 200" descr="empty">
          <a:extLst>
            <a:ext uri="{FF2B5EF4-FFF2-40B4-BE49-F238E27FC236}">
              <a16:creationId xmlns:a16="http://schemas.microsoft.com/office/drawing/2014/main" id="{983033A0-69F0-4F3A-9D1E-5FCB9B7E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74" name="Picture 195" descr="empty">
          <a:extLst>
            <a:ext uri="{FF2B5EF4-FFF2-40B4-BE49-F238E27FC236}">
              <a16:creationId xmlns:a16="http://schemas.microsoft.com/office/drawing/2014/main" id="{3ECB39CB-0081-4226-AB8B-CCD234F7F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75" name="Picture 196" descr="empty">
          <a:extLst>
            <a:ext uri="{FF2B5EF4-FFF2-40B4-BE49-F238E27FC236}">
              <a16:creationId xmlns:a16="http://schemas.microsoft.com/office/drawing/2014/main" id="{4EEE02F2-A48B-4865-B857-BEE24328A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76" name="Picture 197" descr="empty">
          <a:extLst>
            <a:ext uri="{FF2B5EF4-FFF2-40B4-BE49-F238E27FC236}">
              <a16:creationId xmlns:a16="http://schemas.microsoft.com/office/drawing/2014/main" id="{9692AC92-8EF5-41BF-AE7C-A8DB515F6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77" name="Picture 198" descr="empty">
          <a:extLst>
            <a:ext uri="{FF2B5EF4-FFF2-40B4-BE49-F238E27FC236}">
              <a16:creationId xmlns:a16="http://schemas.microsoft.com/office/drawing/2014/main" id="{3FE9C76B-87C9-4F26-9CA2-9CD8577C5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78" name="Picture 199" descr="empty">
          <a:extLst>
            <a:ext uri="{FF2B5EF4-FFF2-40B4-BE49-F238E27FC236}">
              <a16:creationId xmlns:a16="http://schemas.microsoft.com/office/drawing/2014/main" id="{AEB77EBD-C72B-4FC0-897E-AAE262CE8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79" name="Picture 200" descr="empty">
          <a:extLst>
            <a:ext uri="{FF2B5EF4-FFF2-40B4-BE49-F238E27FC236}">
              <a16:creationId xmlns:a16="http://schemas.microsoft.com/office/drawing/2014/main" id="{16B03105-A192-4FD8-A293-40645BBB7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80" name="Picture 195" descr="empty">
          <a:extLst>
            <a:ext uri="{FF2B5EF4-FFF2-40B4-BE49-F238E27FC236}">
              <a16:creationId xmlns:a16="http://schemas.microsoft.com/office/drawing/2014/main" id="{9A8A2E40-5A5C-4A68-AC1C-FDBE5E357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81" name="Picture 196" descr="empty">
          <a:extLst>
            <a:ext uri="{FF2B5EF4-FFF2-40B4-BE49-F238E27FC236}">
              <a16:creationId xmlns:a16="http://schemas.microsoft.com/office/drawing/2014/main" id="{AF06F9F6-1DC4-4256-8C92-F0CEC2F6B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82" name="Picture 197" descr="empty">
          <a:extLst>
            <a:ext uri="{FF2B5EF4-FFF2-40B4-BE49-F238E27FC236}">
              <a16:creationId xmlns:a16="http://schemas.microsoft.com/office/drawing/2014/main" id="{B79A175B-B134-4092-85D6-EBD0142B5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83" name="Picture 198" descr="empty">
          <a:extLst>
            <a:ext uri="{FF2B5EF4-FFF2-40B4-BE49-F238E27FC236}">
              <a16:creationId xmlns:a16="http://schemas.microsoft.com/office/drawing/2014/main" id="{EC439823-9D26-410B-B4C6-F028D6F49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84" name="Picture 199" descr="empty">
          <a:extLst>
            <a:ext uri="{FF2B5EF4-FFF2-40B4-BE49-F238E27FC236}">
              <a16:creationId xmlns:a16="http://schemas.microsoft.com/office/drawing/2014/main" id="{E87F1A8C-FA24-494C-AD48-9AB4B4AD4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85" name="Picture 200" descr="empty">
          <a:extLst>
            <a:ext uri="{FF2B5EF4-FFF2-40B4-BE49-F238E27FC236}">
              <a16:creationId xmlns:a16="http://schemas.microsoft.com/office/drawing/2014/main" id="{C08A6E6D-8454-4472-8A3C-670547CFD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86" name="Picture 195" descr="empty">
          <a:extLst>
            <a:ext uri="{FF2B5EF4-FFF2-40B4-BE49-F238E27FC236}">
              <a16:creationId xmlns:a16="http://schemas.microsoft.com/office/drawing/2014/main" id="{92E84786-9947-4F85-8217-BAC4DCD5F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87" name="Picture 196" descr="empty">
          <a:extLst>
            <a:ext uri="{FF2B5EF4-FFF2-40B4-BE49-F238E27FC236}">
              <a16:creationId xmlns:a16="http://schemas.microsoft.com/office/drawing/2014/main" id="{2D930998-7965-4E54-861E-61D24B7C5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88" name="Picture 197" descr="empty">
          <a:extLst>
            <a:ext uri="{FF2B5EF4-FFF2-40B4-BE49-F238E27FC236}">
              <a16:creationId xmlns:a16="http://schemas.microsoft.com/office/drawing/2014/main" id="{54BDC692-094C-496F-A32B-76688E4A9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89" name="Picture 198" descr="empty">
          <a:extLst>
            <a:ext uri="{FF2B5EF4-FFF2-40B4-BE49-F238E27FC236}">
              <a16:creationId xmlns:a16="http://schemas.microsoft.com/office/drawing/2014/main" id="{4EA98130-04EB-4121-8B16-7040108E2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90" name="Picture 199" descr="empty">
          <a:extLst>
            <a:ext uri="{FF2B5EF4-FFF2-40B4-BE49-F238E27FC236}">
              <a16:creationId xmlns:a16="http://schemas.microsoft.com/office/drawing/2014/main" id="{51BFC930-352C-40F1-8D74-8945C856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91" name="Picture 200" descr="empty">
          <a:extLst>
            <a:ext uri="{FF2B5EF4-FFF2-40B4-BE49-F238E27FC236}">
              <a16:creationId xmlns:a16="http://schemas.microsoft.com/office/drawing/2014/main" id="{7F940B04-1E91-493A-AD03-33AE747BF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92" name="Picture 195" descr="empty">
          <a:extLst>
            <a:ext uri="{FF2B5EF4-FFF2-40B4-BE49-F238E27FC236}">
              <a16:creationId xmlns:a16="http://schemas.microsoft.com/office/drawing/2014/main" id="{B37569EE-3C93-452E-B193-E1A6812A5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93" name="Picture 196" descr="empty">
          <a:extLst>
            <a:ext uri="{FF2B5EF4-FFF2-40B4-BE49-F238E27FC236}">
              <a16:creationId xmlns:a16="http://schemas.microsoft.com/office/drawing/2014/main" id="{A96F2D41-4ACD-403F-8B91-E34C1E63E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94" name="Picture 197" descr="empty">
          <a:extLst>
            <a:ext uri="{FF2B5EF4-FFF2-40B4-BE49-F238E27FC236}">
              <a16:creationId xmlns:a16="http://schemas.microsoft.com/office/drawing/2014/main" id="{6ACCF8A4-BDB9-48CD-BF32-44FF09674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95" name="Picture 198" descr="empty">
          <a:extLst>
            <a:ext uri="{FF2B5EF4-FFF2-40B4-BE49-F238E27FC236}">
              <a16:creationId xmlns:a16="http://schemas.microsoft.com/office/drawing/2014/main" id="{EB091D53-5059-49C7-B0FC-83C5D25CF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96" name="Picture 199" descr="empty">
          <a:extLst>
            <a:ext uri="{FF2B5EF4-FFF2-40B4-BE49-F238E27FC236}">
              <a16:creationId xmlns:a16="http://schemas.microsoft.com/office/drawing/2014/main" id="{F7981BC3-F3D2-42E4-A2F8-9B4926BC1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97" name="Picture 200" descr="empty">
          <a:extLst>
            <a:ext uri="{FF2B5EF4-FFF2-40B4-BE49-F238E27FC236}">
              <a16:creationId xmlns:a16="http://schemas.microsoft.com/office/drawing/2014/main" id="{47F1B006-FC16-476D-80AF-51BB39789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198" name="Picture 195" descr="empty">
          <a:extLst>
            <a:ext uri="{FF2B5EF4-FFF2-40B4-BE49-F238E27FC236}">
              <a16:creationId xmlns:a16="http://schemas.microsoft.com/office/drawing/2014/main" id="{24F32E7D-ECFC-46CB-BE6E-3BF4C0D3A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199" name="Picture 196" descr="empty">
          <a:extLst>
            <a:ext uri="{FF2B5EF4-FFF2-40B4-BE49-F238E27FC236}">
              <a16:creationId xmlns:a16="http://schemas.microsoft.com/office/drawing/2014/main" id="{F761762F-445D-450D-89A3-C1877DDF3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00" name="Picture 197" descr="empty">
          <a:extLst>
            <a:ext uri="{FF2B5EF4-FFF2-40B4-BE49-F238E27FC236}">
              <a16:creationId xmlns:a16="http://schemas.microsoft.com/office/drawing/2014/main" id="{91D6A4EF-555B-40F0-B853-324BCD90F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01" name="Picture 198" descr="empty">
          <a:extLst>
            <a:ext uri="{FF2B5EF4-FFF2-40B4-BE49-F238E27FC236}">
              <a16:creationId xmlns:a16="http://schemas.microsoft.com/office/drawing/2014/main" id="{1AC53857-E8C5-4329-A081-2AA69C4D2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02" name="Picture 199" descr="empty">
          <a:extLst>
            <a:ext uri="{FF2B5EF4-FFF2-40B4-BE49-F238E27FC236}">
              <a16:creationId xmlns:a16="http://schemas.microsoft.com/office/drawing/2014/main" id="{FF505051-3490-4D24-97B5-025C41AFB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03" name="Picture 200" descr="empty">
          <a:extLst>
            <a:ext uri="{FF2B5EF4-FFF2-40B4-BE49-F238E27FC236}">
              <a16:creationId xmlns:a16="http://schemas.microsoft.com/office/drawing/2014/main" id="{4AC84E1F-9652-4004-96F2-A7E43CAD5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04" name="Picture 195" descr="empty">
          <a:extLst>
            <a:ext uri="{FF2B5EF4-FFF2-40B4-BE49-F238E27FC236}">
              <a16:creationId xmlns:a16="http://schemas.microsoft.com/office/drawing/2014/main" id="{323E66CE-76E3-458F-8A53-0FE6BF0B8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05" name="Picture 196" descr="empty">
          <a:extLst>
            <a:ext uri="{FF2B5EF4-FFF2-40B4-BE49-F238E27FC236}">
              <a16:creationId xmlns:a16="http://schemas.microsoft.com/office/drawing/2014/main" id="{7A3B8FBB-8A41-41AE-ACE2-BE2580AB2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06" name="Picture 197" descr="empty">
          <a:extLst>
            <a:ext uri="{FF2B5EF4-FFF2-40B4-BE49-F238E27FC236}">
              <a16:creationId xmlns:a16="http://schemas.microsoft.com/office/drawing/2014/main" id="{289BDD10-B0BF-4434-A5EC-66BC66F8D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07" name="Picture 198" descr="empty">
          <a:extLst>
            <a:ext uri="{FF2B5EF4-FFF2-40B4-BE49-F238E27FC236}">
              <a16:creationId xmlns:a16="http://schemas.microsoft.com/office/drawing/2014/main" id="{FC4908DD-9178-4C8A-9BAF-B6A53D1C3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08" name="Picture 199" descr="empty">
          <a:extLst>
            <a:ext uri="{FF2B5EF4-FFF2-40B4-BE49-F238E27FC236}">
              <a16:creationId xmlns:a16="http://schemas.microsoft.com/office/drawing/2014/main" id="{8869A22A-5570-4263-9821-22C67ADA6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09" name="Picture 200" descr="empty">
          <a:extLst>
            <a:ext uri="{FF2B5EF4-FFF2-40B4-BE49-F238E27FC236}">
              <a16:creationId xmlns:a16="http://schemas.microsoft.com/office/drawing/2014/main" id="{51B5F672-EF71-4BA3-A5B0-6CA26F56D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10" name="Picture 195" descr="empty">
          <a:extLst>
            <a:ext uri="{FF2B5EF4-FFF2-40B4-BE49-F238E27FC236}">
              <a16:creationId xmlns:a16="http://schemas.microsoft.com/office/drawing/2014/main" id="{DBE74595-4758-410A-829F-EC6EA05E5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11" name="Picture 196" descr="empty">
          <a:extLst>
            <a:ext uri="{FF2B5EF4-FFF2-40B4-BE49-F238E27FC236}">
              <a16:creationId xmlns:a16="http://schemas.microsoft.com/office/drawing/2014/main" id="{FFA11F14-2385-4D89-A5D6-D2E1209AD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12" name="Picture 197" descr="empty">
          <a:extLst>
            <a:ext uri="{FF2B5EF4-FFF2-40B4-BE49-F238E27FC236}">
              <a16:creationId xmlns:a16="http://schemas.microsoft.com/office/drawing/2014/main" id="{D4D9CF15-7F8D-45E7-B836-0DEB7E8FA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13" name="Picture 198" descr="empty">
          <a:extLst>
            <a:ext uri="{FF2B5EF4-FFF2-40B4-BE49-F238E27FC236}">
              <a16:creationId xmlns:a16="http://schemas.microsoft.com/office/drawing/2014/main" id="{691B4E76-613E-4E31-9F0A-15BD0ED7F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14" name="Picture 199" descr="empty">
          <a:extLst>
            <a:ext uri="{FF2B5EF4-FFF2-40B4-BE49-F238E27FC236}">
              <a16:creationId xmlns:a16="http://schemas.microsoft.com/office/drawing/2014/main" id="{6FCB1D0E-E52C-48DA-924E-3A0EF5154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15" name="Picture 200" descr="empty">
          <a:extLst>
            <a:ext uri="{FF2B5EF4-FFF2-40B4-BE49-F238E27FC236}">
              <a16:creationId xmlns:a16="http://schemas.microsoft.com/office/drawing/2014/main" id="{2F681B53-C789-4EC5-8ED1-766C45B16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16" name="Picture 195" descr="empty">
          <a:extLst>
            <a:ext uri="{FF2B5EF4-FFF2-40B4-BE49-F238E27FC236}">
              <a16:creationId xmlns:a16="http://schemas.microsoft.com/office/drawing/2014/main" id="{D1DA39AF-B7FE-48FE-846E-E6040A961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17" name="Picture 196" descr="empty">
          <a:extLst>
            <a:ext uri="{FF2B5EF4-FFF2-40B4-BE49-F238E27FC236}">
              <a16:creationId xmlns:a16="http://schemas.microsoft.com/office/drawing/2014/main" id="{5AC136A9-94DB-49C5-9B41-26B667CC1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18" name="Picture 197" descr="empty">
          <a:extLst>
            <a:ext uri="{FF2B5EF4-FFF2-40B4-BE49-F238E27FC236}">
              <a16:creationId xmlns:a16="http://schemas.microsoft.com/office/drawing/2014/main" id="{F6423811-9890-4CC8-9902-B66D05D59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19" name="Picture 198" descr="empty">
          <a:extLst>
            <a:ext uri="{FF2B5EF4-FFF2-40B4-BE49-F238E27FC236}">
              <a16:creationId xmlns:a16="http://schemas.microsoft.com/office/drawing/2014/main" id="{1485ADAB-F338-45E1-901A-2C550EDB2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20" name="Picture 199" descr="empty">
          <a:extLst>
            <a:ext uri="{FF2B5EF4-FFF2-40B4-BE49-F238E27FC236}">
              <a16:creationId xmlns:a16="http://schemas.microsoft.com/office/drawing/2014/main" id="{357C50F8-B068-4922-BC77-0A25ABD57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21" name="Picture 200" descr="empty">
          <a:extLst>
            <a:ext uri="{FF2B5EF4-FFF2-40B4-BE49-F238E27FC236}">
              <a16:creationId xmlns:a16="http://schemas.microsoft.com/office/drawing/2014/main" id="{EC1DA566-757C-4212-AE70-556C34177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22" name="Picture 195" descr="empty">
          <a:extLst>
            <a:ext uri="{FF2B5EF4-FFF2-40B4-BE49-F238E27FC236}">
              <a16:creationId xmlns:a16="http://schemas.microsoft.com/office/drawing/2014/main" id="{C69D276C-846C-42EB-98E9-71EF9545C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23" name="Picture 196" descr="empty">
          <a:extLst>
            <a:ext uri="{FF2B5EF4-FFF2-40B4-BE49-F238E27FC236}">
              <a16:creationId xmlns:a16="http://schemas.microsoft.com/office/drawing/2014/main" id="{9968120B-5A9D-4ADB-A898-97C7D616C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24" name="Picture 197" descr="empty">
          <a:extLst>
            <a:ext uri="{FF2B5EF4-FFF2-40B4-BE49-F238E27FC236}">
              <a16:creationId xmlns:a16="http://schemas.microsoft.com/office/drawing/2014/main" id="{06CD23DF-315A-4542-B181-8968C1EB9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25" name="Picture 198" descr="empty">
          <a:extLst>
            <a:ext uri="{FF2B5EF4-FFF2-40B4-BE49-F238E27FC236}">
              <a16:creationId xmlns:a16="http://schemas.microsoft.com/office/drawing/2014/main" id="{6A9139C4-A400-469B-A57B-027FE057B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26" name="Picture 199" descr="empty">
          <a:extLst>
            <a:ext uri="{FF2B5EF4-FFF2-40B4-BE49-F238E27FC236}">
              <a16:creationId xmlns:a16="http://schemas.microsoft.com/office/drawing/2014/main" id="{D491BE44-B04B-4F64-B6D8-BE80B36B4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27" name="Picture 200" descr="empty">
          <a:extLst>
            <a:ext uri="{FF2B5EF4-FFF2-40B4-BE49-F238E27FC236}">
              <a16:creationId xmlns:a16="http://schemas.microsoft.com/office/drawing/2014/main" id="{2E3661D8-9911-4FE4-B61C-7D998239A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28" name="Picture 195" descr="empty">
          <a:extLst>
            <a:ext uri="{FF2B5EF4-FFF2-40B4-BE49-F238E27FC236}">
              <a16:creationId xmlns:a16="http://schemas.microsoft.com/office/drawing/2014/main" id="{E380263A-0E5A-4545-B49B-ADE623949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29" name="Picture 196" descr="empty">
          <a:extLst>
            <a:ext uri="{FF2B5EF4-FFF2-40B4-BE49-F238E27FC236}">
              <a16:creationId xmlns:a16="http://schemas.microsoft.com/office/drawing/2014/main" id="{4781F606-6127-4C91-8E94-A080C09B2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30" name="Picture 197" descr="empty">
          <a:extLst>
            <a:ext uri="{FF2B5EF4-FFF2-40B4-BE49-F238E27FC236}">
              <a16:creationId xmlns:a16="http://schemas.microsoft.com/office/drawing/2014/main" id="{2C3B8FCF-3A22-433A-AF90-79519C259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31" name="Picture 198" descr="empty">
          <a:extLst>
            <a:ext uri="{FF2B5EF4-FFF2-40B4-BE49-F238E27FC236}">
              <a16:creationId xmlns:a16="http://schemas.microsoft.com/office/drawing/2014/main" id="{59A314A0-DA94-4253-8DB8-A36E75ED5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32" name="Picture 199" descr="empty">
          <a:extLst>
            <a:ext uri="{FF2B5EF4-FFF2-40B4-BE49-F238E27FC236}">
              <a16:creationId xmlns:a16="http://schemas.microsoft.com/office/drawing/2014/main" id="{F34F6F5D-6E78-4617-B4D6-2687C31F8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33" name="Picture 200" descr="empty">
          <a:extLst>
            <a:ext uri="{FF2B5EF4-FFF2-40B4-BE49-F238E27FC236}">
              <a16:creationId xmlns:a16="http://schemas.microsoft.com/office/drawing/2014/main" id="{E8D00759-19C6-4623-BD8D-971C9F7D1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34" name="Picture 195" descr="empty">
          <a:extLst>
            <a:ext uri="{FF2B5EF4-FFF2-40B4-BE49-F238E27FC236}">
              <a16:creationId xmlns:a16="http://schemas.microsoft.com/office/drawing/2014/main" id="{2990D1CB-075C-4198-B4A4-1F8543577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35" name="Picture 196" descr="empty">
          <a:extLst>
            <a:ext uri="{FF2B5EF4-FFF2-40B4-BE49-F238E27FC236}">
              <a16:creationId xmlns:a16="http://schemas.microsoft.com/office/drawing/2014/main" id="{DFE1913A-474D-4647-B472-BB4075B0A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36" name="Picture 197" descr="empty">
          <a:extLst>
            <a:ext uri="{FF2B5EF4-FFF2-40B4-BE49-F238E27FC236}">
              <a16:creationId xmlns:a16="http://schemas.microsoft.com/office/drawing/2014/main" id="{BF4B799B-FA4C-41E1-9736-1D1C8DD68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37" name="Picture 198" descr="empty">
          <a:extLst>
            <a:ext uri="{FF2B5EF4-FFF2-40B4-BE49-F238E27FC236}">
              <a16:creationId xmlns:a16="http://schemas.microsoft.com/office/drawing/2014/main" id="{20C80AC5-B7DC-4B9B-87EF-301590087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38" name="Picture 199" descr="empty">
          <a:extLst>
            <a:ext uri="{FF2B5EF4-FFF2-40B4-BE49-F238E27FC236}">
              <a16:creationId xmlns:a16="http://schemas.microsoft.com/office/drawing/2014/main" id="{33709BA6-C272-4532-99CF-7118330F1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39" name="Picture 200" descr="empty">
          <a:extLst>
            <a:ext uri="{FF2B5EF4-FFF2-40B4-BE49-F238E27FC236}">
              <a16:creationId xmlns:a16="http://schemas.microsoft.com/office/drawing/2014/main" id="{79A1A240-E40C-48B7-9B68-36840E035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40" name="Picture 195" descr="empty">
          <a:extLst>
            <a:ext uri="{FF2B5EF4-FFF2-40B4-BE49-F238E27FC236}">
              <a16:creationId xmlns:a16="http://schemas.microsoft.com/office/drawing/2014/main" id="{F922EDE4-7191-43DA-B3FE-A0C179A0B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41" name="Picture 196" descr="empty">
          <a:extLst>
            <a:ext uri="{FF2B5EF4-FFF2-40B4-BE49-F238E27FC236}">
              <a16:creationId xmlns:a16="http://schemas.microsoft.com/office/drawing/2014/main" id="{6FABFA43-C3DC-4A1B-963D-155450FDE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42" name="Picture 197" descr="empty">
          <a:extLst>
            <a:ext uri="{FF2B5EF4-FFF2-40B4-BE49-F238E27FC236}">
              <a16:creationId xmlns:a16="http://schemas.microsoft.com/office/drawing/2014/main" id="{4AF6FB08-3E8F-4CCA-A498-B3C888DD7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43" name="Picture 198" descr="empty">
          <a:extLst>
            <a:ext uri="{FF2B5EF4-FFF2-40B4-BE49-F238E27FC236}">
              <a16:creationId xmlns:a16="http://schemas.microsoft.com/office/drawing/2014/main" id="{36BF3EE0-1F3F-4C17-840B-EF6D8BAE5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44" name="Picture 199" descr="empty">
          <a:extLst>
            <a:ext uri="{FF2B5EF4-FFF2-40B4-BE49-F238E27FC236}">
              <a16:creationId xmlns:a16="http://schemas.microsoft.com/office/drawing/2014/main" id="{2AFC773B-E6EF-4082-B5E5-9D8A1ACC4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45" name="Picture 200" descr="empty">
          <a:extLst>
            <a:ext uri="{FF2B5EF4-FFF2-40B4-BE49-F238E27FC236}">
              <a16:creationId xmlns:a16="http://schemas.microsoft.com/office/drawing/2014/main" id="{05E5474F-9D64-435C-A0E2-6E1F1FA98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46" name="Picture 195" descr="empty">
          <a:extLst>
            <a:ext uri="{FF2B5EF4-FFF2-40B4-BE49-F238E27FC236}">
              <a16:creationId xmlns:a16="http://schemas.microsoft.com/office/drawing/2014/main" id="{D06761C3-2A6F-4933-9278-0AAFA3DD3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47" name="Picture 196" descr="empty">
          <a:extLst>
            <a:ext uri="{FF2B5EF4-FFF2-40B4-BE49-F238E27FC236}">
              <a16:creationId xmlns:a16="http://schemas.microsoft.com/office/drawing/2014/main" id="{9A108789-C755-447B-B6EF-478C57C10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48" name="Picture 197" descr="empty">
          <a:extLst>
            <a:ext uri="{FF2B5EF4-FFF2-40B4-BE49-F238E27FC236}">
              <a16:creationId xmlns:a16="http://schemas.microsoft.com/office/drawing/2014/main" id="{44FB3B63-652F-4178-B11D-C26C25066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49" name="Picture 198" descr="empty">
          <a:extLst>
            <a:ext uri="{FF2B5EF4-FFF2-40B4-BE49-F238E27FC236}">
              <a16:creationId xmlns:a16="http://schemas.microsoft.com/office/drawing/2014/main" id="{0D4D5FDC-35EC-424B-A6B1-C728CB812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50" name="Picture 199" descr="empty">
          <a:extLst>
            <a:ext uri="{FF2B5EF4-FFF2-40B4-BE49-F238E27FC236}">
              <a16:creationId xmlns:a16="http://schemas.microsoft.com/office/drawing/2014/main" id="{4A8E1EE8-706F-46CF-8411-47577FEBE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51" name="Picture 200" descr="empty">
          <a:extLst>
            <a:ext uri="{FF2B5EF4-FFF2-40B4-BE49-F238E27FC236}">
              <a16:creationId xmlns:a16="http://schemas.microsoft.com/office/drawing/2014/main" id="{2E09CA5E-71B2-48BF-809F-D5BB08B4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52" name="Picture 195" descr="empty">
          <a:extLst>
            <a:ext uri="{FF2B5EF4-FFF2-40B4-BE49-F238E27FC236}">
              <a16:creationId xmlns:a16="http://schemas.microsoft.com/office/drawing/2014/main" id="{A76C73F5-3326-48FA-A98F-5599B459F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53" name="Picture 196" descr="empty">
          <a:extLst>
            <a:ext uri="{FF2B5EF4-FFF2-40B4-BE49-F238E27FC236}">
              <a16:creationId xmlns:a16="http://schemas.microsoft.com/office/drawing/2014/main" id="{512D15EB-1E14-48DD-8D0E-0DF826CCF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54" name="Picture 197" descr="empty">
          <a:extLst>
            <a:ext uri="{FF2B5EF4-FFF2-40B4-BE49-F238E27FC236}">
              <a16:creationId xmlns:a16="http://schemas.microsoft.com/office/drawing/2014/main" id="{556373B3-DFA4-49A1-9BB9-1EAEAC5EC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55" name="Picture 198" descr="empty">
          <a:extLst>
            <a:ext uri="{FF2B5EF4-FFF2-40B4-BE49-F238E27FC236}">
              <a16:creationId xmlns:a16="http://schemas.microsoft.com/office/drawing/2014/main" id="{8D656976-018A-4B9D-989F-F9EA54DCF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56" name="Picture 199" descr="empty">
          <a:extLst>
            <a:ext uri="{FF2B5EF4-FFF2-40B4-BE49-F238E27FC236}">
              <a16:creationId xmlns:a16="http://schemas.microsoft.com/office/drawing/2014/main" id="{13F11987-9D99-4A09-B23C-6A43CD6E7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57" name="Picture 200" descr="empty">
          <a:extLst>
            <a:ext uri="{FF2B5EF4-FFF2-40B4-BE49-F238E27FC236}">
              <a16:creationId xmlns:a16="http://schemas.microsoft.com/office/drawing/2014/main" id="{EA29EB70-A28A-4AA0-B652-B6CBDD258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58" name="Picture 195" descr="empty">
          <a:extLst>
            <a:ext uri="{FF2B5EF4-FFF2-40B4-BE49-F238E27FC236}">
              <a16:creationId xmlns:a16="http://schemas.microsoft.com/office/drawing/2014/main" id="{44AA1BEB-39D4-4B0D-AEEC-85C667F98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59" name="Picture 196" descr="empty">
          <a:extLst>
            <a:ext uri="{FF2B5EF4-FFF2-40B4-BE49-F238E27FC236}">
              <a16:creationId xmlns:a16="http://schemas.microsoft.com/office/drawing/2014/main" id="{6AE09EA6-E89A-4E12-AD4E-0A06E8E39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60" name="Picture 197" descr="empty">
          <a:extLst>
            <a:ext uri="{FF2B5EF4-FFF2-40B4-BE49-F238E27FC236}">
              <a16:creationId xmlns:a16="http://schemas.microsoft.com/office/drawing/2014/main" id="{06055D54-C208-4F0E-8B1B-80F3D92E0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61" name="Picture 198" descr="empty">
          <a:extLst>
            <a:ext uri="{FF2B5EF4-FFF2-40B4-BE49-F238E27FC236}">
              <a16:creationId xmlns:a16="http://schemas.microsoft.com/office/drawing/2014/main" id="{ADAF32F6-C447-4A9A-AD6D-04DA09CDA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62" name="Picture 199" descr="empty">
          <a:extLst>
            <a:ext uri="{FF2B5EF4-FFF2-40B4-BE49-F238E27FC236}">
              <a16:creationId xmlns:a16="http://schemas.microsoft.com/office/drawing/2014/main" id="{636568B0-E232-4158-A71D-45C6EEFCE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63" name="Picture 200" descr="empty">
          <a:extLst>
            <a:ext uri="{FF2B5EF4-FFF2-40B4-BE49-F238E27FC236}">
              <a16:creationId xmlns:a16="http://schemas.microsoft.com/office/drawing/2014/main" id="{E66F0562-72FC-4E4D-B08B-B114A99EA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64" name="Picture 195" descr="empty">
          <a:extLst>
            <a:ext uri="{FF2B5EF4-FFF2-40B4-BE49-F238E27FC236}">
              <a16:creationId xmlns:a16="http://schemas.microsoft.com/office/drawing/2014/main" id="{B6B6C234-6E59-4645-8520-0D44BD24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65" name="Picture 196" descr="empty">
          <a:extLst>
            <a:ext uri="{FF2B5EF4-FFF2-40B4-BE49-F238E27FC236}">
              <a16:creationId xmlns:a16="http://schemas.microsoft.com/office/drawing/2014/main" id="{053CB4BC-C1F8-4EED-AF5E-E0D482F91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66" name="Picture 197" descr="empty">
          <a:extLst>
            <a:ext uri="{FF2B5EF4-FFF2-40B4-BE49-F238E27FC236}">
              <a16:creationId xmlns:a16="http://schemas.microsoft.com/office/drawing/2014/main" id="{8BBC5349-B59B-41F0-9670-B3579C09E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67" name="Picture 198" descr="empty">
          <a:extLst>
            <a:ext uri="{FF2B5EF4-FFF2-40B4-BE49-F238E27FC236}">
              <a16:creationId xmlns:a16="http://schemas.microsoft.com/office/drawing/2014/main" id="{E953AF8D-9692-4315-A230-50744C408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68" name="Picture 199" descr="empty">
          <a:extLst>
            <a:ext uri="{FF2B5EF4-FFF2-40B4-BE49-F238E27FC236}">
              <a16:creationId xmlns:a16="http://schemas.microsoft.com/office/drawing/2014/main" id="{96C30535-979F-4C36-86C9-12F409FEA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69" name="Picture 200" descr="empty">
          <a:extLst>
            <a:ext uri="{FF2B5EF4-FFF2-40B4-BE49-F238E27FC236}">
              <a16:creationId xmlns:a16="http://schemas.microsoft.com/office/drawing/2014/main" id="{04ED4D7E-E35E-4BF0-99B7-071A83D54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70" name="Picture 195" descr="empty">
          <a:extLst>
            <a:ext uri="{FF2B5EF4-FFF2-40B4-BE49-F238E27FC236}">
              <a16:creationId xmlns:a16="http://schemas.microsoft.com/office/drawing/2014/main" id="{E820A9E5-FDAE-413E-8D13-34E8479E4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71" name="Picture 196" descr="empty">
          <a:extLst>
            <a:ext uri="{FF2B5EF4-FFF2-40B4-BE49-F238E27FC236}">
              <a16:creationId xmlns:a16="http://schemas.microsoft.com/office/drawing/2014/main" id="{44EE9F88-4322-4992-8EC8-29CAB7194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72" name="Picture 197" descr="empty">
          <a:extLst>
            <a:ext uri="{FF2B5EF4-FFF2-40B4-BE49-F238E27FC236}">
              <a16:creationId xmlns:a16="http://schemas.microsoft.com/office/drawing/2014/main" id="{0E19034B-B19C-4D9D-AA29-47148609E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73" name="Picture 198" descr="empty">
          <a:extLst>
            <a:ext uri="{FF2B5EF4-FFF2-40B4-BE49-F238E27FC236}">
              <a16:creationId xmlns:a16="http://schemas.microsoft.com/office/drawing/2014/main" id="{983636D8-1A5C-4804-8AB6-9275702CB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74" name="Picture 199" descr="empty">
          <a:extLst>
            <a:ext uri="{FF2B5EF4-FFF2-40B4-BE49-F238E27FC236}">
              <a16:creationId xmlns:a16="http://schemas.microsoft.com/office/drawing/2014/main" id="{05560057-3B3E-4657-BF2E-4C7406FA6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75" name="Picture 200" descr="empty">
          <a:extLst>
            <a:ext uri="{FF2B5EF4-FFF2-40B4-BE49-F238E27FC236}">
              <a16:creationId xmlns:a16="http://schemas.microsoft.com/office/drawing/2014/main" id="{5C6810FF-33DD-4129-95F0-AAF764E95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76" name="Picture 195" descr="empty">
          <a:extLst>
            <a:ext uri="{FF2B5EF4-FFF2-40B4-BE49-F238E27FC236}">
              <a16:creationId xmlns:a16="http://schemas.microsoft.com/office/drawing/2014/main" id="{F3A14239-A4B1-4C7A-988B-6994B3C36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77" name="Picture 196" descr="empty">
          <a:extLst>
            <a:ext uri="{FF2B5EF4-FFF2-40B4-BE49-F238E27FC236}">
              <a16:creationId xmlns:a16="http://schemas.microsoft.com/office/drawing/2014/main" id="{89810F6D-BF8B-4797-BE35-D995C3C35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78" name="Picture 197" descr="empty">
          <a:extLst>
            <a:ext uri="{FF2B5EF4-FFF2-40B4-BE49-F238E27FC236}">
              <a16:creationId xmlns:a16="http://schemas.microsoft.com/office/drawing/2014/main" id="{C7EFE24C-CBE3-480B-90A2-9A12026F3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79" name="Picture 198" descr="empty">
          <a:extLst>
            <a:ext uri="{FF2B5EF4-FFF2-40B4-BE49-F238E27FC236}">
              <a16:creationId xmlns:a16="http://schemas.microsoft.com/office/drawing/2014/main" id="{B4221DE6-FF38-4833-BD36-8A2CA1576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80" name="Picture 199" descr="empty">
          <a:extLst>
            <a:ext uri="{FF2B5EF4-FFF2-40B4-BE49-F238E27FC236}">
              <a16:creationId xmlns:a16="http://schemas.microsoft.com/office/drawing/2014/main" id="{8759AB58-ECA5-4903-97DF-7A4645422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81" name="Picture 200" descr="empty">
          <a:extLst>
            <a:ext uri="{FF2B5EF4-FFF2-40B4-BE49-F238E27FC236}">
              <a16:creationId xmlns:a16="http://schemas.microsoft.com/office/drawing/2014/main" id="{5EC616F2-A909-4D6A-8AAB-004BCD9F3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82" name="Picture 195" descr="empty">
          <a:extLst>
            <a:ext uri="{FF2B5EF4-FFF2-40B4-BE49-F238E27FC236}">
              <a16:creationId xmlns:a16="http://schemas.microsoft.com/office/drawing/2014/main" id="{3870A207-E009-4DF8-B5F6-11BECA665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83" name="Picture 196" descr="empty">
          <a:extLst>
            <a:ext uri="{FF2B5EF4-FFF2-40B4-BE49-F238E27FC236}">
              <a16:creationId xmlns:a16="http://schemas.microsoft.com/office/drawing/2014/main" id="{D55B36DA-BD64-4D20-B08B-BA79993B6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84" name="Picture 197" descr="empty">
          <a:extLst>
            <a:ext uri="{FF2B5EF4-FFF2-40B4-BE49-F238E27FC236}">
              <a16:creationId xmlns:a16="http://schemas.microsoft.com/office/drawing/2014/main" id="{061D9BF4-8D0B-4F9B-AFDE-F68B5F4CB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85" name="Picture 198" descr="empty">
          <a:extLst>
            <a:ext uri="{FF2B5EF4-FFF2-40B4-BE49-F238E27FC236}">
              <a16:creationId xmlns:a16="http://schemas.microsoft.com/office/drawing/2014/main" id="{0377733C-82C8-49BE-92CD-639B2DDD0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86" name="Picture 199" descr="empty">
          <a:extLst>
            <a:ext uri="{FF2B5EF4-FFF2-40B4-BE49-F238E27FC236}">
              <a16:creationId xmlns:a16="http://schemas.microsoft.com/office/drawing/2014/main" id="{DD2E8A2E-FED4-406E-A419-9C06951C9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87" name="Picture 200" descr="empty">
          <a:extLst>
            <a:ext uri="{FF2B5EF4-FFF2-40B4-BE49-F238E27FC236}">
              <a16:creationId xmlns:a16="http://schemas.microsoft.com/office/drawing/2014/main" id="{27AD0ABB-25AE-43AF-A595-3864A50B9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88" name="Picture 195" descr="empty">
          <a:extLst>
            <a:ext uri="{FF2B5EF4-FFF2-40B4-BE49-F238E27FC236}">
              <a16:creationId xmlns:a16="http://schemas.microsoft.com/office/drawing/2014/main" id="{6BF97256-957A-4350-9566-133774B33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89" name="Picture 196" descr="empty">
          <a:extLst>
            <a:ext uri="{FF2B5EF4-FFF2-40B4-BE49-F238E27FC236}">
              <a16:creationId xmlns:a16="http://schemas.microsoft.com/office/drawing/2014/main" id="{038EDB4E-82D2-4040-A47C-701AA6661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90" name="Picture 197" descr="empty">
          <a:extLst>
            <a:ext uri="{FF2B5EF4-FFF2-40B4-BE49-F238E27FC236}">
              <a16:creationId xmlns:a16="http://schemas.microsoft.com/office/drawing/2014/main" id="{F6B2810E-64F9-4490-9187-ACEBF304D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91" name="Picture 198" descr="empty">
          <a:extLst>
            <a:ext uri="{FF2B5EF4-FFF2-40B4-BE49-F238E27FC236}">
              <a16:creationId xmlns:a16="http://schemas.microsoft.com/office/drawing/2014/main" id="{D9224EE4-F7C3-499C-A625-FBECCF6D5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92" name="Picture 199" descr="empty">
          <a:extLst>
            <a:ext uri="{FF2B5EF4-FFF2-40B4-BE49-F238E27FC236}">
              <a16:creationId xmlns:a16="http://schemas.microsoft.com/office/drawing/2014/main" id="{910988A4-5DAF-4875-A907-CCC802D9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93" name="Picture 200" descr="empty">
          <a:extLst>
            <a:ext uri="{FF2B5EF4-FFF2-40B4-BE49-F238E27FC236}">
              <a16:creationId xmlns:a16="http://schemas.microsoft.com/office/drawing/2014/main" id="{6B7339AB-81AD-4640-8639-318195C08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94" name="Picture 195" descr="empty">
          <a:extLst>
            <a:ext uri="{FF2B5EF4-FFF2-40B4-BE49-F238E27FC236}">
              <a16:creationId xmlns:a16="http://schemas.microsoft.com/office/drawing/2014/main" id="{FD25B586-D655-475C-BB25-4C4DA342A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95" name="Picture 196" descr="empty">
          <a:extLst>
            <a:ext uri="{FF2B5EF4-FFF2-40B4-BE49-F238E27FC236}">
              <a16:creationId xmlns:a16="http://schemas.microsoft.com/office/drawing/2014/main" id="{F6C0E6ED-3C0F-4C8A-85DD-1E90C3714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96" name="Picture 197" descr="empty">
          <a:extLst>
            <a:ext uri="{FF2B5EF4-FFF2-40B4-BE49-F238E27FC236}">
              <a16:creationId xmlns:a16="http://schemas.microsoft.com/office/drawing/2014/main" id="{FC734541-A6CD-440E-841F-7A484EB8E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97" name="Picture 198" descr="empty">
          <a:extLst>
            <a:ext uri="{FF2B5EF4-FFF2-40B4-BE49-F238E27FC236}">
              <a16:creationId xmlns:a16="http://schemas.microsoft.com/office/drawing/2014/main" id="{A969ADAB-FD77-4523-AFB9-7B34DDD20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298" name="Picture 199" descr="empty">
          <a:extLst>
            <a:ext uri="{FF2B5EF4-FFF2-40B4-BE49-F238E27FC236}">
              <a16:creationId xmlns:a16="http://schemas.microsoft.com/office/drawing/2014/main" id="{3380D4A9-96B6-4C93-A225-1FC36B4DE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299" name="Picture 200" descr="empty">
          <a:extLst>
            <a:ext uri="{FF2B5EF4-FFF2-40B4-BE49-F238E27FC236}">
              <a16:creationId xmlns:a16="http://schemas.microsoft.com/office/drawing/2014/main" id="{9106C9AC-AE5B-4691-9D00-82A3904A9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00" name="Picture 195" descr="empty">
          <a:extLst>
            <a:ext uri="{FF2B5EF4-FFF2-40B4-BE49-F238E27FC236}">
              <a16:creationId xmlns:a16="http://schemas.microsoft.com/office/drawing/2014/main" id="{12284DBB-B387-40E3-AC96-87510660F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01" name="Picture 196" descr="empty">
          <a:extLst>
            <a:ext uri="{FF2B5EF4-FFF2-40B4-BE49-F238E27FC236}">
              <a16:creationId xmlns:a16="http://schemas.microsoft.com/office/drawing/2014/main" id="{CD5E365F-E87F-4A7C-8EF6-60877E28B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02" name="Picture 197" descr="empty">
          <a:extLst>
            <a:ext uri="{FF2B5EF4-FFF2-40B4-BE49-F238E27FC236}">
              <a16:creationId xmlns:a16="http://schemas.microsoft.com/office/drawing/2014/main" id="{4673A3BE-4A58-4244-AD9B-CEE030B8B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03" name="Picture 198" descr="empty">
          <a:extLst>
            <a:ext uri="{FF2B5EF4-FFF2-40B4-BE49-F238E27FC236}">
              <a16:creationId xmlns:a16="http://schemas.microsoft.com/office/drawing/2014/main" id="{8633608B-C371-42D5-B0EC-E2EE6B080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04" name="Picture 199" descr="empty">
          <a:extLst>
            <a:ext uri="{FF2B5EF4-FFF2-40B4-BE49-F238E27FC236}">
              <a16:creationId xmlns:a16="http://schemas.microsoft.com/office/drawing/2014/main" id="{F756A47A-94A7-4E97-A121-C30249D3A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05" name="Picture 200" descr="empty">
          <a:extLst>
            <a:ext uri="{FF2B5EF4-FFF2-40B4-BE49-F238E27FC236}">
              <a16:creationId xmlns:a16="http://schemas.microsoft.com/office/drawing/2014/main" id="{C862E062-33FA-46F3-87BA-0C7EDFBE3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06" name="Picture 195" descr="empty">
          <a:extLst>
            <a:ext uri="{FF2B5EF4-FFF2-40B4-BE49-F238E27FC236}">
              <a16:creationId xmlns:a16="http://schemas.microsoft.com/office/drawing/2014/main" id="{E22DF2A1-F9AD-4189-9CE7-C26B3DA1F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07" name="Picture 196" descr="empty">
          <a:extLst>
            <a:ext uri="{FF2B5EF4-FFF2-40B4-BE49-F238E27FC236}">
              <a16:creationId xmlns:a16="http://schemas.microsoft.com/office/drawing/2014/main" id="{7A05A28D-463D-45B3-9165-24DE6C65C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08" name="Picture 197" descr="empty">
          <a:extLst>
            <a:ext uri="{FF2B5EF4-FFF2-40B4-BE49-F238E27FC236}">
              <a16:creationId xmlns:a16="http://schemas.microsoft.com/office/drawing/2014/main" id="{E763FF45-89CF-434D-BAD8-C31CA02B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09" name="Picture 198" descr="empty">
          <a:extLst>
            <a:ext uri="{FF2B5EF4-FFF2-40B4-BE49-F238E27FC236}">
              <a16:creationId xmlns:a16="http://schemas.microsoft.com/office/drawing/2014/main" id="{C90AFFF4-273A-40A0-9959-D79A96816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10" name="Picture 199" descr="empty">
          <a:extLst>
            <a:ext uri="{FF2B5EF4-FFF2-40B4-BE49-F238E27FC236}">
              <a16:creationId xmlns:a16="http://schemas.microsoft.com/office/drawing/2014/main" id="{F860E00E-FAD2-414A-93F6-96063CD28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11" name="Picture 200" descr="empty">
          <a:extLst>
            <a:ext uri="{FF2B5EF4-FFF2-40B4-BE49-F238E27FC236}">
              <a16:creationId xmlns:a16="http://schemas.microsoft.com/office/drawing/2014/main" id="{C2D33E28-7494-449F-A81D-87C0B16C0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12" name="Picture 195" descr="empty">
          <a:extLst>
            <a:ext uri="{FF2B5EF4-FFF2-40B4-BE49-F238E27FC236}">
              <a16:creationId xmlns:a16="http://schemas.microsoft.com/office/drawing/2014/main" id="{44E6B0F3-0DF3-4770-9BFA-302EC2D77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13" name="Picture 196" descr="empty">
          <a:extLst>
            <a:ext uri="{FF2B5EF4-FFF2-40B4-BE49-F238E27FC236}">
              <a16:creationId xmlns:a16="http://schemas.microsoft.com/office/drawing/2014/main" id="{39EA6AD9-6044-43D8-8956-27E9B65A7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14" name="Picture 197" descr="empty">
          <a:extLst>
            <a:ext uri="{FF2B5EF4-FFF2-40B4-BE49-F238E27FC236}">
              <a16:creationId xmlns:a16="http://schemas.microsoft.com/office/drawing/2014/main" id="{1E39A42F-A2D3-4D25-AC7B-E37C4190B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15" name="Picture 198" descr="empty">
          <a:extLst>
            <a:ext uri="{FF2B5EF4-FFF2-40B4-BE49-F238E27FC236}">
              <a16:creationId xmlns:a16="http://schemas.microsoft.com/office/drawing/2014/main" id="{A28FFCA9-37C0-411B-847C-185CA20F9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16" name="Picture 199" descr="empty">
          <a:extLst>
            <a:ext uri="{FF2B5EF4-FFF2-40B4-BE49-F238E27FC236}">
              <a16:creationId xmlns:a16="http://schemas.microsoft.com/office/drawing/2014/main" id="{7414610E-2759-4015-900F-D5F71D596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17" name="Picture 200" descr="empty">
          <a:extLst>
            <a:ext uri="{FF2B5EF4-FFF2-40B4-BE49-F238E27FC236}">
              <a16:creationId xmlns:a16="http://schemas.microsoft.com/office/drawing/2014/main" id="{2557479E-E98D-4F52-99E6-CBC637754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18" name="Picture 195" descr="empty">
          <a:extLst>
            <a:ext uri="{FF2B5EF4-FFF2-40B4-BE49-F238E27FC236}">
              <a16:creationId xmlns:a16="http://schemas.microsoft.com/office/drawing/2014/main" id="{0625396B-B31F-4CE5-BB25-B64BD9C3F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19" name="Picture 196" descr="empty">
          <a:extLst>
            <a:ext uri="{FF2B5EF4-FFF2-40B4-BE49-F238E27FC236}">
              <a16:creationId xmlns:a16="http://schemas.microsoft.com/office/drawing/2014/main" id="{C0CD0C08-2F2A-4FBC-8574-E4857B019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20" name="Picture 197" descr="empty">
          <a:extLst>
            <a:ext uri="{FF2B5EF4-FFF2-40B4-BE49-F238E27FC236}">
              <a16:creationId xmlns:a16="http://schemas.microsoft.com/office/drawing/2014/main" id="{E0676E6F-AEED-47BA-A1F1-D66CE1F6D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21" name="Picture 198" descr="empty">
          <a:extLst>
            <a:ext uri="{FF2B5EF4-FFF2-40B4-BE49-F238E27FC236}">
              <a16:creationId xmlns:a16="http://schemas.microsoft.com/office/drawing/2014/main" id="{D80FBBCF-B767-4A2B-B6C4-DEBD10875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22" name="Picture 199" descr="empty">
          <a:extLst>
            <a:ext uri="{FF2B5EF4-FFF2-40B4-BE49-F238E27FC236}">
              <a16:creationId xmlns:a16="http://schemas.microsoft.com/office/drawing/2014/main" id="{413ECB79-3D1F-40A4-B829-2C5163586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23" name="Picture 200" descr="empty">
          <a:extLst>
            <a:ext uri="{FF2B5EF4-FFF2-40B4-BE49-F238E27FC236}">
              <a16:creationId xmlns:a16="http://schemas.microsoft.com/office/drawing/2014/main" id="{CA20FACD-D062-42C5-8B94-B0FB7DDFD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24" name="Picture 195" descr="empty">
          <a:extLst>
            <a:ext uri="{FF2B5EF4-FFF2-40B4-BE49-F238E27FC236}">
              <a16:creationId xmlns:a16="http://schemas.microsoft.com/office/drawing/2014/main" id="{3B4DB7F6-966C-4AA1-A7C5-B11D21BAE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25" name="Picture 196" descr="empty">
          <a:extLst>
            <a:ext uri="{FF2B5EF4-FFF2-40B4-BE49-F238E27FC236}">
              <a16:creationId xmlns:a16="http://schemas.microsoft.com/office/drawing/2014/main" id="{E4E311C0-96BD-4AF0-B0CB-2320224A9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26" name="Picture 197" descr="empty">
          <a:extLst>
            <a:ext uri="{FF2B5EF4-FFF2-40B4-BE49-F238E27FC236}">
              <a16:creationId xmlns:a16="http://schemas.microsoft.com/office/drawing/2014/main" id="{B2CB0ADF-98E5-4883-9BE6-F024B8015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27" name="Picture 198" descr="empty">
          <a:extLst>
            <a:ext uri="{FF2B5EF4-FFF2-40B4-BE49-F238E27FC236}">
              <a16:creationId xmlns:a16="http://schemas.microsoft.com/office/drawing/2014/main" id="{874C5945-26F2-4141-B50E-493F3A537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28" name="Picture 199" descr="empty">
          <a:extLst>
            <a:ext uri="{FF2B5EF4-FFF2-40B4-BE49-F238E27FC236}">
              <a16:creationId xmlns:a16="http://schemas.microsoft.com/office/drawing/2014/main" id="{4A5DA21D-81C0-47F8-8FEE-C16705B8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29" name="Picture 200" descr="empty">
          <a:extLst>
            <a:ext uri="{FF2B5EF4-FFF2-40B4-BE49-F238E27FC236}">
              <a16:creationId xmlns:a16="http://schemas.microsoft.com/office/drawing/2014/main" id="{7765E4E8-4AB6-4C42-8CDD-A3FE68836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30" name="Picture 195" descr="empty">
          <a:extLst>
            <a:ext uri="{FF2B5EF4-FFF2-40B4-BE49-F238E27FC236}">
              <a16:creationId xmlns:a16="http://schemas.microsoft.com/office/drawing/2014/main" id="{5933CC82-CB36-4C5F-987F-D736B62EB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31" name="Picture 196" descr="empty">
          <a:extLst>
            <a:ext uri="{FF2B5EF4-FFF2-40B4-BE49-F238E27FC236}">
              <a16:creationId xmlns:a16="http://schemas.microsoft.com/office/drawing/2014/main" id="{A27ED277-3BC1-410F-BBA4-80702CDB6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32" name="Picture 197" descr="empty">
          <a:extLst>
            <a:ext uri="{FF2B5EF4-FFF2-40B4-BE49-F238E27FC236}">
              <a16:creationId xmlns:a16="http://schemas.microsoft.com/office/drawing/2014/main" id="{1AE757C5-E277-498B-B992-36B9699A6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33" name="Picture 198" descr="empty">
          <a:extLst>
            <a:ext uri="{FF2B5EF4-FFF2-40B4-BE49-F238E27FC236}">
              <a16:creationId xmlns:a16="http://schemas.microsoft.com/office/drawing/2014/main" id="{4151012D-BE40-4761-8E58-6C5E74C50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34" name="Picture 199" descr="empty">
          <a:extLst>
            <a:ext uri="{FF2B5EF4-FFF2-40B4-BE49-F238E27FC236}">
              <a16:creationId xmlns:a16="http://schemas.microsoft.com/office/drawing/2014/main" id="{DD3D1AFD-610B-4479-8E93-E3E350DA3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35" name="Picture 200" descr="empty">
          <a:extLst>
            <a:ext uri="{FF2B5EF4-FFF2-40B4-BE49-F238E27FC236}">
              <a16:creationId xmlns:a16="http://schemas.microsoft.com/office/drawing/2014/main" id="{0868C891-A60A-4BFA-A7ED-28831A12B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36" name="Picture 195" descr="empty">
          <a:extLst>
            <a:ext uri="{FF2B5EF4-FFF2-40B4-BE49-F238E27FC236}">
              <a16:creationId xmlns:a16="http://schemas.microsoft.com/office/drawing/2014/main" id="{623BA223-AA70-4AC1-AB19-80154B95A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37" name="Picture 196" descr="empty">
          <a:extLst>
            <a:ext uri="{FF2B5EF4-FFF2-40B4-BE49-F238E27FC236}">
              <a16:creationId xmlns:a16="http://schemas.microsoft.com/office/drawing/2014/main" id="{88F3B072-C819-4776-83DD-B10FFF13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38" name="Picture 197" descr="empty">
          <a:extLst>
            <a:ext uri="{FF2B5EF4-FFF2-40B4-BE49-F238E27FC236}">
              <a16:creationId xmlns:a16="http://schemas.microsoft.com/office/drawing/2014/main" id="{186BBB0B-1F0F-4F2F-9A18-CE43B88D2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39" name="Picture 198" descr="empty">
          <a:extLst>
            <a:ext uri="{FF2B5EF4-FFF2-40B4-BE49-F238E27FC236}">
              <a16:creationId xmlns:a16="http://schemas.microsoft.com/office/drawing/2014/main" id="{A5838BD0-BE72-4E4B-BC9E-A822F6CD3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40" name="Picture 199" descr="empty">
          <a:extLst>
            <a:ext uri="{FF2B5EF4-FFF2-40B4-BE49-F238E27FC236}">
              <a16:creationId xmlns:a16="http://schemas.microsoft.com/office/drawing/2014/main" id="{4FC676CA-4085-4F46-96BD-0DEAD693F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41" name="Picture 200" descr="empty">
          <a:extLst>
            <a:ext uri="{FF2B5EF4-FFF2-40B4-BE49-F238E27FC236}">
              <a16:creationId xmlns:a16="http://schemas.microsoft.com/office/drawing/2014/main" id="{0C8E7A11-CAEC-485C-97C5-8A710BE87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42" name="Picture 195" descr="empty">
          <a:extLst>
            <a:ext uri="{FF2B5EF4-FFF2-40B4-BE49-F238E27FC236}">
              <a16:creationId xmlns:a16="http://schemas.microsoft.com/office/drawing/2014/main" id="{D5BB63F9-B370-4BBC-B903-FA580CE07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43" name="Picture 196" descr="empty">
          <a:extLst>
            <a:ext uri="{FF2B5EF4-FFF2-40B4-BE49-F238E27FC236}">
              <a16:creationId xmlns:a16="http://schemas.microsoft.com/office/drawing/2014/main" id="{B1DCB9A9-328A-4C86-8420-80F571C85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44" name="Picture 197" descr="empty">
          <a:extLst>
            <a:ext uri="{FF2B5EF4-FFF2-40B4-BE49-F238E27FC236}">
              <a16:creationId xmlns:a16="http://schemas.microsoft.com/office/drawing/2014/main" id="{58E712B2-DB8C-4745-A6BB-8D95CE8DB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45" name="Picture 198" descr="empty">
          <a:extLst>
            <a:ext uri="{FF2B5EF4-FFF2-40B4-BE49-F238E27FC236}">
              <a16:creationId xmlns:a16="http://schemas.microsoft.com/office/drawing/2014/main" id="{F5249F64-9853-469F-9A63-DF0E9281F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46" name="Picture 199" descr="empty">
          <a:extLst>
            <a:ext uri="{FF2B5EF4-FFF2-40B4-BE49-F238E27FC236}">
              <a16:creationId xmlns:a16="http://schemas.microsoft.com/office/drawing/2014/main" id="{A68AF1AA-9821-4087-B1DE-AB9794F98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47" name="Picture 200" descr="empty">
          <a:extLst>
            <a:ext uri="{FF2B5EF4-FFF2-40B4-BE49-F238E27FC236}">
              <a16:creationId xmlns:a16="http://schemas.microsoft.com/office/drawing/2014/main" id="{AFC0EFBA-72E3-4B81-84E3-783EA142F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48" name="Picture 195" descr="empty">
          <a:extLst>
            <a:ext uri="{FF2B5EF4-FFF2-40B4-BE49-F238E27FC236}">
              <a16:creationId xmlns:a16="http://schemas.microsoft.com/office/drawing/2014/main" id="{31CA9EF3-E1B4-40F2-A4FE-FB9A7B6FC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49" name="Picture 196" descr="empty">
          <a:extLst>
            <a:ext uri="{FF2B5EF4-FFF2-40B4-BE49-F238E27FC236}">
              <a16:creationId xmlns:a16="http://schemas.microsoft.com/office/drawing/2014/main" id="{DA83BBED-F379-42D1-9C7F-4EBFA4D29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50" name="Picture 197" descr="empty">
          <a:extLst>
            <a:ext uri="{FF2B5EF4-FFF2-40B4-BE49-F238E27FC236}">
              <a16:creationId xmlns:a16="http://schemas.microsoft.com/office/drawing/2014/main" id="{BB1A3862-3444-45D4-A63E-4289BA9D8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51" name="Picture 198" descr="empty">
          <a:extLst>
            <a:ext uri="{FF2B5EF4-FFF2-40B4-BE49-F238E27FC236}">
              <a16:creationId xmlns:a16="http://schemas.microsoft.com/office/drawing/2014/main" id="{81F5A9A4-D7B6-487C-9B72-044BE4809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52" name="Picture 199" descr="empty">
          <a:extLst>
            <a:ext uri="{FF2B5EF4-FFF2-40B4-BE49-F238E27FC236}">
              <a16:creationId xmlns:a16="http://schemas.microsoft.com/office/drawing/2014/main" id="{2E69BC7F-B093-4424-A3AC-18801D15E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53" name="Picture 200" descr="empty">
          <a:extLst>
            <a:ext uri="{FF2B5EF4-FFF2-40B4-BE49-F238E27FC236}">
              <a16:creationId xmlns:a16="http://schemas.microsoft.com/office/drawing/2014/main" id="{89FAB4ED-FE8F-43C7-AF50-B0A7FA7E9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54" name="Picture 195" descr="empty">
          <a:extLst>
            <a:ext uri="{FF2B5EF4-FFF2-40B4-BE49-F238E27FC236}">
              <a16:creationId xmlns:a16="http://schemas.microsoft.com/office/drawing/2014/main" id="{D813A8D4-C1B0-4BB6-9816-AD237617C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55" name="Picture 196" descr="empty">
          <a:extLst>
            <a:ext uri="{FF2B5EF4-FFF2-40B4-BE49-F238E27FC236}">
              <a16:creationId xmlns:a16="http://schemas.microsoft.com/office/drawing/2014/main" id="{67B2E060-A1B0-407E-9245-5D97E4387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56" name="Picture 197" descr="empty">
          <a:extLst>
            <a:ext uri="{FF2B5EF4-FFF2-40B4-BE49-F238E27FC236}">
              <a16:creationId xmlns:a16="http://schemas.microsoft.com/office/drawing/2014/main" id="{A0F68BD0-33AC-4E8B-B8C7-8D21F1874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57" name="Picture 198" descr="empty">
          <a:extLst>
            <a:ext uri="{FF2B5EF4-FFF2-40B4-BE49-F238E27FC236}">
              <a16:creationId xmlns:a16="http://schemas.microsoft.com/office/drawing/2014/main" id="{343CDFDD-24BC-41F3-92DD-45958FBF7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58" name="Picture 199" descr="empty">
          <a:extLst>
            <a:ext uri="{FF2B5EF4-FFF2-40B4-BE49-F238E27FC236}">
              <a16:creationId xmlns:a16="http://schemas.microsoft.com/office/drawing/2014/main" id="{838444ED-6837-49DC-8183-38B4AEA6B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59" name="Picture 200" descr="empty">
          <a:extLst>
            <a:ext uri="{FF2B5EF4-FFF2-40B4-BE49-F238E27FC236}">
              <a16:creationId xmlns:a16="http://schemas.microsoft.com/office/drawing/2014/main" id="{B4A05FD2-F321-436C-87C8-4B346A002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60" name="Picture 195" descr="empty">
          <a:extLst>
            <a:ext uri="{FF2B5EF4-FFF2-40B4-BE49-F238E27FC236}">
              <a16:creationId xmlns:a16="http://schemas.microsoft.com/office/drawing/2014/main" id="{4EB1C8B0-5CD0-4CD4-A1FF-764E601D1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61" name="Picture 196" descr="empty">
          <a:extLst>
            <a:ext uri="{FF2B5EF4-FFF2-40B4-BE49-F238E27FC236}">
              <a16:creationId xmlns:a16="http://schemas.microsoft.com/office/drawing/2014/main" id="{C808BDFB-299C-4F63-846B-1BA7472ED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62" name="Picture 197" descr="empty">
          <a:extLst>
            <a:ext uri="{FF2B5EF4-FFF2-40B4-BE49-F238E27FC236}">
              <a16:creationId xmlns:a16="http://schemas.microsoft.com/office/drawing/2014/main" id="{870AA433-99D7-4F97-A1B1-960C9B28A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63" name="Picture 198" descr="empty">
          <a:extLst>
            <a:ext uri="{FF2B5EF4-FFF2-40B4-BE49-F238E27FC236}">
              <a16:creationId xmlns:a16="http://schemas.microsoft.com/office/drawing/2014/main" id="{1632B540-BC49-4495-AA03-03BEC6E63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64" name="Picture 199" descr="empty">
          <a:extLst>
            <a:ext uri="{FF2B5EF4-FFF2-40B4-BE49-F238E27FC236}">
              <a16:creationId xmlns:a16="http://schemas.microsoft.com/office/drawing/2014/main" id="{1EBF1951-8EE2-4DF9-9C4C-F24C5CD34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65" name="Picture 200" descr="empty">
          <a:extLst>
            <a:ext uri="{FF2B5EF4-FFF2-40B4-BE49-F238E27FC236}">
              <a16:creationId xmlns:a16="http://schemas.microsoft.com/office/drawing/2014/main" id="{480161FF-27D5-4CDC-AE71-35A0F808F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66" name="Picture 195" descr="empty">
          <a:extLst>
            <a:ext uri="{FF2B5EF4-FFF2-40B4-BE49-F238E27FC236}">
              <a16:creationId xmlns:a16="http://schemas.microsoft.com/office/drawing/2014/main" id="{965BB1E4-2EC9-4C9E-9CF4-E41189DB4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67" name="Picture 196" descr="empty">
          <a:extLst>
            <a:ext uri="{FF2B5EF4-FFF2-40B4-BE49-F238E27FC236}">
              <a16:creationId xmlns:a16="http://schemas.microsoft.com/office/drawing/2014/main" id="{030047CF-A77D-40EE-812F-32EB76767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68" name="Picture 197" descr="empty">
          <a:extLst>
            <a:ext uri="{FF2B5EF4-FFF2-40B4-BE49-F238E27FC236}">
              <a16:creationId xmlns:a16="http://schemas.microsoft.com/office/drawing/2014/main" id="{3C6A40B1-1109-4DC2-968E-AAB5D71DB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69" name="Picture 198" descr="empty">
          <a:extLst>
            <a:ext uri="{FF2B5EF4-FFF2-40B4-BE49-F238E27FC236}">
              <a16:creationId xmlns:a16="http://schemas.microsoft.com/office/drawing/2014/main" id="{0DD7124B-2E27-4A70-A4FC-FF19FCE5E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70" name="Picture 199" descr="empty">
          <a:extLst>
            <a:ext uri="{FF2B5EF4-FFF2-40B4-BE49-F238E27FC236}">
              <a16:creationId xmlns:a16="http://schemas.microsoft.com/office/drawing/2014/main" id="{326A744B-E7B7-4919-AB53-3ABBF7465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71" name="Picture 200" descr="empty">
          <a:extLst>
            <a:ext uri="{FF2B5EF4-FFF2-40B4-BE49-F238E27FC236}">
              <a16:creationId xmlns:a16="http://schemas.microsoft.com/office/drawing/2014/main" id="{2D9B832A-DD44-42C2-8DE5-52B80CD17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72" name="Picture 195" descr="empty">
          <a:extLst>
            <a:ext uri="{FF2B5EF4-FFF2-40B4-BE49-F238E27FC236}">
              <a16:creationId xmlns:a16="http://schemas.microsoft.com/office/drawing/2014/main" id="{C4883E1E-6B03-4DA5-A135-FC276807B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73" name="Picture 196" descr="empty">
          <a:extLst>
            <a:ext uri="{FF2B5EF4-FFF2-40B4-BE49-F238E27FC236}">
              <a16:creationId xmlns:a16="http://schemas.microsoft.com/office/drawing/2014/main" id="{7AE0ADB6-A60B-436F-A380-879859B3F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74" name="Picture 197" descr="empty">
          <a:extLst>
            <a:ext uri="{FF2B5EF4-FFF2-40B4-BE49-F238E27FC236}">
              <a16:creationId xmlns:a16="http://schemas.microsoft.com/office/drawing/2014/main" id="{486C7891-3D85-4C8A-A046-5D25934EB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75" name="Picture 198" descr="empty">
          <a:extLst>
            <a:ext uri="{FF2B5EF4-FFF2-40B4-BE49-F238E27FC236}">
              <a16:creationId xmlns:a16="http://schemas.microsoft.com/office/drawing/2014/main" id="{6DBCA918-006D-4DA6-AC04-A9D138C05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76" name="Picture 199" descr="empty">
          <a:extLst>
            <a:ext uri="{FF2B5EF4-FFF2-40B4-BE49-F238E27FC236}">
              <a16:creationId xmlns:a16="http://schemas.microsoft.com/office/drawing/2014/main" id="{B8E9C8AA-7251-4A84-BB73-CAB37CF8F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77" name="Picture 200" descr="empty">
          <a:extLst>
            <a:ext uri="{FF2B5EF4-FFF2-40B4-BE49-F238E27FC236}">
              <a16:creationId xmlns:a16="http://schemas.microsoft.com/office/drawing/2014/main" id="{C499FA07-DB0D-49B7-99C9-DE188314B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78" name="Picture 195" descr="empty">
          <a:extLst>
            <a:ext uri="{FF2B5EF4-FFF2-40B4-BE49-F238E27FC236}">
              <a16:creationId xmlns:a16="http://schemas.microsoft.com/office/drawing/2014/main" id="{588CDF45-560D-4FF4-A673-3F481A46A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79" name="Picture 196" descr="empty">
          <a:extLst>
            <a:ext uri="{FF2B5EF4-FFF2-40B4-BE49-F238E27FC236}">
              <a16:creationId xmlns:a16="http://schemas.microsoft.com/office/drawing/2014/main" id="{C11E5051-935F-4BB3-A02D-024E0AD0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80" name="Picture 197" descr="empty">
          <a:extLst>
            <a:ext uri="{FF2B5EF4-FFF2-40B4-BE49-F238E27FC236}">
              <a16:creationId xmlns:a16="http://schemas.microsoft.com/office/drawing/2014/main" id="{118B3377-A14D-4AE1-97C1-505D24F04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81" name="Picture 198" descr="empty">
          <a:extLst>
            <a:ext uri="{FF2B5EF4-FFF2-40B4-BE49-F238E27FC236}">
              <a16:creationId xmlns:a16="http://schemas.microsoft.com/office/drawing/2014/main" id="{88068A73-0B86-4ED9-B0BA-EAFDF50CD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82" name="Picture 199" descr="empty">
          <a:extLst>
            <a:ext uri="{FF2B5EF4-FFF2-40B4-BE49-F238E27FC236}">
              <a16:creationId xmlns:a16="http://schemas.microsoft.com/office/drawing/2014/main" id="{519F73B0-FB60-48FA-9DED-4A8CF109D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83" name="Picture 200" descr="empty">
          <a:extLst>
            <a:ext uri="{FF2B5EF4-FFF2-40B4-BE49-F238E27FC236}">
              <a16:creationId xmlns:a16="http://schemas.microsoft.com/office/drawing/2014/main" id="{18D1C989-0CBE-43B5-AADD-47151C451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84" name="Picture 195" descr="empty">
          <a:extLst>
            <a:ext uri="{FF2B5EF4-FFF2-40B4-BE49-F238E27FC236}">
              <a16:creationId xmlns:a16="http://schemas.microsoft.com/office/drawing/2014/main" id="{4AE86C05-954C-425F-BF23-0B1BFB9F8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85" name="Picture 196" descr="empty">
          <a:extLst>
            <a:ext uri="{FF2B5EF4-FFF2-40B4-BE49-F238E27FC236}">
              <a16:creationId xmlns:a16="http://schemas.microsoft.com/office/drawing/2014/main" id="{2599616A-56CA-422D-B5B9-3235A7DF6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86" name="Picture 197" descr="empty">
          <a:extLst>
            <a:ext uri="{FF2B5EF4-FFF2-40B4-BE49-F238E27FC236}">
              <a16:creationId xmlns:a16="http://schemas.microsoft.com/office/drawing/2014/main" id="{30069538-BAAF-4E8E-8ABF-565581F80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87" name="Picture 198" descr="empty">
          <a:extLst>
            <a:ext uri="{FF2B5EF4-FFF2-40B4-BE49-F238E27FC236}">
              <a16:creationId xmlns:a16="http://schemas.microsoft.com/office/drawing/2014/main" id="{C24ABD20-CBA2-47AC-B6E8-BD16EC6CE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88" name="Picture 199" descr="empty">
          <a:extLst>
            <a:ext uri="{FF2B5EF4-FFF2-40B4-BE49-F238E27FC236}">
              <a16:creationId xmlns:a16="http://schemas.microsoft.com/office/drawing/2014/main" id="{9B217751-6679-4022-BCAB-43D495D51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89" name="Picture 200" descr="empty">
          <a:extLst>
            <a:ext uri="{FF2B5EF4-FFF2-40B4-BE49-F238E27FC236}">
              <a16:creationId xmlns:a16="http://schemas.microsoft.com/office/drawing/2014/main" id="{DE1BFEF7-2178-406F-814C-5AAE0233E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90" name="Picture 195" descr="empty">
          <a:extLst>
            <a:ext uri="{FF2B5EF4-FFF2-40B4-BE49-F238E27FC236}">
              <a16:creationId xmlns:a16="http://schemas.microsoft.com/office/drawing/2014/main" id="{FCA515F3-AFF5-4DF5-9A11-7279B74E6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91" name="Picture 196" descr="empty">
          <a:extLst>
            <a:ext uri="{FF2B5EF4-FFF2-40B4-BE49-F238E27FC236}">
              <a16:creationId xmlns:a16="http://schemas.microsoft.com/office/drawing/2014/main" id="{6F83FEAC-4DE1-4594-AFEC-69D41D931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92" name="Picture 197" descr="empty">
          <a:extLst>
            <a:ext uri="{FF2B5EF4-FFF2-40B4-BE49-F238E27FC236}">
              <a16:creationId xmlns:a16="http://schemas.microsoft.com/office/drawing/2014/main" id="{4F6EE154-1C10-4A7D-8142-BC9E8652A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93" name="Picture 198" descr="empty">
          <a:extLst>
            <a:ext uri="{FF2B5EF4-FFF2-40B4-BE49-F238E27FC236}">
              <a16:creationId xmlns:a16="http://schemas.microsoft.com/office/drawing/2014/main" id="{5BF7F2B5-6A40-40AF-BEB3-D38C4A71E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94" name="Picture 199" descr="empty">
          <a:extLst>
            <a:ext uri="{FF2B5EF4-FFF2-40B4-BE49-F238E27FC236}">
              <a16:creationId xmlns:a16="http://schemas.microsoft.com/office/drawing/2014/main" id="{254B0BE5-457F-443B-8D06-6726BA87D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95" name="Picture 200" descr="empty">
          <a:extLst>
            <a:ext uri="{FF2B5EF4-FFF2-40B4-BE49-F238E27FC236}">
              <a16:creationId xmlns:a16="http://schemas.microsoft.com/office/drawing/2014/main" id="{03D9E4E5-85FB-40D7-89F3-676BE6BF9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96" name="Picture 195" descr="empty">
          <a:extLst>
            <a:ext uri="{FF2B5EF4-FFF2-40B4-BE49-F238E27FC236}">
              <a16:creationId xmlns:a16="http://schemas.microsoft.com/office/drawing/2014/main" id="{D64F0AB5-2CF9-4A23-A305-3C6343FBD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97" name="Picture 196" descr="empty">
          <a:extLst>
            <a:ext uri="{FF2B5EF4-FFF2-40B4-BE49-F238E27FC236}">
              <a16:creationId xmlns:a16="http://schemas.microsoft.com/office/drawing/2014/main" id="{13835642-BDBC-457B-8D5A-496BD043F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398" name="Picture 197" descr="empty">
          <a:extLst>
            <a:ext uri="{FF2B5EF4-FFF2-40B4-BE49-F238E27FC236}">
              <a16:creationId xmlns:a16="http://schemas.microsoft.com/office/drawing/2014/main" id="{8E4E9548-C2A7-4D79-A4F3-1E80178B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399" name="Picture 198" descr="empty">
          <a:extLst>
            <a:ext uri="{FF2B5EF4-FFF2-40B4-BE49-F238E27FC236}">
              <a16:creationId xmlns:a16="http://schemas.microsoft.com/office/drawing/2014/main" id="{37DB866A-5952-40F9-A14A-29A95CDEE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00" name="Picture 199" descr="empty">
          <a:extLst>
            <a:ext uri="{FF2B5EF4-FFF2-40B4-BE49-F238E27FC236}">
              <a16:creationId xmlns:a16="http://schemas.microsoft.com/office/drawing/2014/main" id="{8728C426-4D41-48D8-AF6F-95A6822BC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01" name="Picture 200" descr="empty">
          <a:extLst>
            <a:ext uri="{FF2B5EF4-FFF2-40B4-BE49-F238E27FC236}">
              <a16:creationId xmlns:a16="http://schemas.microsoft.com/office/drawing/2014/main" id="{5E0A8783-8704-4571-A568-6DCEF4A22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02" name="Picture 195" descr="empty">
          <a:extLst>
            <a:ext uri="{FF2B5EF4-FFF2-40B4-BE49-F238E27FC236}">
              <a16:creationId xmlns:a16="http://schemas.microsoft.com/office/drawing/2014/main" id="{AD307988-B574-48A5-BD39-7B59030A9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03" name="Picture 196" descr="empty">
          <a:extLst>
            <a:ext uri="{FF2B5EF4-FFF2-40B4-BE49-F238E27FC236}">
              <a16:creationId xmlns:a16="http://schemas.microsoft.com/office/drawing/2014/main" id="{B0C6FC04-24F4-4E05-89FE-1106E0733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04" name="Picture 197" descr="empty">
          <a:extLst>
            <a:ext uri="{FF2B5EF4-FFF2-40B4-BE49-F238E27FC236}">
              <a16:creationId xmlns:a16="http://schemas.microsoft.com/office/drawing/2014/main" id="{721BF0DA-8225-4545-92F7-047E787E4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05" name="Picture 198" descr="empty">
          <a:extLst>
            <a:ext uri="{FF2B5EF4-FFF2-40B4-BE49-F238E27FC236}">
              <a16:creationId xmlns:a16="http://schemas.microsoft.com/office/drawing/2014/main" id="{5D278905-6894-4671-9EC3-944EBCD88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06" name="Picture 199" descr="empty">
          <a:extLst>
            <a:ext uri="{FF2B5EF4-FFF2-40B4-BE49-F238E27FC236}">
              <a16:creationId xmlns:a16="http://schemas.microsoft.com/office/drawing/2014/main" id="{DA0E2C69-9365-4067-9D83-6A57D4D0E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07" name="Picture 200" descr="empty">
          <a:extLst>
            <a:ext uri="{FF2B5EF4-FFF2-40B4-BE49-F238E27FC236}">
              <a16:creationId xmlns:a16="http://schemas.microsoft.com/office/drawing/2014/main" id="{C87B4268-45C6-4A00-8203-97FBDD827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08" name="Picture 195" descr="empty">
          <a:extLst>
            <a:ext uri="{FF2B5EF4-FFF2-40B4-BE49-F238E27FC236}">
              <a16:creationId xmlns:a16="http://schemas.microsoft.com/office/drawing/2014/main" id="{26571403-18D8-495F-AA6E-89E37B910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09" name="Picture 196" descr="empty">
          <a:extLst>
            <a:ext uri="{FF2B5EF4-FFF2-40B4-BE49-F238E27FC236}">
              <a16:creationId xmlns:a16="http://schemas.microsoft.com/office/drawing/2014/main" id="{DB6D9CA5-F35F-4284-A28C-1D12CEEB7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10" name="Picture 197" descr="empty">
          <a:extLst>
            <a:ext uri="{FF2B5EF4-FFF2-40B4-BE49-F238E27FC236}">
              <a16:creationId xmlns:a16="http://schemas.microsoft.com/office/drawing/2014/main" id="{BC4C2DEA-7630-4DEA-A13D-A47743407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11" name="Picture 198" descr="empty">
          <a:extLst>
            <a:ext uri="{FF2B5EF4-FFF2-40B4-BE49-F238E27FC236}">
              <a16:creationId xmlns:a16="http://schemas.microsoft.com/office/drawing/2014/main" id="{E3CA4C87-EC34-4331-BC9A-42466D317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12" name="Picture 199" descr="empty">
          <a:extLst>
            <a:ext uri="{FF2B5EF4-FFF2-40B4-BE49-F238E27FC236}">
              <a16:creationId xmlns:a16="http://schemas.microsoft.com/office/drawing/2014/main" id="{A68F8400-8D95-4D79-AA09-B4DAE80D8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13" name="Picture 200" descr="empty">
          <a:extLst>
            <a:ext uri="{FF2B5EF4-FFF2-40B4-BE49-F238E27FC236}">
              <a16:creationId xmlns:a16="http://schemas.microsoft.com/office/drawing/2014/main" id="{1B8F79EF-C1E5-4F07-90F7-A2632FC0D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14" name="Picture 195" descr="empty">
          <a:extLst>
            <a:ext uri="{FF2B5EF4-FFF2-40B4-BE49-F238E27FC236}">
              <a16:creationId xmlns:a16="http://schemas.microsoft.com/office/drawing/2014/main" id="{7001FDE3-4811-4C9A-84DD-477CDE42F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15" name="Picture 196" descr="empty">
          <a:extLst>
            <a:ext uri="{FF2B5EF4-FFF2-40B4-BE49-F238E27FC236}">
              <a16:creationId xmlns:a16="http://schemas.microsoft.com/office/drawing/2014/main" id="{73F1904B-A907-4780-A75D-CB457810A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16" name="Picture 197" descr="empty">
          <a:extLst>
            <a:ext uri="{FF2B5EF4-FFF2-40B4-BE49-F238E27FC236}">
              <a16:creationId xmlns:a16="http://schemas.microsoft.com/office/drawing/2014/main" id="{1AD90FDB-35E3-4EB5-BA30-E33A50ED6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17" name="Picture 198" descr="empty">
          <a:extLst>
            <a:ext uri="{FF2B5EF4-FFF2-40B4-BE49-F238E27FC236}">
              <a16:creationId xmlns:a16="http://schemas.microsoft.com/office/drawing/2014/main" id="{545A095A-6450-4193-A1B8-5A4C73007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18" name="Picture 199" descr="empty">
          <a:extLst>
            <a:ext uri="{FF2B5EF4-FFF2-40B4-BE49-F238E27FC236}">
              <a16:creationId xmlns:a16="http://schemas.microsoft.com/office/drawing/2014/main" id="{CBA4DD51-AE98-44B3-B8DA-E559F8F7E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19" name="Picture 200" descr="empty">
          <a:extLst>
            <a:ext uri="{FF2B5EF4-FFF2-40B4-BE49-F238E27FC236}">
              <a16:creationId xmlns:a16="http://schemas.microsoft.com/office/drawing/2014/main" id="{3F2F4E40-6EDE-4B38-B937-91C6DD6BE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20" name="Picture 195" descr="empty">
          <a:extLst>
            <a:ext uri="{FF2B5EF4-FFF2-40B4-BE49-F238E27FC236}">
              <a16:creationId xmlns:a16="http://schemas.microsoft.com/office/drawing/2014/main" id="{895E3B0E-D5DB-4F71-8D2A-91FFDA98F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21" name="Picture 196" descr="empty">
          <a:extLst>
            <a:ext uri="{FF2B5EF4-FFF2-40B4-BE49-F238E27FC236}">
              <a16:creationId xmlns:a16="http://schemas.microsoft.com/office/drawing/2014/main" id="{23DB76E0-EB7C-4F26-9868-D084B2249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22" name="Picture 197" descr="empty">
          <a:extLst>
            <a:ext uri="{FF2B5EF4-FFF2-40B4-BE49-F238E27FC236}">
              <a16:creationId xmlns:a16="http://schemas.microsoft.com/office/drawing/2014/main" id="{94320073-0CCA-48F3-A4DB-1A52BAE8E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23" name="Picture 198" descr="empty">
          <a:extLst>
            <a:ext uri="{FF2B5EF4-FFF2-40B4-BE49-F238E27FC236}">
              <a16:creationId xmlns:a16="http://schemas.microsoft.com/office/drawing/2014/main" id="{8BB52422-8ADC-452E-9D46-80450F0BB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24" name="Picture 199" descr="empty">
          <a:extLst>
            <a:ext uri="{FF2B5EF4-FFF2-40B4-BE49-F238E27FC236}">
              <a16:creationId xmlns:a16="http://schemas.microsoft.com/office/drawing/2014/main" id="{977C81C6-5CB5-4CE9-981D-6ED3F0A7F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25" name="Picture 200" descr="empty">
          <a:extLst>
            <a:ext uri="{FF2B5EF4-FFF2-40B4-BE49-F238E27FC236}">
              <a16:creationId xmlns:a16="http://schemas.microsoft.com/office/drawing/2014/main" id="{70978A6C-B73C-4288-972D-8E03EF18E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26" name="Picture 195" descr="empty">
          <a:extLst>
            <a:ext uri="{FF2B5EF4-FFF2-40B4-BE49-F238E27FC236}">
              <a16:creationId xmlns:a16="http://schemas.microsoft.com/office/drawing/2014/main" id="{F558DCE3-3A73-4BEA-BD82-60282C8AE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27" name="Picture 196" descr="empty">
          <a:extLst>
            <a:ext uri="{FF2B5EF4-FFF2-40B4-BE49-F238E27FC236}">
              <a16:creationId xmlns:a16="http://schemas.microsoft.com/office/drawing/2014/main" id="{4439922E-62A7-458B-8A22-E7995BF3B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28" name="Picture 197" descr="empty">
          <a:extLst>
            <a:ext uri="{FF2B5EF4-FFF2-40B4-BE49-F238E27FC236}">
              <a16:creationId xmlns:a16="http://schemas.microsoft.com/office/drawing/2014/main" id="{1E1D9C70-77A1-4182-A37D-D88E2773E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29" name="Picture 198" descr="empty">
          <a:extLst>
            <a:ext uri="{FF2B5EF4-FFF2-40B4-BE49-F238E27FC236}">
              <a16:creationId xmlns:a16="http://schemas.microsoft.com/office/drawing/2014/main" id="{5F310F82-A12C-4C84-95DA-6ECB9A9D2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30" name="Picture 199" descr="empty">
          <a:extLst>
            <a:ext uri="{FF2B5EF4-FFF2-40B4-BE49-F238E27FC236}">
              <a16:creationId xmlns:a16="http://schemas.microsoft.com/office/drawing/2014/main" id="{41790373-873E-4240-9509-95FC4C19A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31" name="Picture 200" descr="empty">
          <a:extLst>
            <a:ext uri="{FF2B5EF4-FFF2-40B4-BE49-F238E27FC236}">
              <a16:creationId xmlns:a16="http://schemas.microsoft.com/office/drawing/2014/main" id="{282FB08F-D303-4EA1-BE07-78EBA0170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32" name="Picture 195" descr="empty">
          <a:extLst>
            <a:ext uri="{FF2B5EF4-FFF2-40B4-BE49-F238E27FC236}">
              <a16:creationId xmlns:a16="http://schemas.microsoft.com/office/drawing/2014/main" id="{99060961-AF42-4678-BB88-385D71D00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33" name="Picture 196" descr="empty">
          <a:extLst>
            <a:ext uri="{FF2B5EF4-FFF2-40B4-BE49-F238E27FC236}">
              <a16:creationId xmlns:a16="http://schemas.microsoft.com/office/drawing/2014/main" id="{0AF29A6C-26BA-4755-BD5B-369B8DBD3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34" name="Picture 197" descr="empty">
          <a:extLst>
            <a:ext uri="{FF2B5EF4-FFF2-40B4-BE49-F238E27FC236}">
              <a16:creationId xmlns:a16="http://schemas.microsoft.com/office/drawing/2014/main" id="{2F0AA455-7112-44F7-9457-A95DC1F89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35" name="Picture 198" descr="empty">
          <a:extLst>
            <a:ext uri="{FF2B5EF4-FFF2-40B4-BE49-F238E27FC236}">
              <a16:creationId xmlns:a16="http://schemas.microsoft.com/office/drawing/2014/main" id="{61FDED1D-CEBB-4AC2-96CC-06E20B3B4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36" name="Picture 199" descr="empty">
          <a:extLst>
            <a:ext uri="{FF2B5EF4-FFF2-40B4-BE49-F238E27FC236}">
              <a16:creationId xmlns:a16="http://schemas.microsoft.com/office/drawing/2014/main" id="{0B58BE5C-C434-4338-9FE0-EFE6CD907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37" name="Picture 200" descr="empty">
          <a:extLst>
            <a:ext uri="{FF2B5EF4-FFF2-40B4-BE49-F238E27FC236}">
              <a16:creationId xmlns:a16="http://schemas.microsoft.com/office/drawing/2014/main" id="{78DA4AD0-4408-4D0C-8CEB-AD4E719DC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38" name="Picture 195" descr="empty">
          <a:extLst>
            <a:ext uri="{FF2B5EF4-FFF2-40B4-BE49-F238E27FC236}">
              <a16:creationId xmlns:a16="http://schemas.microsoft.com/office/drawing/2014/main" id="{31D1005C-3185-4581-8FA3-C4E3DECBE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39" name="Picture 196" descr="empty">
          <a:extLst>
            <a:ext uri="{FF2B5EF4-FFF2-40B4-BE49-F238E27FC236}">
              <a16:creationId xmlns:a16="http://schemas.microsoft.com/office/drawing/2014/main" id="{3E3C2293-0DED-4569-AFF0-E796787AF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40" name="Picture 197" descr="empty">
          <a:extLst>
            <a:ext uri="{FF2B5EF4-FFF2-40B4-BE49-F238E27FC236}">
              <a16:creationId xmlns:a16="http://schemas.microsoft.com/office/drawing/2014/main" id="{05519E92-5F9B-4C1E-9689-4F02076BF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41" name="Picture 198" descr="empty">
          <a:extLst>
            <a:ext uri="{FF2B5EF4-FFF2-40B4-BE49-F238E27FC236}">
              <a16:creationId xmlns:a16="http://schemas.microsoft.com/office/drawing/2014/main" id="{4D3BC86D-0F7C-4038-8EC6-FE331067B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42" name="Picture 199" descr="empty">
          <a:extLst>
            <a:ext uri="{FF2B5EF4-FFF2-40B4-BE49-F238E27FC236}">
              <a16:creationId xmlns:a16="http://schemas.microsoft.com/office/drawing/2014/main" id="{6571E757-DA14-4A8C-8515-712F7DA8D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43" name="Picture 200" descr="empty">
          <a:extLst>
            <a:ext uri="{FF2B5EF4-FFF2-40B4-BE49-F238E27FC236}">
              <a16:creationId xmlns:a16="http://schemas.microsoft.com/office/drawing/2014/main" id="{635409ED-2A63-4BD1-9E7C-0DD0A7BE8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44" name="Picture 195" descr="empty">
          <a:extLst>
            <a:ext uri="{FF2B5EF4-FFF2-40B4-BE49-F238E27FC236}">
              <a16:creationId xmlns:a16="http://schemas.microsoft.com/office/drawing/2014/main" id="{774157D7-861C-492F-9934-DF169435C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45" name="Picture 196" descr="empty">
          <a:extLst>
            <a:ext uri="{FF2B5EF4-FFF2-40B4-BE49-F238E27FC236}">
              <a16:creationId xmlns:a16="http://schemas.microsoft.com/office/drawing/2014/main" id="{818BC745-4925-452F-B572-0F31A1F2B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46" name="Picture 197" descr="empty">
          <a:extLst>
            <a:ext uri="{FF2B5EF4-FFF2-40B4-BE49-F238E27FC236}">
              <a16:creationId xmlns:a16="http://schemas.microsoft.com/office/drawing/2014/main" id="{76AA1077-84ED-4714-B9FA-C082702FC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47" name="Picture 198" descr="empty">
          <a:extLst>
            <a:ext uri="{FF2B5EF4-FFF2-40B4-BE49-F238E27FC236}">
              <a16:creationId xmlns:a16="http://schemas.microsoft.com/office/drawing/2014/main" id="{AD82FE66-3C54-4F84-8A83-373158DBA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48" name="Picture 199" descr="empty">
          <a:extLst>
            <a:ext uri="{FF2B5EF4-FFF2-40B4-BE49-F238E27FC236}">
              <a16:creationId xmlns:a16="http://schemas.microsoft.com/office/drawing/2014/main" id="{00A22EA2-49BA-49F2-881F-10B5043D7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49" name="Picture 200" descr="empty">
          <a:extLst>
            <a:ext uri="{FF2B5EF4-FFF2-40B4-BE49-F238E27FC236}">
              <a16:creationId xmlns:a16="http://schemas.microsoft.com/office/drawing/2014/main" id="{5F294D04-8CF4-4065-BC97-EFE65F8CA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50" name="Picture 195" descr="empty">
          <a:extLst>
            <a:ext uri="{FF2B5EF4-FFF2-40B4-BE49-F238E27FC236}">
              <a16:creationId xmlns:a16="http://schemas.microsoft.com/office/drawing/2014/main" id="{9D672D7E-1D2E-41AE-B518-6476710AF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51" name="Picture 196" descr="empty">
          <a:extLst>
            <a:ext uri="{FF2B5EF4-FFF2-40B4-BE49-F238E27FC236}">
              <a16:creationId xmlns:a16="http://schemas.microsoft.com/office/drawing/2014/main" id="{A7D9A8FD-E3B4-4915-86E2-0D710D79B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52" name="Picture 197" descr="empty">
          <a:extLst>
            <a:ext uri="{FF2B5EF4-FFF2-40B4-BE49-F238E27FC236}">
              <a16:creationId xmlns:a16="http://schemas.microsoft.com/office/drawing/2014/main" id="{12A8B692-26B6-4EF9-A98F-D0AD1EF7D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53" name="Picture 198" descr="empty">
          <a:extLst>
            <a:ext uri="{FF2B5EF4-FFF2-40B4-BE49-F238E27FC236}">
              <a16:creationId xmlns:a16="http://schemas.microsoft.com/office/drawing/2014/main" id="{69246B41-3494-47BE-B74E-CD33A13C7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54" name="Picture 199" descr="empty">
          <a:extLst>
            <a:ext uri="{FF2B5EF4-FFF2-40B4-BE49-F238E27FC236}">
              <a16:creationId xmlns:a16="http://schemas.microsoft.com/office/drawing/2014/main" id="{13475123-DFC6-4D39-B006-1D1F2DB69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55" name="Picture 200" descr="empty">
          <a:extLst>
            <a:ext uri="{FF2B5EF4-FFF2-40B4-BE49-F238E27FC236}">
              <a16:creationId xmlns:a16="http://schemas.microsoft.com/office/drawing/2014/main" id="{B56DE04F-CEC7-4872-9F83-CD217161F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56" name="Picture 195" descr="empty">
          <a:extLst>
            <a:ext uri="{FF2B5EF4-FFF2-40B4-BE49-F238E27FC236}">
              <a16:creationId xmlns:a16="http://schemas.microsoft.com/office/drawing/2014/main" id="{EDF5A158-6325-4CA9-AEBD-0208068B8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57" name="Picture 196" descr="empty">
          <a:extLst>
            <a:ext uri="{FF2B5EF4-FFF2-40B4-BE49-F238E27FC236}">
              <a16:creationId xmlns:a16="http://schemas.microsoft.com/office/drawing/2014/main" id="{E6C194BD-C482-4FFB-A57C-F4D5E3D47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58" name="Picture 197" descr="empty">
          <a:extLst>
            <a:ext uri="{FF2B5EF4-FFF2-40B4-BE49-F238E27FC236}">
              <a16:creationId xmlns:a16="http://schemas.microsoft.com/office/drawing/2014/main" id="{1887991C-8232-4865-9B72-580BA20E4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59" name="Picture 198" descr="empty">
          <a:extLst>
            <a:ext uri="{FF2B5EF4-FFF2-40B4-BE49-F238E27FC236}">
              <a16:creationId xmlns:a16="http://schemas.microsoft.com/office/drawing/2014/main" id="{D88E9E31-0DF9-4644-B5B3-EE942D5E1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60" name="Picture 199" descr="empty">
          <a:extLst>
            <a:ext uri="{FF2B5EF4-FFF2-40B4-BE49-F238E27FC236}">
              <a16:creationId xmlns:a16="http://schemas.microsoft.com/office/drawing/2014/main" id="{546A1583-263A-4F57-B6D2-3DF3BE9EE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61" name="Picture 200" descr="empty">
          <a:extLst>
            <a:ext uri="{FF2B5EF4-FFF2-40B4-BE49-F238E27FC236}">
              <a16:creationId xmlns:a16="http://schemas.microsoft.com/office/drawing/2014/main" id="{C31EDDAB-3B27-45BF-9F00-74C43FFC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62" name="Picture 195" descr="empty">
          <a:extLst>
            <a:ext uri="{FF2B5EF4-FFF2-40B4-BE49-F238E27FC236}">
              <a16:creationId xmlns:a16="http://schemas.microsoft.com/office/drawing/2014/main" id="{4C10AF10-252E-4972-A506-82B4CEEA2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63" name="Picture 196" descr="empty">
          <a:extLst>
            <a:ext uri="{FF2B5EF4-FFF2-40B4-BE49-F238E27FC236}">
              <a16:creationId xmlns:a16="http://schemas.microsoft.com/office/drawing/2014/main" id="{C8114288-F541-48D7-90EF-CF6AF8EC1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64" name="Picture 197" descr="empty">
          <a:extLst>
            <a:ext uri="{FF2B5EF4-FFF2-40B4-BE49-F238E27FC236}">
              <a16:creationId xmlns:a16="http://schemas.microsoft.com/office/drawing/2014/main" id="{B04FF8CF-2F34-4630-98A0-46C8A84AF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65" name="Picture 198" descr="empty">
          <a:extLst>
            <a:ext uri="{FF2B5EF4-FFF2-40B4-BE49-F238E27FC236}">
              <a16:creationId xmlns:a16="http://schemas.microsoft.com/office/drawing/2014/main" id="{6D08F10D-1479-4546-B1F9-54D1EA3E4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66" name="Picture 199" descr="empty">
          <a:extLst>
            <a:ext uri="{FF2B5EF4-FFF2-40B4-BE49-F238E27FC236}">
              <a16:creationId xmlns:a16="http://schemas.microsoft.com/office/drawing/2014/main" id="{EEB474EC-B64F-4D28-8BB2-C1C8C2B79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67" name="Picture 200" descr="empty">
          <a:extLst>
            <a:ext uri="{FF2B5EF4-FFF2-40B4-BE49-F238E27FC236}">
              <a16:creationId xmlns:a16="http://schemas.microsoft.com/office/drawing/2014/main" id="{0324C0CE-B5DD-48DA-BB3D-15E9C90CF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68" name="Picture 195" descr="empty">
          <a:extLst>
            <a:ext uri="{FF2B5EF4-FFF2-40B4-BE49-F238E27FC236}">
              <a16:creationId xmlns:a16="http://schemas.microsoft.com/office/drawing/2014/main" id="{72FBE770-EB3C-4628-8657-26EA84897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69" name="Picture 196" descr="empty">
          <a:extLst>
            <a:ext uri="{FF2B5EF4-FFF2-40B4-BE49-F238E27FC236}">
              <a16:creationId xmlns:a16="http://schemas.microsoft.com/office/drawing/2014/main" id="{0F5375DB-32C5-4563-9037-AC57D4DE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70" name="Picture 197" descr="empty">
          <a:extLst>
            <a:ext uri="{FF2B5EF4-FFF2-40B4-BE49-F238E27FC236}">
              <a16:creationId xmlns:a16="http://schemas.microsoft.com/office/drawing/2014/main" id="{CB9D63BE-2834-4C81-9DD5-7BAA8A62F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71" name="Picture 198" descr="empty">
          <a:extLst>
            <a:ext uri="{FF2B5EF4-FFF2-40B4-BE49-F238E27FC236}">
              <a16:creationId xmlns:a16="http://schemas.microsoft.com/office/drawing/2014/main" id="{8DDC74CF-8633-4E37-9FBC-67F25A31C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72" name="Picture 199" descr="empty">
          <a:extLst>
            <a:ext uri="{FF2B5EF4-FFF2-40B4-BE49-F238E27FC236}">
              <a16:creationId xmlns:a16="http://schemas.microsoft.com/office/drawing/2014/main" id="{39DF48C0-689B-4A20-B3A0-AA39DF95E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73" name="Picture 200" descr="empty">
          <a:extLst>
            <a:ext uri="{FF2B5EF4-FFF2-40B4-BE49-F238E27FC236}">
              <a16:creationId xmlns:a16="http://schemas.microsoft.com/office/drawing/2014/main" id="{353B6E39-7C2F-4FCD-B067-91C8ABCE7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74" name="Picture 195" descr="empty">
          <a:extLst>
            <a:ext uri="{FF2B5EF4-FFF2-40B4-BE49-F238E27FC236}">
              <a16:creationId xmlns:a16="http://schemas.microsoft.com/office/drawing/2014/main" id="{9E7B5C2C-06BA-4096-9271-F492916AF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75" name="Picture 196" descr="empty">
          <a:extLst>
            <a:ext uri="{FF2B5EF4-FFF2-40B4-BE49-F238E27FC236}">
              <a16:creationId xmlns:a16="http://schemas.microsoft.com/office/drawing/2014/main" id="{BD059045-11E5-419C-9DD2-5DC392AE8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76" name="Picture 197" descr="empty">
          <a:extLst>
            <a:ext uri="{FF2B5EF4-FFF2-40B4-BE49-F238E27FC236}">
              <a16:creationId xmlns:a16="http://schemas.microsoft.com/office/drawing/2014/main" id="{031AA547-067F-4333-951D-83A13E8B5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77" name="Picture 198" descr="empty">
          <a:extLst>
            <a:ext uri="{FF2B5EF4-FFF2-40B4-BE49-F238E27FC236}">
              <a16:creationId xmlns:a16="http://schemas.microsoft.com/office/drawing/2014/main" id="{D6BB326E-1487-4F85-B016-CDB99BD27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78" name="Picture 199" descr="empty">
          <a:extLst>
            <a:ext uri="{FF2B5EF4-FFF2-40B4-BE49-F238E27FC236}">
              <a16:creationId xmlns:a16="http://schemas.microsoft.com/office/drawing/2014/main" id="{94BF42CF-1A42-46BE-8371-3F9DA1F4A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79" name="Picture 200" descr="empty">
          <a:extLst>
            <a:ext uri="{FF2B5EF4-FFF2-40B4-BE49-F238E27FC236}">
              <a16:creationId xmlns:a16="http://schemas.microsoft.com/office/drawing/2014/main" id="{7C76D338-66A0-4DE4-BA33-63B2C2B24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80" name="Picture 195" descr="empty">
          <a:extLst>
            <a:ext uri="{FF2B5EF4-FFF2-40B4-BE49-F238E27FC236}">
              <a16:creationId xmlns:a16="http://schemas.microsoft.com/office/drawing/2014/main" id="{084F09E4-3AD3-4B10-93E4-C7458BF4F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81" name="Picture 196" descr="empty">
          <a:extLst>
            <a:ext uri="{FF2B5EF4-FFF2-40B4-BE49-F238E27FC236}">
              <a16:creationId xmlns:a16="http://schemas.microsoft.com/office/drawing/2014/main" id="{EF5F8C07-8D1F-46F5-A722-5C3A51033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82" name="Picture 197" descr="empty">
          <a:extLst>
            <a:ext uri="{FF2B5EF4-FFF2-40B4-BE49-F238E27FC236}">
              <a16:creationId xmlns:a16="http://schemas.microsoft.com/office/drawing/2014/main" id="{1AF60AD6-ADE1-4321-AEF8-0773FFB87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83" name="Picture 198" descr="empty">
          <a:extLst>
            <a:ext uri="{FF2B5EF4-FFF2-40B4-BE49-F238E27FC236}">
              <a16:creationId xmlns:a16="http://schemas.microsoft.com/office/drawing/2014/main" id="{21CB2AFF-81E5-43EF-9B8B-57FEC8290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84" name="Picture 199" descr="empty">
          <a:extLst>
            <a:ext uri="{FF2B5EF4-FFF2-40B4-BE49-F238E27FC236}">
              <a16:creationId xmlns:a16="http://schemas.microsoft.com/office/drawing/2014/main" id="{19543229-C236-4D0C-B36F-DC16E22D8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85" name="Picture 200" descr="empty">
          <a:extLst>
            <a:ext uri="{FF2B5EF4-FFF2-40B4-BE49-F238E27FC236}">
              <a16:creationId xmlns:a16="http://schemas.microsoft.com/office/drawing/2014/main" id="{C8949B19-307A-43F2-9EE7-9C23987A5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86" name="Picture 195" descr="empty">
          <a:extLst>
            <a:ext uri="{FF2B5EF4-FFF2-40B4-BE49-F238E27FC236}">
              <a16:creationId xmlns:a16="http://schemas.microsoft.com/office/drawing/2014/main" id="{91F171FF-0A66-475C-8CDA-BD39A477C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87" name="Picture 196" descr="empty">
          <a:extLst>
            <a:ext uri="{FF2B5EF4-FFF2-40B4-BE49-F238E27FC236}">
              <a16:creationId xmlns:a16="http://schemas.microsoft.com/office/drawing/2014/main" id="{76A85645-8F72-462E-A118-5ED3EC430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88" name="Picture 197" descr="empty">
          <a:extLst>
            <a:ext uri="{FF2B5EF4-FFF2-40B4-BE49-F238E27FC236}">
              <a16:creationId xmlns:a16="http://schemas.microsoft.com/office/drawing/2014/main" id="{F4B5F3F9-64BB-4477-A24F-D02BF2471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89" name="Picture 198" descr="empty">
          <a:extLst>
            <a:ext uri="{FF2B5EF4-FFF2-40B4-BE49-F238E27FC236}">
              <a16:creationId xmlns:a16="http://schemas.microsoft.com/office/drawing/2014/main" id="{6DA1995F-D701-498F-9C08-5B9AE62B4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90" name="Picture 199" descr="empty">
          <a:extLst>
            <a:ext uri="{FF2B5EF4-FFF2-40B4-BE49-F238E27FC236}">
              <a16:creationId xmlns:a16="http://schemas.microsoft.com/office/drawing/2014/main" id="{58D73448-EC1B-43F2-A45F-E7533A901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91" name="Picture 200" descr="empty">
          <a:extLst>
            <a:ext uri="{FF2B5EF4-FFF2-40B4-BE49-F238E27FC236}">
              <a16:creationId xmlns:a16="http://schemas.microsoft.com/office/drawing/2014/main" id="{625058AF-4076-4B24-B17C-91A8637EA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92" name="Picture 195" descr="empty">
          <a:extLst>
            <a:ext uri="{FF2B5EF4-FFF2-40B4-BE49-F238E27FC236}">
              <a16:creationId xmlns:a16="http://schemas.microsoft.com/office/drawing/2014/main" id="{83939FCA-4D09-45F1-94B6-1EDC8CF95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93" name="Picture 196" descr="empty">
          <a:extLst>
            <a:ext uri="{FF2B5EF4-FFF2-40B4-BE49-F238E27FC236}">
              <a16:creationId xmlns:a16="http://schemas.microsoft.com/office/drawing/2014/main" id="{A1131FF9-5CF8-4F40-AFFD-21FB6CECE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94" name="Picture 197" descr="empty">
          <a:extLst>
            <a:ext uri="{FF2B5EF4-FFF2-40B4-BE49-F238E27FC236}">
              <a16:creationId xmlns:a16="http://schemas.microsoft.com/office/drawing/2014/main" id="{84902E86-CB67-4F92-99C8-E814EA3D2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95" name="Picture 198" descr="empty">
          <a:extLst>
            <a:ext uri="{FF2B5EF4-FFF2-40B4-BE49-F238E27FC236}">
              <a16:creationId xmlns:a16="http://schemas.microsoft.com/office/drawing/2014/main" id="{D5435E2A-AE91-43AC-B8D5-977F48E0D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96" name="Picture 199" descr="empty">
          <a:extLst>
            <a:ext uri="{FF2B5EF4-FFF2-40B4-BE49-F238E27FC236}">
              <a16:creationId xmlns:a16="http://schemas.microsoft.com/office/drawing/2014/main" id="{20C52655-F1DC-490C-84DA-703CAE3DA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97" name="Picture 200" descr="empty">
          <a:extLst>
            <a:ext uri="{FF2B5EF4-FFF2-40B4-BE49-F238E27FC236}">
              <a16:creationId xmlns:a16="http://schemas.microsoft.com/office/drawing/2014/main" id="{9C135850-15C7-48C6-A93F-5C95E72D5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498" name="Picture 195" descr="empty">
          <a:extLst>
            <a:ext uri="{FF2B5EF4-FFF2-40B4-BE49-F238E27FC236}">
              <a16:creationId xmlns:a16="http://schemas.microsoft.com/office/drawing/2014/main" id="{6142441B-4B47-4280-86F3-A5008071A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499" name="Picture 196" descr="empty">
          <a:extLst>
            <a:ext uri="{FF2B5EF4-FFF2-40B4-BE49-F238E27FC236}">
              <a16:creationId xmlns:a16="http://schemas.microsoft.com/office/drawing/2014/main" id="{026C8810-45BC-4AC5-8047-45A4D92C7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00" name="Picture 197" descr="empty">
          <a:extLst>
            <a:ext uri="{FF2B5EF4-FFF2-40B4-BE49-F238E27FC236}">
              <a16:creationId xmlns:a16="http://schemas.microsoft.com/office/drawing/2014/main" id="{D025DCF3-51FF-4543-AF52-CA8D5BBF1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01" name="Picture 198" descr="empty">
          <a:extLst>
            <a:ext uri="{FF2B5EF4-FFF2-40B4-BE49-F238E27FC236}">
              <a16:creationId xmlns:a16="http://schemas.microsoft.com/office/drawing/2014/main" id="{DB15A1D5-D577-496C-8B17-AA5E30B0D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02" name="Picture 199" descr="empty">
          <a:extLst>
            <a:ext uri="{FF2B5EF4-FFF2-40B4-BE49-F238E27FC236}">
              <a16:creationId xmlns:a16="http://schemas.microsoft.com/office/drawing/2014/main" id="{487326AC-F10F-48E9-8E20-28F3668A6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03" name="Picture 200" descr="empty">
          <a:extLst>
            <a:ext uri="{FF2B5EF4-FFF2-40B4-BE49-F238E27FC236}">
              <a16:creationId xmlns:a16="http://schemas.microsoft.com/office/drawing/2014/main" id="{75DEBE8A-34DD-4DA8-AE92-7D3F9DECF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04" name="Picture 195" descr="empty">
          <a:extLst>
            <a:ext uri="{FF2B5EF4-FFF2-40B4-BE49-F238E27FC236}">
              <a16:creationId xmlns:a16="http://schemas.microsoft.com/office/drawing/2014/main" id="{D6C86786-E91C-4E19-90CB-A30F1C37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05" name="Picture 196" descr="empty">
          <a:extLst>
            <a:ext uri="{FF2B5EF4-FFF2-40B4-BE49-F238E27FC236}">
              <a16:creationId xmlns:a16="http://schemas.microsoft.com/office/drawing/2014/main" id="{A6E24F3A-EBCB-4A98-9DE7-9179C71B8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06" name="Picture 197" descr="empty">
          <a:extLst>
            <a:ext uri="{FF2B5EF4-FFF2-40B4-BE49-F238E27FC236}">
              <a16:creationId xmlns:a16="http://schemas.microsoft.com/office/drawing/2014/main" id="{2FD23082-8F89-46F6-A0E2-FBD95F725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07" name="Picture 198" descr="empty">
          <a:extLst>
            <a:ext uri="{FF2B5EF4-FFF2-40B4-BE49-F238E27FC236}">
              <a16:creationId xmlns:a16="http://schemas.microsoft.com/office/drawing/2014/main" id="{CC52ACB4-840B-4181-A132-E2C4D7E25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08" name="Picture 199" descr="empty">
          <a:extLst>
            <a:ext uri="{FF2B5EF4-FFF2-40B4-BE49-F238E27FC236}">
              <a16:creationId xmlns:a16="http://schemas.microsoft.com/office/drawing/2014/main" id="{77D1CCF3-F25E-4F41-8E03-410E42981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09" name="Picture 200" descr="empty">
          <a:extLst>
            <a:ext uri="{FF2B5EF4-FFF2-40B4-BE49-F238E27FC236}">
              <a16:creationId xmlns:a16="http://schemas.microsoft.com/office/drawing/2014/main" id="{B75E3C46-301C-4C86-8DE2-E1C237B2C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10" name="Picture 195" descr="empty">
          <a:extLst>
            <a:ext uri="{FF2B5EF4-FFF2-40B4-BE49-F238E27FC236}">
              <a16:creationId xmlns:a16="http://schemas.microsoft.com/office/drawing/2014/main" id="{C9290F60-92AB-476F-847C-83968FB49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11" name="Picture 196" descr="empty">
          <a:extLst>
            <a:ext uri="{FF2B5EF4-FFF2-40B4-BE49-F238E27FC236}">
              <a16:creationId xmlns:a16="http://schemas.microsoft.com/office/drawing/2014/main" id="{4B3A2A73-CFD9-4A7B-A73B-14997BDF8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12" name="Picture 197" descr="empty">
          <a:extLst>
            <a:ext uri="{FF2B5EF4-FFF2-40B4-BE49-F238E27FC236}">
              <a16:creationId xmlns:a16="http://schemas.microsoft.com/office/drawing/2014/main" id="{3377266F-A9FE-4305-9DED-C3DA5FFAF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13" name="Picture 198" descr="empty">
          <a:extLst>
            <a:ext uri="{FF2B5EF4-FFF2-40B4-BE49-F238E27FC236}">
              <a16:creationId xmlns:a16="http://schemas.microsoft.com/office/drawing/2014/main" id="{AC1C825B-304D-4260-BFB4-4F586C11A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14" name="Picture 199" descr="empty">
          <a:extLst>
            <a:ext uri="{FF2B5EF4-FFF2-40B4-BE49-F238E27FC236}">
              <a16:creationId xmlns:a16="http://schemas.microsoft.com/office/drawing/2014/main" id="{CDDA59BB-03AF-4371-BCC9-38853FE0D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15" name="Picture 200" descr="empty">
          <a:extLst>
            <a:ext uri="{FF2B5EF4-FFF2-40B4-BE49-F238E27FC236}">
              <a16:creationId xmlns:a16="http://schemas.microsoft.com/office/drawing/2014/main" id="{9835EA09-78AA-4C35-B3EF-C847F8DC8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16" name="Picture 195" descr="empty">
          <a:extLst>
            <a:ext uri="{FF2B5EF4-FFF2-40B4-BE49-F238E27FC236}">
              <a16:creationId xmlns:a16="http://schemas.microsoft.com/office/drawing/2014/main" id="{0F8D9FBA-213C-4D65-B6C0-3308A0195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17" name="Picture 196" descr="empty">
          <a:extLst>
            <a:ext uri="{FF2B5EF4-FFF2-40B4-BE49-F238E27FC236}">
              <a16:creationId xmlns:a16="http://schemas.microsoft.com/office/drawing/2014/main" id="{92E67368-B0F3-4D4A-85EF-CCABD132B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18" name="Picture 197" descr="empty">
          <a:extLst>
            <a:ext uri="{FF2B5EF4-FFF2-40B4-BE49-F238E27FC236}">
              <a16:creationId xmlns:a16="http://schemas.microsoft.com/office/drawing/2014/main" id="{5CD85A53-5DC9-48DA-A0D4-25139D7E9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19" name="Picture 198" descr="empty">
          <a:extLst>
            <a:ext uri="{FF2B5EF4-FFF2-40B4-BE49-F238E27FC236}">
              <a16:creationId xmlns:a16="http://schemas.microsoft.com/office/drawing/2014/main" id="{6ED2165E-476B-4C67-B228-5425FA811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20" name="Picture 199" descr="empty">
          <a:extLst>
            <a:ext uri="{FF2B5EF4-FFF2-40B4-BE49-F238E27FC236}">
              <a16:creationId xmlns:a16="http://schemas.microsoft.com/office/drawing/2014/main" id="{D3930447-C981-40C9-B2BC-DF707ECB5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21" name="Picture 200" descr="empty">
          <a:extLst>
            <a:ext uri="{FF2B5EF4-FFF2-40B4-BE49-F238E27FC236}">
              <a16:creationId xmlns:a16="http://schemas.microsoft.com/office/drawing/2014/main" id="{2CDECF47-1FE8-4E21-BE9D-60908B4C9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22" name="Picture 195" descr="empty">
          <a:extLst>
            <a:ext uri="{FF2B5EF4-FFF2-40B4-BE49-F238E27FC236}">
              <a16:creationId xmlns:a16="http://schemas.microsoft.com/office/drawing/2014/main" id="{177172A2-DF87-4076-BD6C-B62ADDFA9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23" name="Picture 196" descr="empty">
          <a:extLst>
            <a:ext uri="{FF2B5EF4-FFF2-40B4-BE49-F238E27FC236}">
              <a16:creationId xmlns:a16="http://schemas.microsoft.com/office/drawing/2014/main" id="{B6C3D96C-78C4-460B-BB71-473CCF55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24" name="Picture 197" descr="empty">
          <a:extLst>
            <a:ext uri="{FF2B5EF4-FFF2-40B4-BE49-F238E27FC236}">
              <a16:creationId xmlns:a16="http://schemas.microsoft.com/office/drawing/2014/main" id="{8E70B3D7-6597-434E-917F-1B24B8F97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25" name="Picture 198" descr="empty">
          <a:extLst>
            <a:ext uri="{FF2B5EF4-FFF2-40B4-BE49-F238E27FC236}">
              <a16:creationId xmlns:a16="http://schemas.microsoft.com/office/drawing/2014/main" id="{A996B266-AB67-45A4-822B-362F83441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26" name="Picture 199" descr="empty">
          <a:extLst>
            <a:ext uri="{FF2B5EF4-FFF2-40B4-BE49-F238E27FC236}">
              <a16:creationId xmlns:a16="http://schemas.microsoft.com/office/drawing/2014/main" id="{89C468C8-FE5F-4ECD-8B80-F307D3194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27" name="Picture 200" descr="empty">
          <a:extLst>
            <a:ext uri="{FF2B5EF4-FFF2-40B4-BE49-F238E27FC236}">
              <a16:creationId xmlns:a16="http://schemas.microsoft.com/office/drawing/2014/main" id="{23B854B7-A896-4AE7-B9FF-81EDCA2B6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28" name="Picture 195" descr="empty">
          <a:extLst>
            <a:ext uri="{FF2B5EF4-FFF2-40B4-BE49-F238E27FC236}">
              <a16:creationId xmlns:a16="http://schemas.microsoft.com/office/drawing/2014/main" id="{578DA4B1-335B-4073-9ACE-CAAA123DF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29" name="Picture 196" descr="empty">
          <a:extLst>
            <a:ext uri="{FF2B5EF4-FFF2-40B4-BE49-F238E27FC236}">
              <a16:creationId xmlns:a16="http://schemas.microsoft.com/office/drawing/2014/main" id="{E767E960-10CE-405B-BA3F-716CD2110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30" name="Picture 197" descr="empty">
          <a:extLst>
            <a:ext uri="{FF2B5EF4-FFF2-40B4-BE49-F238E27FC236}">
              <a16:creationId xmlns:a16="http://schemas.microsoft.com/office/drawing/2014/main" id="{16D119B8-CA12-406B-B2EE-47470C64C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31" name="Picture 198" descr="empty">
          <a:extLst>
            <a:ext uri="{FF2B5EF4-FFF2-40B4-BE49-F238E27FC236}">
              <a16:creationId xmlns:a16="http://schemas.microsoft.com/office/drawing/2014/main" id="{381B67C3-3A60-4719-B235-D11DDB538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32" name="Picture 199" descr="empty">
          <a:extLst>
            <a:ext uri="{FF2B5EF4-FFF2-40B4-BE49-F238E27FC236}">
              <a16:creationId xmlns:a16="http://schemas.microsoft.com/office/drawing/2014/main" id="{1C6768D6-84C1-434E-9D77-09FF4BA79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33" name="Picture 200" descr="empty">
          <a:extLst>
            <a:ext uri="{FF2B5EF4-FFF2-40B4-BE49-F238E27FC236}">
              <a16:creationId xmlns:a16="http://schemas.microsoft.com/office/drawing/2014/main" id="{05B94283-6372-43C6-A2E5-8F48E80F0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34" name="Picture 195" descr="empty">
          <a:extLst>
            <a:ext uri="{FF2B5EF4-FFF2-40B4-BE49-F238E27FC236}">
              <a16:creationId xmlns:a16="http://schemas.microsoft.com/office/drawing/2014/main" id="{75D090B2-3A12-4D1F-BA70-97FD06A0F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35" name="Picture 196" descr="empty">
          <a:extLst>
            <a:ext uri="{FF2B5EF4-FFF2-40B4-BE49-F238E27FC236}">
              <a16:creationId xmlns:a16="http://schemas.microsoft.com/office/drawing/2014/main" id="{B0BEE89B-B93A-4451-B67F-10EC4B3D8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36" name="Picture 197" descr="empty">
          <a:extLst>
            <a:ext uri="{FF2B5EF4-FFF2-40B4-BE49-F238E27FC236}">
              <a16:creationId xmlns:a16="http://schemas.microsoft.com/office/drawing/2014/main" id="{B3CD8E54-969E-4F9B-8AE7-C76BD0199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37" name="Picture 198" descr="empty">
          <a:extLst>
            <a:ext uri="{FF2B5EF4-FFF2-40B4-BE49-F238E27FC236}">
              <a16:creationId xmlns:a16="http://schemas.microsoft.com/office/drawing/2014/main" id="{A96EAFD2-7D1C-4486-AEB1-8A0188070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38" name="Picture 199" descr="empty">
          <a:extLst>
            <a:ext uri="{FF2B5EF4-FFF2-40B4-BE49-F238E27FC236}">
              <a16:creationId xmlns:a16="http://schemas.microsoft.com/office/drawing/2014/main" id="{0BA9DA7B-6F9A-43C4-8A48-29FDA87E5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39" name="Picture 200" descr="empty">
          <a:extLst>
            <a:ext uri="{FF2B5EF4-FFF2-40B4-BE49-F238E27FC236}">
              <a16:creationId xmlns:a16="http://schemas.microsoft.com/office/drawing/2014/main" id="{C33AAB95-6512-4EF7-863D-4601C008F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40" name="Picture 195" descr="empty">
          <a:extLst>
            <a:ext uri="{FF2B5EF4-FFF2-40B4-BE49-F238E27FC236}">
              <a16:creationId xmlns:a16="http://schemas.microsoft.com/office/drawing/2014/main" id="{8262D705-7995-44DD-9F4D-E2792BC2A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41" name="Picture 196" descr="empty">
          <a:extLst>
            <a:ext uri="{FF2B5EF4-FFF2-40B4-BE49-F238E27FC236}">
              <a16:creationId xmlns:a16="http://schemas.microsoft.com/office/drawing/2014/main" id="{F51CBB64-D49E-43E9-ABA6-112758CBC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42" name="Picture 197" descr="empty">
          <a:extLst>
            <a:ext uri="{FF2B5EF4-FFF2-40B4-BE49-F238E27FC236}">
              <a16:creationId xmlns:a16="http://schemas.microsoft.com/office/drawing/2014/main" id="{5B6905A7-1DED-44DF-A4AD-3A70D46E8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43" name="Picture 198" descr="empty">
          <a:extLst>
            <a:ext uri="{FF2B5EF4-FFF2-40B4-BE49-F238E27FC236}">
              <a16:creationId xmlns:a16="http://schemas.microsoft.com/office/drawing/2014/main" id="{F8801930-363E-4740-9044-31BFF207F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44" name="Picture 199" descr="empty">
          <a:extLst>
            <a:ext uri="{FF2B5EF4-FFF2-40B4-BE49-F238E27FC236}">
              <a16:creationId xmlns:a16="http://schemas.microsoft.com/office/drawing/2014/main" id="{CECD1DA3-1F5E-4FE6-B87D-750FDB874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45" name="Picture 200" descr="empty">
          <a:extLst>
            <a:ext uri="{FF2B5EF4-FFF2-40B4-BE49-F238E27FC236}">
              <a16:creationId xmlns:a16="http://schemas.microsoft.com/office/drawing/2014/main" id="{5F44362A-6C52-4EC9-A03E-FD43B4E35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46" name="Picture 195" descr="empty">
          <a:extLst>
            <a:ext uri="{FF2B5EF4-FFF2-40B4-BE49-F238E27FC236}">
              <a16:creationId xmlns:a16="http://schemas.microsoft.com/office/drawing/2014/main" id="{4C874649-D2A6-4FAC-97BA-943020612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47" name="Picture 196" descr="empty">
          <a:extLst>
            <a:ext uri="{FF2B5EF4-FFF2-40B4-BE49-F238E27FC236}">
              <a16:creationId xmlns:a16="http://schemas.microsoft.com/office/drawing/2014/main" id="{D7A547B9-B96E-4454-85C2-0C36F38D3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48" name="Picture 197" descr="empty">
          <a:extLst>
            <a:ext uri="{FF2B5EF4-FFF2-40B4-BE49-F238E27FC236}">
              <a16:creationId xmlns:a16="http://schemas.microsoft.com/office/drawing/2014/main" id="{5F400903-1185-4FE5-BCF2-57F55C74A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49" name="Picture 198" descr="empty">
          <a:extLst>
            <a:ext uri="{FF2B5EF4-FFF2-40B4-BE49-F238E27FC236}">
              <a16:creationId xmlns:a16="http://schemas.microsoft.com/office/drawing/2014/main" id="{A265E84B-DC9B-4665-BFCD-89CB6C47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50" name="Picture 199" descr="empty">
          <a:extLst>
            <a:ext uri="{FF2B5EF4-FFF2-40B4-BE49-F238E27FC236}">
              <a16:creationId xmlns:a16="http://schemas.microsoft.com/office/drawing/2014/main" id="{83DB1E1C-172E-41C3-A105-CEEA3CAFB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51" name="Picture 200" descr="empty">
          <a:extLst>
            <a:ext uri="{FF2B5EF4-FFF2-40B4-BE49-F238E27FC236}">
              <a16:creationId xmlns:a16="http://schemas.microsoft.com/office/drawing/2014/main" id="{893EE048-C58B-4EE3-9F26-04A0A27B5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52" name="Picture 195" descr="empty">
          <a:extLst>
            <a:ext uri="{FF2B5EF4-FFF2-40B4-BE49-F238E27FC236}">
              <a16:creationId xmlns:a16="http://schemas.microsoft.com/office/drawing/2014/main" id="{41328BCC-CC9A-41EE-AE63-DECF3EAB0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53" name="Picture 196" descr="empty">
          <a:extLst>
            <a:ext uri="{FF2B5EF4-FFF2-40B4-BE49-F238E27FC236}">
              <a16:creationId xmlns:a16="http://schemas.microsoft.com/office/drawing/2014/main" id="{E642CA4B-A65A-4A32-A2ED-56AB6D042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54" name="Picture 197" descr="empty">
          <a:extLst>
            <a:ext uri="{FF2B5EF4-FFF2-40B4-BE49-F238E27FC236}">
              <a16:creationId xmlns:a16="http://schemas.microsoft.com/office/drawing/2014/main" id="{91D1E537-7E13-4427-8E6A-DFC59BF05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55" name="Picture 198" descr="empty">
          <a:extLst>
            <a:ext uri="{FF2B5EF4-FFF2-40B4-BE49-F238E27FC236}">
              <a16:creationId xmlns:a16="http://schemas.microsoft.com/office/drawing/2014/main" id="{90F6B360-DF1F-4E70-AB34-05A902F65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56" name="Picture 199" descr="empty">
          <a:extLst>
            <a:ext uri="{FF2B5EF4-FFF2-40B4-BE49-F238E27FC236}">
              <a16:creationId xmlns:a16="http://schemas.microsoft.com/office/drawing/2014/main" id="{57F17344-A80D-4C9D-A2B1-EFC0B94C7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57" name="Picture 200" descr="empty">
          <a:extLst>
            <a:ext uri="{FF2B5EF4-FFF2-40B4-BE49-F238E27FC236}">
              <a16:creationId xmlns:a16="http://schemas.microsoft.com/office/drawing/2014/main" id="{75616577-DB20-4ACA-9FE9-915971AB9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58" name="Picture 195" descr="empty">
          <a:extLst>
            <a:ext uri="{FF2B5EF4-FFF2-40B4-BE49-F238E27FC236}">
              <a16:creationId xmlns:a16="http://schemas.microsoft.com/office/drawing/2014/main" id="{61C8AB67-1503-4711-B65D-05E863F6C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59" name="Picture 196" descr="empty">
          <a:extLst>
            <a:ext uri="{FF2B5EF4-FFF2-40B4-BE49-F238E27FC236}">
              <a16:creationId xmlns:a16="http://schemas.microsoft.com/office/drawing/2014/main" id="{CDC50586-3E82-49C0-88F0-6455828AA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60" name="Picture 197" descr="empty">
          <a:extLst>
            <a:ext uri="{FF2B5EF4-FFF2-40B4-BE49-F238E27FC236}">
              <a16:creationId xmlns:a16="http://schemas.microsoft.com/office/drawing/2014/main" id="{43F82A55-C2AD-4690-89A9-F1ECE5D6A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61" name="Picture 198" descr="empty">
          <a:extLst>
            <a:ext uri="{FF2B5EF4-FFF2-40B4-BE49-F238E27FC236}">
              <a16:creationId xmlns:a16="http://schemas.microsoft.com/office/drawing/2014/main" id="{E859E663-57C1-460A-B774-E129E8040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62" name="Picture 199" descr="empty">
          <a:extLst>
            <a:ext uri="{FF2B5EF4-FFF2-40B4-BE49-F238E27FC236}">
              <a16:creationId xmlns:a16="http://schemas.microsoft.com/office/drawing/2014/main" id="{531C28B1-10FE-46BC-B7AD-769FE14B4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63" name="Picture 200" descr="empty">
          <a:extLst>
            <a:ext uri="{FF2B5EF4-FFF2-40B4-BE49-F238E27FC236}">
              <a16:creationId xmlns:a16="http://schemas.microsoft.com/office/drawing/2014/main" id="{2A28E88E-3316-4B36-87E9-19024CC00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64" name="Picture 195" descr="empty">
          <a:extLst>
            <a:ext uri="{FF2B5EF4-FFF2-40B4-BE49-F238E27FC236}">
              <a16:creationId xmlns:a16="http://schemas.microsoft.com/office/drawing/2014/main" id="{2E9CDE49-DA9C-44E5-9274-90D993BC7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65" name="Picture 196" descr="empty">
          <a:extLst>
            <a:ext uri="{FF2B5EF4-FFF2-40B4-BE49-F238E27FC236}">
              <a16:creationId xmlns:a16="http://schemas.microsoft.com/office/drawing/2014/main" id="{EAFD9EBC-BBCB-4AD7-BAF1-052330969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66" name="Picture 197" descr="empty">
          <a:extLst>
            <a:ext uri="{FF2B5EF4-FFF2-40B4-BE49-F238E27FC236}">
              <a16:creationId xmlns:a16="http://schemas.microsoft.com/office/drawing/2014/main" id="{29FEB7BE-93AE-4BD2-9F14-B106F2506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67" name="Picture 198" descr="empty">
          <a:extLst>
            <a:ext uri="{FF2B5EF4-FFF2-40B4-BE49-F238E27FC236}">
              <a16:creationId xmlns:a16="http://schemas.microsoft.com/office/drawing/2014/main" id="{6A4624FC-57F3-4081-A681-386DD9F90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68" name="Picture 199" descr="empty">
          <a:extLst>
            <a:ext uri="{FF2B5EF4-FFF2-40B4-BE49-F238E27FC236}">
              <a16:creationId xmlns:a16="http://schemas.microsoft.com/office/drawing/2014/main" id="{95DDEF29-ECBA-4DF0-85A3-F98922C32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69" name="Picture 200" descr="empty">
          <a:extLst>
            <a:ext uri="{FF2B5EF4-FFF2-40B4-BE49-F238E27FC236}">
              <a16:creationId xmlns:a16="http://schemas.microsoft.com/office/drawing/2014/main" id="{840B5752-76DE-4EDB-9E5F-A28C5AB08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70" name="Picture 195" descr="empty">
          <a:extLst>
            <a:ext uri="{FF2B5EF4-FFF2-40B4-BE49-F238E27FC236}">
              <a16:creationId xmlns:a16="http://schemas.microsoft.com/office/drawing/2014/main" id="{7469F846-B4DF-44A4-84FA-B45EAC6F4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71" name="Picture 196" descr="empty">
          <a:extLst>
            <a:ext uri="{FF2B5EF4-FFF2-40B4-BE49-F238E27FC236}">
              <a16:creationId xmlns:a16="http://schemas.microsoft.com/office/drawing/2014/main" id="{5BB6020B-A079-4748-879B-1677A59AC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72" name="Picture 197" descr="empty">
          <a:extLst>
            <a:ext uri="{FF2B5EF4-FFF2-40B4-BE49-F238E27FC236}">
              <a16:creationId xmlns:a16="http://schemas.microsoft.com/office/drawing/2014/main" id="{9B29D6F4-488E-4546-B194-C07607970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73" name="Picture 198" descr="empty">
          <a:extLst>
            <a:ext uri="{FF2B5EF4-FFF2-40B4-BE49-F238E27FC236}">
              <a16:creationId xmlns:a16="http://schemas.microsoft.com/office/drawing/2014/main" id="{5E056D06-EAF6-4AE3-AE39-1E8A4AF2D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74" name="Picture 199" descr="empty">
          <a:extLst>
            <a:ext uri="{FF2B5EF4-FFF2-40B4-BE49-F238E27FC236}">
              <a16:creationId xmlns:a16="http://schemas.microsoft.com/office/drawing/2014/main" id="{54271DB9-1E4D-4FE4-9A33-5FF9551A9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75" name="Picture 200" descr="empty">
          <a:extLst>
            <a:ext uri="{FF2B5EF4-FFF2-40B4-BE49-F238E27FC236}">
              <a16:creationId xmlns:a16="http://schemas.microsoft.com/office/drawing/2014/main" id="{A566428E-96F5-409A-AC50-59FF11F14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76" name="Picture 195" descr="empty">
          <a:extLst>
            <a:ext uri="{FF2B5EF4-FFF2-40B4-BE49-F238E27FC236}">
              <a16:creationId xmlns:a16="http://schemas.microsoft.com/office/drawing/2014/main" id="{E9A7BFF3-3BF1-4B1A-91AB-A88B1BFEC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77" name="Picture 196" descr="empty">
          <a:extLst>
            <a:ext uri="{FF2B5EF4-FFF2-40B4-BE49-F238E27FC236}">
              <a16:creationId xmlns:a16="http://schemas.microsoft.com/office/drawing/2014/main" id="{8A2C3D0C-C32C-4D63-AEFA-5BAD0A3AC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78" name="Picture 197" descr="empty">
          <a:extLst>
            <a:ext uri="{FF2B5EF4-FFF2-40B4-BE49-F238E27FC236}">
              <a16:creationId xmlns:a16="http://schemas.microsoft.com/office/drawing/2014/main" id="{204B682D-2DCF-4F60-856A-B745E5DB3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79" name="Picture 198" descr="empty">
          <a:extLst>
            <a:ext uri="{FF2B5EF4-FFF2-40B4-BE49-F238E27FC236}">
              <a16:creationId xmlns:a16="http://schemas.microsoft.com/office/drawing/2014/main" id="{4AC3CCA0-E0D0-4D55-BFC8-8EAE2FA7A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80" name="Picture 199" descr="empty">
          <a:extLst>
            <a:ext uri="{FF2B5EF4-FFF2-40B4-BE49-F238E27FC236}">
              <a16:creationId xmlns:a16="http://schemas.microsoft.com/office/drawing/2014/main" id="{5E5B700C-1BBF-4E11-B611-76DD2D17D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81" name="Picture 200" descr="empty">
          <a:extLst>
            <a:ext uri="{FF2B5EF4-FFF2-40B4-BE49-F238E27FC236}">
              <a16:creationId xmlns:a16="http://schemas.microsoft.com/office/drawing/2014/main" id="{BED2A54E-841F-4533-A68C-1387D53FD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82" name="Picture 195" descr="empty">
          <a:extLst>
            <a:ext uri="{FF2B5EF4-FFF2-40B4-BE49-F238E27FC236}">
              <a16:creationId xmlns:a16="http://schemas.microsoft.com/office/drawing/2014/main" id="{CE06EE96-55D1-42AD-98A9-0724472BE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83" name="Picture 196" descr="empty">
          <a:extLst>
            <a:ext uri="{FF2B5EF4-FFF2-40B4-BE49-F238E27FC236}">
              <a16:creationId xmlns:a16="http://schemas.microsoft.com/office/drawing/2014/main" id="{57A9EE1E-7148-4E9C-AD09-8A114256C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84" name="Picture 197" descr="empty">
          <a:extLst>
            <a:ext uri="{FF2B5EF4-FFF2-40B4-BE49-F238E27FC236}">
              <a16:creationId xmlns:a16="http://schemas.microsoft.com/office/drawing/2014/main" id="{9BB1E7E2-840E-42B4-8899-412B4DBDF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85" name="Picture 198" descr="empty">
          <a:extLst>
            <a:ext uri="{FF2B5EF4-FFF2-40B4-BE49-F238E27FC236}">
              <a16:creationId xmlns:a16="http://schemas.microsoft.com/office/drawing/2014/main" id="{83B551B4-C843-4A5B-BE3F-67CEF05E2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86" name="Picture 199" descr="empty">
          <a:extLst>
            <a:ext uri="{FF2B5EF4-FFF2-40B4-BE49-F238E27FC236}">
              <a16:creationId xmlns:a16="http://schemas.microsoft.com/office/drawing/2014/main" id="{E4313122-11FD-4FFC-8846-66A067AD1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87" name="Picture 200" descr="empty">
          <a:extLst>
            <a:ext uri="{FF2B5EF4-FFF2-40B4-BE49-F238E27FC236}">
              <a16:creationId xmlns:a16="http://schemas.microsoft.com/office/drawing/2014/main" id="{096A78EA-79F3-4FC8-ABD6-84F2FE2D6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88" name="Picture 195" descr="empty">
          <a:extLst>
            <a:ext uri="{FF2B5EF4-FFF2-40B4-BE49-F238E27FC236}">
              <a16:creationId xmlns:a16="http://schemas.microsoft.com/office/drawing/2014/main" id="{717318BA-C681-479F-9288-C6F8EA143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89" name="Picture 196" descr="empty">
          <a:extLst>
            <a:ext uri="{FF2B5EF4-FFF2-40B4-BE49-F238E27FC236}">
              <a16:creationId xmlns:a16="http://schemas.microsoft.com/office/drawing/2014/main" id="{AA3E618E-36DF-49FA-ADCB-9F35F210D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90" name="Picture 197" descr="empty">
          <a:extLst>
            <a:ext uri="{FF2B5EF4-FFF2-40B4-BE49-F238E27FC236}">
              <a16:creationId xmlns:a16="http://schemas.microsoft.com/office/drawing/2014/main" id="{F5AD8589-E18C-41FB-B3CB-0A5833D73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91" name="Picture 198" descr="empty">
          <a:extLst>
            <a:ext uri="{FF2B5EF4-FFF2-40B4-BE49-F238E27FC236}">
              <a16:creationId xmlns:a16="http://schemas.microsoft.com/office/drawing/2014/main" id="{43D2F1B8-6824-4967-A8D2-13BCCDCC5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92" name="Picture 199" descr="empty">
          <a:extLst>
            <a:ext uri="{FF2B5EF4-FFF2-40B4-BE49-F238E27FC236}">
              <a16:creationId xmlns:a16="http://schemas.microsoft.com/office/drawing/2014/main" id="{7C4BA89D-1A46-4D71-989B-18BF49D86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93" name="Picture 200" descr="empty">
          <a:extLst>
            <a:ext uri="{FF2B5EF4-FFF2-40B4-BE49-F238E27FC236}">
              <a16:creationId xmlns:a16="http://schemas.microsoft.com/office/drawing/2014/main" id="{6045506C-DF3C-47FA-89BE-9D252BA7C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94" name="Picture 195" descr="empty">
          <a:extLst>
            <a:ext uri="{FF2B5EF4-FFF2-40B4-BE49-F238E27FC236}">
              <a16:creationId xmlns:a16="http://schemas.microsoft.com/office/drawing/2014/main" id="{0C1D1727-3E14-477E-9A9E-0CE0CF6EE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95" name="Picture 196" descr="empty">
          <a:extLst>
            <a:ext uri="{FF2B5EF4-FFF2-40B4-BE49-F238E27FC236}">
              <a16:creationId xmlns:a16="http://schemas.microsoft.com/office/drawing/2014/main" id="{6EC92899-641F-44E1-85B5-25801B566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96" name="Picture 197" descr="empty">
          <a:extLst>
            <a:ext uri="{FF2B5EF4-FFF2-40B4-BE49-F238E27FC236}">
              <a16:creationId xmlns:a16="http://schemas.microsoft.com/office/drawing/2014/main" id="{294C20B0-963A-41E8-ABD0-C85AC7771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97" name="Picture 198" descr="empty">
          <a:extLst>
            <a:ext uri="{FF2B5EF4-FFF2-40B4-BE49-F238E27FC236}">
              <a16:creationId xmlns:a16="http://schemas.microsoft.com/office/drawing/2014/main" id="{E41D2717-92A2-4273-8D8B-7B41C851E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598" name="Picture 199" descr="empty">
          <a:extLst>
            <a:ext uri="{FF2B5EF4-FFF2-40B4-BE49-F238E27FC236}">
              <a16:creationId xmlns:a16="http://schemas.microsoft.com/office/drawing/2014/main" id="{8F7BD837-1740-41C2-AFFB-2497E5BDD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599" name="Picture 200" descr="empty">
          <a:extLst>
            <a:ext uri="{FF2B5EF4-FFF2-40B4-BE49-F238E27FC236}">
              <a16:creationId xmlns:a16="http://schemas.microsoft.com/office/drawing/2014/main" id="{825E5041-7B14-45BC-85BF-FE3A25433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00" name="Picture 195" descr="empty">
          <a:extLst>
            <a:ext uri="{FF2B5EF4-FFF2-40B4-BE49-F238E27FC236}">
              <a16:creationId xmlns:a16="http://schemas.microsoft.com/office/drawing/2014/main" id="{0CEE66A8-C38B-489F-AE63-B4AE97245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01" name="Picture 196" descr="empty">
          <a:extLst>
            <a:ext uri="{FF2B5EF4-FFF2-40B4-BE49-F238E27FC236}">
              <a16:creationId xmlns:a16="http://schemas.microsoft.com/office/drawing/2014/main" id="{FC415A58-B6EA-4DB6-BF5A-ABBE44B1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02" name="Picture 197" descr="empty">
          <a:extLst>
            <a:ext uri="{FF2B5EF4-FFF2-40B4-BE49-F238E27FC236}">
              <a16:creationId xmlns:a16="http://schemas.microsoft.com/office/drawing/2014/main" id="{A81FF132-48D2-4E59-9A88-28AB6C315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03" name="Picture 198" descr="empty">
          <a:extLst>
            <a:ext uri="{FF2B5EF4-FFF2-40B4-BE49-F238E27FC236}">
              <a16:creationId xmlns:a16="http://schemas.microsoft.com/office/drawing/2014/main" id="{82BF148D-ABF6-48DB-8E89-8822DC43E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533400</xdr:colOff>
      <xdr:row>150</xdr:row>
      <xdr:rowOff>0</xdr:rowOff>
    </xdr:from>
    <xdr:ext cx="0" cy="9525"/>
    <xdr:pic>
      <xdr:nvPicPr>
        <xdr:cNvPr id="2604" name="Picture 199" descr="empty">
          <a:extLst>
            <a:ext uri="{FF2B5EF4-FFF2-40B4-BE49-F238E27FC236}">
              <a16:creationId xmlns:a16="http://schemas.microsoft.com/office/drawing/2014/main" id="{C70481F8-C9B0-4CE1-9BC0-76C25916B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523875</xdr:colOff>
      <xdr:row>150</xdr:row>
      <xdr:rowOff>0</xdr:rowOff>
    </xdr:from>
    <xdr:ext cx="9525" cy="9525"/>
    <xdr:pic>
      <xdr:nvPicPr>
        <xdr:cNvPr id="2605" name="Picture 200" descr="empty">
          <a:extLst>
            <a:ext uri="{FF2B5EF4-FFF2-40B4-BE49-F238E27FC236}">
              <a16:creationId xmlns:a16="http://schemas.microsoft.com/office/drawing/2014/main" id="{DE19D171-2433-4448-AC57-0BF88DFFC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533400</xdr:colOff>
      <xdr:row>150</xdr:row>
      <xdr:rowOff>0</xdr:rowOff>
    </xdr:from>
    <xdr:to>
      <xdr:col>4</xdr:col>
      <xdr:colOff>533400</xdr:colOff>
      <xdr:row>150</xdr:row>
      <xdr:rowOff>9525</xdr:rowOff>
    </xdr:to>
    <xdr:pic>
      <xdr:nvPicPr>
        <xdr:cNvPr id="2606" name="Picture 195" descr="empty">
          <a:extLst>
            <a:ext uri="{FF2B5EF4-FFF2-40B4-BE49-F238E27FC236}">
              <a16:creationId xmlns:a16="http://schemas.microsoft.com/office/drawing/2014/main" id="{AC344810-57C1-43B0-A529-D1EE6EFC0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07" name="Picture 196" descr="empty">
          <a:extLst>
            <a:ext uri="{FF2B5EF4-FFF2-40B4-BE49-F238E27FC236}">
              <a16:creationId xmlns:a16="http://schemas.microsoft.com/office/drawing/2014/main" id="{8EB0D903-BD82-4A30-A3DB-0A252EDE4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08" name="Picture 197" descr="empty">
          <a:extLst>
            <a:ext uri="{FF2B5EF4-FFF2-40B4-BE49-F238E27FC236}">
              <a16:creationId xmlns:a16="http://schemas.microsoft.com/office/drawing/2014/main" id="{8CF8FF68-90CC-4F40-84BF-6348F488A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09" name="Picture 198" descr="empty">
          <a:extLst>
            <a:ext uri="{FF2B5EF4-FFF2-40B4-BE49-F238E27FC236}">
              <a16:creationId xmlns:a16="http://schemas.microsoft.com/office/drawing/2014/main" id="{E13216EC-200F-4A91-9D29-B58F3499E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10" name="Picture 199" descr="empty">
          <a:extLst>
            <a:ext uri="{FF2B5EF4-FFF2-40B4-BE49-F238E27FC236}">
              <a16:creationId xmlns:a16="http://schemas.microsoft.com/office/drawing/2014/main" id="{537ED971-0D2C-4E80-B160-7C1157326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11" name="Picture 200" descr="empty">
          <a:extLst>
            <a:ext uri="{FF2B5EF4-FFF2-40B4-BE49-F238E27FC236}">
              <a16:creationId xmlns:a16="http://schemas.microsoft.com/office/drawing/2014/main" id="{71A57A52-83CA-4DA0-8E6E-1D0F320F3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12" name="Picture 195" descr="empty">
          <a:extLst>
            <a:ext uri="{FF2B5EF4-FFF2-40B4-BE49-F238E27FC236}">
              <a16:creationId xmlns:a16="http://schemas.microsoft.com/office/drawing/2014/main" id="{B7F268E2-D182-4689-9D1B-6A685ADB6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13" name="Picture 196" descr="empty">
          <a:extLst>
            <a:ext uri="{FF2B5EF4-FFF2-40B4-BE49-F238E27FC236}">
              <a16:creationId xmlns:a16="http://schemas.microsoft.com/office/drawing/2014/main" id="{DCFE9D1F-D11E-41D1-ADFF-E39B50553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14" name="Picture 197" descr="empty">
          <a:extLst>
            <a:ext uri="{FF2B5EF4-FFF2-40B4-BE49-F238E27FC236}">
              <a16:creationId xmlns:a16="http://schemas.microsoft.com/office/drawing/2014/main" id="{18CB2C67-5AFA-46AA-B162-7BEFFB241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15" name="Picture 198" descr="empty">
          <a:extLst>
            <a:ext uri="{FF2B5EF4-FFF2-40B4-BE49-F238E27FC236}">
              <a16:creationId xmlns:a16="http://schemas.microsoft.com/office/drawing/2014/main" id="{5ABC9FFE-37D8-414E-A2AB-85171C001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16" name="Picture 199" descr="empty">
          <a:extLst>
            <a:ext uri="{FF2B5EF4-FFF2-40B4-BE49-F238E27FC236}">
              <a16:creationId xmlns:a16="http://schemas.microsoft.com/office/drawing/2014/main" id="{1233536B-3B26-419C-B21E-27791031B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17" name="Picture 200" descr="empty">
          <a:extLst>
            <a:ext uri="{FF2B5EF4-FFF2-40B4-BE49-F238E27FC236}">
              <a16:creationId xmlns:a16="http://schemas.microsoft.com/office/drawing/2014/main" id="{10D82E63-72FE-4BBB-95AF-8707EC9B0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18" name="Picture 195" descr="empty">
          <a:extLst>
            <a:ext uri="{FF2B5EF4-FFF2-40B4-BE49-F238E27FC236}">
              <a16:creationId xmlns:a16="http://schemas.microsoft.com/office/drawing/2014/main" id="{0FD99AA2-ABB7-480B-98E2-C92961DEF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19" name="Picture 196" descr="empty">
          <a:extLst>
            <a:ext uri="{FF2B5EF4-FFF2-40B4-BE49-F238E27FC236}">
              <a16:creationId xmlns:a16="http://schemas.microsoft.com/office/drawing/2014/main" id="{C4237442-5776-40DB-BE96-8A1587E4C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20" name="Picture 197" descr="empty">
          <a:extLst>
            <a:ext uri="{FF2B5EF4-FFF2-40B4-BE49-F238E27FC236}">
              <a16:creationId xmlns:a16="http://schemas.microsoft.com/office/drawing/2014/main" id="{DAE37EBF-621E-4BEE-9F08-762BABEEA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21" name="Picture 198" descr="empty">
          <a:extLst>
            <a:ext uri="{FF2B5EF4-FFF2-40B4-BE49-F238E27FC236}">
              <a16:creationId xmlns:a16="http://schemas.microsoft.com/office/drawing/2014/main" id="{BE5D81A9-66BB-4D4C-A19D-E71374F8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22" name="Picture 199" descr="empty">
          <a:extLst>
            <a:ext uri="{FF2B5EF4-FFF2-40B4-BE49-F238E27FC236}">
              <a16:creationId xmlns:a16="http://schemas.microsoft.com/office/drawing/2014/main" id="{BFCCB03A-A142-4BB0-8366-3DF94A674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23" name="Picture 200" descr="empty">
          <a:extLst>
            <a:ext uri="{FF2B5EF4-FFF2-40B4-BE49-F238E27FC236}">
              <a16:creationId xmlns:a16="http://schemas.microsoft.com/office/drawing/2014/main" id="{3A97A425-A7C9-4DF4-9D37-3F990213F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24" name="Picture 195" descr="empty">
          <a:extLst>
            <a:ext uri="{FF2B5EF4-FFF2-40B4-BE49-F238E27FC236}">
              <a16:creationId xmlns:a16="http://schemas.microsoft.com/office/drawing/2014/main" id="{A83276CC-9BDA-471A-AF66-396399E9F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25" name="Picture 196" descr="empty">
          <a:extLst>
            <a:ext uri="{FF2B5EF4-FFF2-40B4-BE49-F238E27FC236}">
              <a16:creationId xmlns:a16="http://schemas.microsoft.com/office/drawing/2014/main" id="{A7E177AB-BD8A-4998-B6BA-0A2602A30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26" name="Picture 197" descr="empty">
          <a:extLst>
            <a:ext uri="{FF2B5EF4-FFF2-40B4-BE49-F238E27FC236}">
              <a16:creationId xmlns:a16="http://schemas.microsoft.com/office/drawing/2014/main" id="{A773E83A-EAE4-4D80-BC4E-67B03AAE5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27" name="Picture 198" descr="empty">
          <a:extLst>
            <a:ext uri="{FF2B5EF4-FFF2-40B4-BE49-F238E27FC236}">
              <a16:creationId xmlns:a16="http://schemas.microsoft.com/office/drawing/2014/main" id="{01796B33-B5B5-4572-BA16-E972D1F0D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28" name="Picture 199" descr="empty">
          <a:extLst>
            <a:ext uri="{FF2B5EF4-FFF2-40B4-BE49-F238E27FC236}">
              <a16:creationId xmlns:a16="http://schemas.microsoft.com/office/drawing/2014/main" id="{FB1223BD-8701-4082-8D91-C89B8C4E3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29" name="Picture 200" descr="empty">
          <a:extLst>
            <a:ext uri="{FF2B5EF4-FFF2-40B4-BE49-F238E27FC236}">
              <a16:creationId xmlns:a16="http://schemas.microsoft.com/office/drawing/2014/main" id="{4E712200-21AA-408B-9076-0A2833473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30" name="Picture 195" descr="empty">
          <a:extLst>
            <a:ext uri="{FF2B5EF4-FFF2-40B4-BE49-F238E27FC236}">
              <a16:creationId xmlns:a16="http://schemas.microsoft.com/office/drawing/2014/main" id="{66216D4C-E661-4DA2-B0E9-8EA824F7C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31" name="Picture 196" descr="empty">
          <a:extLst>
            <a:ext uri="{FF2B5EF4-FFF2-40B4-BE49-F238E27FC236}">
              <a16:creationId xmlns:a16="http://schemas.microsoft.com/office/drawing/2014/main" id="{5D2D4637-CEDB-4ED3-95CF-7D1FD3832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32" name="Picture 197" descr="empty">
          <a:extLst>
            <a:ext uri="{FF2B5EF4-FFF2-40B4-BE49-F238E27FC236}">
              <a16:creationId xmlns:a16="http://schemas.microsoft.com/office/drawing/2014/main" id="{BEA0EBF0-DE96-42D0-AF01-7A84C1ABA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33" name="Picture 198" descr="empty">
          <a:extLst>
            <a:ext uri="{FF2B5EF4-FFF2-40B4-BE49-F238E27FC236}">
              <a16:creationId xmlns:a16="http://schemas.microsoft.com/office/drawing/2014/main" id="{A723C5AB-E81E-4420-BA1B-A6B93A51D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34" name="Picture 199" descr="empty">
          <a:extLst>
            <a:ext uri="{FF2B5EF4-FFF2-40B4-BE49-F238E27FC236}">
              <a16:creationId xmlns:a16="http://schemas.microsoft.com/office/drawing/2014/main" id="{4BC4DBFB-8E03-4209-9F2E-B2FD233C3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35" name="Picture 200" descr="empty">
          <a:extLst>
            <a:ext uri="{FF2B5EF4-FFF2-40B4-BE49-F238E27FC236}">
              <a16:creationId xmlns:a16="http://schemas.microsoft.com/office/drawing/2014/main" id="{34C823FC-8BFC-4799-AE28-D512ECFCF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36" name="Picture 195" descr="empty">
          <a:extLst>
            <a:ext uri="{FF2B5EF4-FFF2-40B4-BE49-F238E27FC236}">
              <a16:creationId xmlns:a16="http://schemas.microsoft.com/office/drawing/2014/main" id="{E56EF3D1-E379-46D5-B134-2257475B8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37" name="Picture 196" descr="empty">
          <a:extLst>
            <a:ext uri="{FF2B5EF4-FFF2-40B4-BE49-F238E27FC236}">
              <a16:creationId xmlns:a16="http://schemas.microsoft.com/office/drawing/2014/main" id="{F4A2FCA5-05A5-4F93-A21A-1BE019DB0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38" name="Picture 197" descr="empty">
          <a:extLst>
            <a:ext uri="{FF2B5EF4-FFF2-40B4-BE49-F238E27FC236}">
              <a16:creationId xmlns:a16="http://schemas.microsoft.com/office/drawing/2014/main" id="{DB9F9951-2741-4458-BD60-6874AC59C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39" name="Picture 198" descr="empty">
          <a:extLst>
            <a:ext uri="{FF2B5EF4-FFF2-40B4-BE49-F238E27FC236}">
              <a16:creationId xmlns:a16="http://schemas.microsoft.com/office/drawing/2014/main" id="{7504C7D3-3A28-47A1-9644-6CEB65914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40" name="Picture 199" descr="empty">
          <a:extLst>
            <a:ext uri="{FF2B5EF4-FFF2-40B4-BE49-F238E27FC236}">
              <a16:creationId xmlns:a16="http://schemas.microsoft.com/office/drawing/2014/main" id="{687F8172-4C3C-47BA-841B-E5E2498D7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41" name="Picture 200" descr="empty">
          <a:extLst>
            <a:ext uri="{FF2B5EF4-FFF2-40B4-BE49-F238E27FC236}">
              <a16:creationId xmlns:a16="http://schemas.microsoft.com/office/drawing/2014/main" id="{67FCC049-3F51-4AC0-921C-3C19F068A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42" name="Picture 195" descr="empty">
          <a:extLst>
            <a:ext uri="{FF2B5EF4-FFF2-40B4-BE49-F238E27FC236}">
              <a16:creationId xmlns:a16="http://schemas.microsoft.com/office/drawing/2014/main" id="{854FA351-EE0B-4E09-B588-B51E3E18C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43" name="Picture 196" descr="empty">
          <a:extLst>
            <a:ext uri="{FF2B5EF4-FFF2-40B4-BE49-F238E27FC236}">
              <a16:creationId xmlns:a16="http://schemas.microsoft.com/office/drawing/2014/main" id="{1F6A3A1A-D173-4F46-97B0-DE457A63D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44" name="Picture 197" descr="empty">
          <a:extLst>
            <a:ext uri="{FF2B5EF4-FFF2-40B4-BE49-F238E27FC236}">
              <a16:creationId xmlns:a16="http://schemas.microsoft.com/office/drawing/2014/main" id="{B88E2DF3-2BD1-47FC-B5B7-CC7E8B935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45" name="Picture 198" descr="empty">
          <a:extLst>
            <a:ext uri="{FF2B5EF4-FFF2-40B4-BE49-F238E27FC236}">
              <a16:creationId xmlns:a16="http://schemas.microsoft.com/office/drawing/2014/main" id="{A98609EC-E1C4-47C9-AB65-47F834868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46" name="Picture 199" descr="empty">
          <a:extLst>
            <a:ext uri="{FF2B5EF4-FFF2-40B4-BE49-F238E27FC236}">
              <a16:creationId xmlns:a16="http://schemas.microsoft.com/office/drawing/2014/main" id="{1EF30B4E-5D1A-43F8-B9F9-C26F0C89D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47" name="Picture 200" descr="empty">
          <a:extLst>
            <a:ext uri="{FF2B5EF4-FFF2-40B4-BE49-F238E27FC236}">
              <a16:creationId xmlns:a16="http://schemas.microsoft.com/office/drawing/2014/main" id="{59B4AD3D-09F2-4181-902D-D86E95064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48" name="Picture 195" descr="empty">
          <a:extLst>
            <a:ext uri="{FF2B5EF4-FFF2-40B4-BE49-F238E27FC236}">
              <a16:creationId xmlns:a16="http://schemas.microsoft.com/office/drawing/2014/main" id="{013EA92C-03B6-4338-86E0-3940DF741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49" name="Picture 196" descr="empty">
          <a:extLst>
            <a:ext uri="{FF2B5EF4-FFF2-40B4-BE49-F238E27FC236}">
              <a16:creationId xmlns:a16="http://schemas.microsoft.com/office/drawing/2014/main" id="{4CE3B463-0C66-421C-978E-E4B741F15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50" name="Picture 197" descr="empty">
          <a:extLst>
            <a:ext uri="{FF2B5EF4-FFF2-40B4-BE49-F238E27FC236}">
              <a16:creationId xmlns:a16="http://schemas.microsoft.com/office/drawing/2014/main" id="{740D0ABC-E0B0-4E7C-900F-440E9E236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51" name="Picture 198" descr="empty">
          <a:extLst>
            <a:ext uri="{FF2B5EF4-FFF2-40B4-BE49-F238E27FC236}">
              <a16:creationId xmlns:a16="http://schemas.microsoft.com/office/drawing/2014/main" id="{7411D6A8-F6C4-44FA-A59F-849ED341E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52" name="Picture 199" descr="empty">
          <a:extLst>
            <a:ext uri="{FF2B5EF4-FFF2-40B4-BE49-F238E27FC236}">
              <a16:creationId xmlns:a16="http://schemas.microsoft.com/office/drawing/2014/main" id="{574B4862-28AD-449A-B1FF-A657CCC13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53" name="Picture 200" descr="empty">
          <a:extLst>
            <a:ext uri="{FF2B5EF4-FFF2-40B4-BE49-F238E27FC236}">
              <a16:creationId xmlns:a16="http://schemas.microsoft.com/office/drawing/2014/main" id="{687657BE-D440-4746-85DA-F93801760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54" name="Picture 195" descr="empty">
          <a:extLst>
            <a:ext uri="{FF2B5EF4-FFF2-40B4-BE49-F238E27FC236}">
              <a16:creationId xmlns:a16="http://schemas.microsoft.com/office/drawing/2014/main" id="{379CC5FC-AD44-49EC-AAA2-364A168E8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55" name="Picture 196" descr="empty">
          <a:extLst>
            <a:ext uri="{FF2B5EF4-FFF2-40B4-BE49-F238E27FC236}">
              <a16:creationId xmlns:a16="http://schemas.microsoft.com/office/drawing/2014/main" id="{69C00116-B0D4-4A0A-94CD-106567651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56" name="Picture 197" descr="empty">
          <a:extLst>
            <a:ext uri="{FF2B5EF4-FFF2-40B4-BE49-F238E27FC236}">
              <a16:creationId xmlns:a16="http://schemas.microsoft.com/office/drawing/2014/main" id="{B6821429-B439-41C1-A145-753D47F12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57" name="Picture 198" descr="empty">
          <a:extLst>
            <a:ext uri="{FF2B5EF4-FFF2-40B4-BE49-F238E27FC236}">
              <a16:creationId xmlns:a16="http://schemas.microsoft.com/office/drawing/2014/main" id="{9AE6F94E-E1E4-4882-B14C-2678AF548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58" name="Picture 199" descr="empty">
          <a:extLst>
            <a:ext uri="{FF2B5EF4-FFF2-40B4-BE49-F238E27FC236}">
              <a16:creationId xmlns:a16="http://schemas.microsoft.com/office/drawing/2014/main" id="{6939C513-CFC5-46CE-B4FE-C213F3FCA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59" name="Picture 200" descr="empty">
          <a:extLst>
            <a:ext uri="{FF2B5EF4-FFF2-40B4-BE49-F238E27FC236}">
              <a16:creationId xmlns:a16="http://schemas.microsoft.com/office/drawing/2014/main" id="{D68450B5-A8A2-4FC1-8C1C-2B2915A17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60" name="Picture 195" descr="empty">
          <a:extLst>
            <a:ext uri="{FF2B5EF4-FFF2-40B4-BE49-F238E27FC236}">
              <a16:creationId xmlns:a16="http://schemas.microsoft.com/office/drawing/2014/main" id="{23148DE6-EBD3-48E0-82B3-1B83BFF7A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61" name="Picture 196" descr="empty">
          <a:extLst>
            <a:ext uri="{FF2B5EF4-FFF2-40B4-BE49-F238E27FC236}">
              <a16:creationId xmlns:a16="http://schemas.microsoft.com/office/drawing/2014/main" id="{5ED6DB6F-8B47-45EA-B6A6-3A737F6B9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62" name="Picture 197" descr="empty">
          <a:extLst>
            <a:ext uri="{FF2B5EF4-FFF2-40B4-BE49-F238E27FC236}">
              <a16:creationId xmlns:a16="http://schemas.microsoft.com/office/drawing/2014/main" id="{7DEFF0D2-DB2E-4220-9742-0ABB83E6D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63" name="Picture 198" descr="empty">
          <a:extLst>
            <a:ext uri="{FF2B5EF4-FFF2-40B4-BE49-F238E27FC236}">
              <a16:creationId xmlns:a16="http://schemas.microsoft.com/office/drawing/2014/main" id="{2E5D0957-C8E8-4512-A26A-4345D75E2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64" name="Picture 199" descr="empty">
          <a:extLst>
            <a:ext uri="{FF2B5EF4-FFF2-40B4-BE49-F238E27FC236}">
              <a16:creationId xmlns:a16="http://schemas.microsoft.com/office/drawing/2014/main" id="{626FDDCD-6212-4E98-AB75-45CB035A5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65" name="Picture 200" descr="empty">
          <a:extLst>
            <a:ext uri="{FF2B5EF4-FFF2-40B4-BE49-F238E27FC236}">
              <a16:creationId xmlns:a16="http://schemas.microsoft.com/office/drawing/2014/main" id="{5AA3091D-B090-40D8-AFD4-29BFEE3FC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66" name="Picture 195" descr="empty">
          <a:extLst>
            <a:ext uri="{FF2B5EF4-FFF2-40B4-BE49-F238E27FC236}">
              <a16:creationId xmlns:a16="http://schemas.microsoft.com/office/drawing/2014/main" id="{F82A07D3-5BBF-4D36-8FF3-470CAAB61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67" name="Picture 196" descr="empty">
          <a:extLst>
            <a:ext uri="{FF2B5EF4-FFF2-40B4-BE49-F238E27FC236}">
              <a16:creationId xmlns:a16="http://schemas.microsoft.com/office/drawing/2014/main" id="{E43D3F04-DBBB-4C23-BF1C-1D8455B3C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68" name="Picture 197" descr="empty">
          <a:extLst>
            <a:ext uri="{FF2B5EF4-FFF2-40B4-BE49-F238E27FC236}">
              <a16:creationId xmlns:a16="http://schemas.microsoft.com/office/drawing/2014/main" id="{7323295C-067F-4403-9870-2A5C01B74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69" name="Picture 198" descr="empty">
          <a:extLst>
            <a:ext uri="{FF2B5EF4-FFF2-40B4-BE49-F238E27FC236}">
              <a16:creationId xmlns:a16="http://schemas.microsoft.com/office/drawing/2014/main" id="{91FF0271-E741-47E6-962B-DC7677BD0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70" name="Picture 199" descr="empty">
          <a:extLst>
            <a:ext uri="{FF2B5EF4-FFF2-40B4-BE49-F238E27FC236}">
              <a16:creationId xmlns:a16="http://schemas.microsoft.com/office/drawing/2014/main" id="{57F10F12-1915-4BC1-AD17-E3D3432A8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71" name="Picture 200" descr="empty">
          <a:extLst>
            <a:ext uri="{FF2B5EF4-FFF2-40B4-BE49-F238E27FC236}">
              <a16:creationId xmlns:a16="http://schemas.microsoft.com/office/drawing/2014/main" id="{F9701626-6D19-4DC7-BA98-CEF36CD48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72" name="Picture 195" descr="empty">
          <a:extLst>
            <a:ext uri="{FF2B5EF4-FFF2-40B4-BE49-F238E27FC236}">
              <a16:creationId xmlns:a16="http://schemas.microsoft.com/office/drawing/2014/main" id="{50C89EB6-1A80-4900-AC15-463938975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73" name="Picture 196" descr="empty">
          <a:extLst>
            <a:ext uri="{FF2B5EF4-FFF2-40B4-BE49-F238E27FC236}">
              <a16:creationId xmlns:a16="http://schemas.microsoft.com/office/drawing/2014/main" id="{1F97A845-5AEC-4133-8806-F8BBE9647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74" name="Picture 197" descr="empty">
          <a:extLst>
            <a:ext uri="{FF2B5EF4-FFF2-40B4-BE49-F238E27FC236}">
              <a16:creationId xmlns:a16="http://schemas.microsoft.com/office/drawing/2014/main" id="{B81A3549-6DF9-490D-845A-FD1625418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75" name="Picture 198" descr="empty">
          <a:extLst>
            <a:ext uri="{FF2B5EF4-FFF2-40B4-BE49-F238E27FC236}">
              <a16:creationId xmlns:a16="http://schemas.microsoft.com/office/drawing/2014/main" id="{AE4FD4B7-216D-4BB9-AC14-AF33543D2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76" name="Picture 199" descr="empty">
          <a:extLst>
            <a:ext uri="{FF2B5EF4-FFF2-40B4-BE49-F238E27FC236}">
              <a16:creationId xmlns:a16="http://schemas.microsoft.com/office/drawing/2014/main" id="{CD4E1914-5205-417F-8BB3-446675C04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77" name="Picture 200" descr="empty">
          <a:extLst>
            <a:ext uri="{FF2B5EF4-FFF2-40B4-BE49-F238E27FC236}">
              <a16:creationId xmlns:a16="http://schemas.microsoft.com/office/drawing/2014/main" id="{295D1429-0703-4AB0-B445-9080981B0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78" name="Picture 195" descr="empty">
          <a:extLst>
            <a:ext uri="{FF2B5EF4-FFF2-40B4-BE49-F238E27FC236}">
              <a16:creationId xmlns:a16="http://schemas.microsoft.com/office/drawing/2014/main" id="{218D17BB-3B78-467F-87E0-0FA3DE386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79" name="Picture 196" descr="empty">
          <a:extLst>
            <a:ext uri="{FF2B5EF4-FFF2-40B4-BE49-F238E27FC236}">
              <a16:creationId xmlns:a16="http://schemas.microsoft.com/office/drawing/2014/main" id="{9FC27AD6-9D5C-4D9A-A7EF-34708084D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80" name="Picture 197" descr="empty">
          <a:extLst>
            <a:ext uri="{FF2B5EF4-FFF2-40B4-BE49-F238E27FC236}">
              <a16:creationId xmlns:a16="http://schemas.microsoft.com/office/drawing/2014/main" id="{54AD1246-B4FA-4B24-974C-AAE68723C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81" name="Picture 198" descr="empty">
          <a:extLst>
            <a:ext uri="{FF2B5EF4-FFF2-40B4-BE49-F238E27FC236}">
              <a16:creationId xmlns:a16="http://schemas.microsoft.com/office/drawing/2014/main" id="{CADFDC46-CC72-4330-A73B-2051DBFD6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82" name="Picture 199" descr="empty">
          <a:extLst>
            <a:ext uri="{FF2B5EF4-FFF2-40B4-BE49-F238E27FC236}">
              <a16:creationId xmlns:a16="http://schemas.microsoft.com/office/drawing/2014/main" id="{7A9313C7-5156-45EE-AB27-5144B9D2B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83" name="Picture 200" descr="empty">
          <a:extLst>
            <a:ext uri="{FF2B5EF4-FFF2-40B4-BE49-F238E27FC236}">
              <a16:creationId xmlns:a16="http://schemas.microsoft.com/office/drawing/2014/main" id="{25F4803E-23B2-4AF3-A4FD-CFEFFDAC2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84" name="Picture 195" descr="empty">
          <a:extLst>
            <a:ext uri="{FF2B5EF4-FFF2-40B4-BE49-F238E27FC236}">
              <a16:creationId xmlns:a16="http://schemas.microsoft.com/office/drawing/2014/main" id="{295A99F3-59C6-4E03-8254-EC14AA61C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85" name="Picture 196" descr="empty">
          <a:extLst>
            <a:ext uri="{FF2B5EF4-FFF2-40B4-BE49-F238E27FC236}">
              <a16:creationId xmlns:a16="http://schemas.microsoft.com/office/drawing/2014/main" id="{BAC3218E-0F5C-4162-AE2A-576BB0BF4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86" name="Picture 197" descr="empty">
          <a:extLst>
            <a:ext uri="{FF2B5EF4-FFF2-40B4-BE49-F238E27FC236}">
              <a16:creationId xmlns:a16="http://schemas.microsoft.com/office/drawing/2014/main" id="{65E844B7-22AA-420B-8762-51304E306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87" name="Picture 198" descr="empty">
          <a:extLst>
            <a:ext uri="{FF2B5EF4-FFF2-40B4-BE49-F238E27FC236}">
              <a16:creationId xmlns:a16="http://schemas.microsoft.com/office/drawing/2014/main" id="{B2AD32FF-F665-47E8-9CBC-F5BA6FB55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88" name="Picture 199" descr="empty">
          <a:extLst>
            <a:ext uri="{FF2B5EF4-FFF2-40B4-BE49-F238E27FC236}">
              <a16:creationId xmlns:a16="http://schemas.microsoft.com/office/drawing/2014/main" id="{C2E53CF9-FE4B-4F35-8564-3DBDABBD8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89" name="Picture 200" descr="empty">
          <a:extLst>
            <a:ext uri="{FF2B5EF4-FFF2-40B4-BE49-F238E27FC236}">
              <a16:creationId xmlns:a16="http://schemas.microsoft.com/office/drawing/2014/main" id="{A511ED12-554E-4F2D-9210-EB0D2AC16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90" name="Picture 195" descr="empty">
          <a:extLst>
            <a:ext uri="{FF2B5EF4-FFF2-40B4-BE49-F238E27FC236}">
              <a16:creationId xmlns:a16="http://schemas.microsoft.com/office/drawing/2014/main" id="{C8E8D85B-005B-4AF7-A914-0D251BC79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91" name="Picture 196" descr="empty">
          <a:extLst>
            <a:ext uri="{FF2B5EF4-FFF2-40B4-BE49-F238E27FC236}">
              <a16:creationId xmlns:a16="http://schemas.microsoft.com/office/drawing/2014/main" id="{14A1A3A5-3A39-42D0-94E3-F1B2A9847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92" name="Picture 197" descr="empty">
          <a:extLst>
            <a:ext uri="{FF2B5EF4-FFF2-40B4-BE49-F238E27FC236}">
              <a16:creationId xmlns:a16="http://schemas.microsoft.com/office/drawing/2014/main" id="{B06CBE75-3163-42ED-A575-64FB9FBE5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93" name="Picture 198" descr="empty">
          <a:extLst>
            <a:ext uri="{FF2B5EF4-FFF2-40B4-BE49-F238E27FC236}">
              <a16:creationId xmlns:a16="http://schemas.microsoft.com/office/drawing/2014/main" id="{AF7C8D81-FFD6-4C54-969F-25253B7D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94" name="Picture 199" descr="empty">
          <a:extLst>
            <a:ext uri="{FF2B5EF4-FFF2-40B4-BE49-F238E27FC236}">
              <a16:creationId xmlns:a16="http://schemas.microsoft.com/office/drawing/2014/main" id="{CCC9E7D0-2040-4134-91E5-44ADD7417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95" name="Picture 200" descr="empty">
          <a:extLst>
            <a:ext uri="{FF2B5EF4-FFF2-40B4-BE49-F238E27FC236}">
              <a16:creationId xmlns:a16="http://schemas.microsoft.com/office/drawing/2014/main" id="{078D3776-D776-48FA-9C27-41936C5B3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96" name="Picture 195" descr="empty">
          <a:extLst>
            <a:ext uri="{FF2B5EF4-FFF2-40B4-BE49-F238E27FC236}">
              <a16:creationId xmlns:a16="http://schemas.microsoft.com/office/drawing/2014/main" id="{4437C795-C937-4092-B017-D15C43125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97" name="Picture 196" descr="empty">
          <a:extLst>
            <a:ext uri="{FF2B5EF4-FFF2-40B4-BE49-F238E27FC236}">
              <a16:creationId xmlns:a16="http://schemas.microsoft.com/office/drawing/2014/main" id="{DB671BDF-0093-4D8E-8449-07C6F0DC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698" name="Picture 197" descr="empty">
          <a:extLst>
            <a:ext uri="{FF2B5EF4-FFF2-40B4-BE49-F238E27FC236}">
              <a16:creationId xmlns:a16="http://schemas.microsoft.com/office/drawing/2014/main" id="{2EABC0A7-6641-4D92-86AB-3A948FD95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699" name="Picture 198" descr="empty">
          <a:extLst>
            <a:ext uri="{FF2B5EF4-FFF2-40B4-BE49-F238E27FC236}">
              <a16:creationId xmlns:a16="http://schemas.microsoft.com/office/drawing/2014/main" id="{D4CF9A26-1EB0-406A-974D-7721F17FF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00" name="Picture 199" descr="empty">
          <a:extLst>
            <a:ext uri="{FF2B5EF4-FFF2-40B4-BE49-F238E27FC236}">
              <a16:creationId xmlns:a16="http://schemas.microsoft.com/office/drawing/2014/main" id="{C69966B8-89C6-46EB-B976-AD236177C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01" name="Picture 200" descr="empty">
          <a:extLst>
            <a:ext uri="{FF2B5EF4-FFF2-40B4-BE49-F238E27FC236}">
              <a16:creationId xmlns:a16="http://schemas.microsoft.com/office/drawing/2014/main" id="{09EFCE52-8E54-4E1F-89BA-345CE4480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02" name="Picture 195" descr="empty">
          <a:extLst>
            <a:ext uri="{FF2B5EF4-FFF2-40B4-BE49-F238E27FC236}">
              <a16:creationId xmlns:a16="http://schemas.microsoft.com/office/drawing/2014/main" id="{FA50C2FB-2298-48FA-A860-34F259437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03" name="Picture 196" descr="empty">
          <a:extLst>
            <a:ext uri="{FF2B5EF4-FFF2-40B4-BE49-F238E27FC236}">
              <a16:creationId xmlns:a16="http://schemas.microsoft.com/office/drawing/2014/main" id="{DC7B7B95-54D4-489B-9422-79A6AFE1B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04" name="Picture 197" descr="empty">
          <a:extLst>
            <a:ext uri="{FF2B5EF4-FFF2-40B4-BE49-F238E27FC236}">
              <a16:creationId xmlns:a16="http://schemas.microsoft.com/office/drawing/2014/main" id="{1FFC0A03-0F6A-4B21-A18C-C6259A808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05" name="Picture 198" descr="empty">
          <a:extLst>
            <a:ext uri="{FF2B5EF4-FFF2-40B4-BE49-F238E27FC236}">
              <a16:creationId xmlns:a16="http://schemas.microsoft.com/office/drawing/2014/main" id="{23D372E2-4342-44E8-B577-525B1E63D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06" name="Picture 199" descr="empty">
          <a:extLst>
            <a:ext uri="{FF2B5EF4-FFF2-40B4-BE49-F238E27FC236}">
              <a16:creationId xmlns:a16="http://schemas.microsoft.com/office/drawing/2014/main" id="{B6C5630D-F003-48B6-B317-EEEE2A989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07" name="Picture 200" descr="empty">
          <a:extLst>
            <a:ext uri="{FF2B5EF4-FFF2-40B4-BE49-F238E27FC236}">
              <a16:creationId xmlns:a16="http://schemas.microsoft.com/office/drawing/2014/main" id="{D7267249-3FAD-4D28-8450-D747A5FC8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08" name="Picture 195" descr="empty">
          <a:extLst>
            <a:ext uri="{FF2B5EF4-FFF2-40B4-BE49-F238E27FC236}">
              <a16:creationId xmlns:a16="http://schemas.microsoft.com/office/drawing/2014/main" id="{E7E4A90C-C2EC-442B-BA9F-531A1D6E3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09" name="Picture 196" descr="empty">
          <a:extLst>
            <a:ext uri="{FF2B5EF4-FFF2-40B4-BE49-F238E27FC236}">
              <a16:creationId xmlns:a16="http://schemas.microsoft.com/office/drawing/2014/main" id="{A2300CF9-34BB-4AC4-88EA-CA5594BAB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10" name="Picture 197" descr="empty">
          <a:extLst>
            <a:ext uri="{FF2B5EF4-FFF2-40B4-BE49-F238E27FC236}">
              <a16:creationId xmlns:a16="http://schemas.microsoft.com/office/drawing/2014/main" id="{CF567CD9-C614-479A-8B72-1A7F0ECA3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11" name="Picture 198" descr="empty">
          <a:extLst>
            <a:ext uri="{FF2B5EF4-FFF2-40B4-BE49-F238E27FC236}">
              <a16:creationId xmlns:a16="http://schemas.microsoft.com/office/drawing/2014/main" id="{39F62248-F96A-426F-8131-7ED3CC113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12" name="Picture 199" descr="empty">
          <a:extLst>
            <a:ext uri="{FF2B5EF4-FFF2-40B4-BE49-F238E27FC236}">
              <a16:creationId xmlns:a16="http://schemas.microsoft.com/office/drawing/2014/main" id="{8B18F2BB-8B3B-4B63-B198-D7A7E97B2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13" name="Picture 200" descr="empty">
          <a:extLst>
            <a:ext uri="{FF2B5EF4-FFF2-40B4-BE49-F238E27FC236}">
              <a16:creationId xmlns:a16="http://schemas.microsoft.com/office/drawing/2014/main" id="{1FD67EF7-A3B3-4FBA-AA8C-A628F332E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14" name="Picture 195" descr="empty">
          <a:extLst>
            <a:ext uri="{FF2B5EF4-FFF2-40B4-BE49-F238E27FC236}">
              <a16:creationId xmlns:a16="http://schemas.microsoft.com/office/drawing/2014/main" id="{044D7AC0-3F03-4813-9AE0-8FC283BAC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15" name="Picture 196" descr="empty">
          <a:extLst>
            <a:ext uri="{FF2B5EF4-FFF2-40B4-BE49-F238E27FC236}">
              <a16:creationId xmlns:a16="http://schemas.microsoft.com/office/drawing/2014/main" id="{5CE2BFB8-D970-4955-B649-63C54A872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16" name="Picture 197" descr="empty">
          <a:extLst>
            <a:ext uri="{FF2B5EF4-FFF2-40B4-BE49-F238E27FC236}">
              <a16:creationId xmlns:a16="http://schemas.microsoft.com/office/drawing/2014/main" id="{4B0A8878-73B8-4AEF-A3B8-AE5EA896B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17" name="Picture 198" descr="empty">
          <a:extLst>
            <a:ext uri="{FF2B5EF4-FFF2-40B4-BE49-F238E27FC236}">
              <a16:creationId xmlns:a16="http://schemas.microsoft.com/office/drawing/2014/main" id="{D60F75E3-F46F-4150-A3AC-943EF07E6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18" name="Picture 199" descr="empty">
          <a:extLst>
            <a:ext uri="{FF2B5EF4-FFF2-40B4-BE49-F238E27FC236}">
              <a16:creationId xmlns:a16="http://schemas.microsoft.com/office/drawing/2014/main" id="{047FE629-3417-4E7E-ACE1-F7E72EE6A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19" name="Picture 200" descr="empty">
          <a:extLst>
            <a:ext uri="{FF2B5EF4-FFF2-40B4-BE49-F238E27FC236}">
              <a16:creationId xmlns:a16="http://schemas.microsoft.com/office/drawing/2014/main" id="{A9D2C2D4-1A08-4750-92BC-832ABE88F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20" name="Picture 195" descr="empty">
          <a:extLst>
            <a:ext uri="{FF2B5EF4-FFF2-40B4-BE49-F238E27FC236}">
              <a16:creationId xmlns:a16="http://schemas.microsoft.com/office/drawing/2014/main" id="{F69004E1-37DB-4C1F-8632-322ABEBD8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21" name="Picture 196" descr="empty">
          <a:extLst>
            <a:ext uri="{FF2B5EF4-FFF2-40B4-BE49-F238E27FC236}">
              <a16:creationId xmlns:a16="http://schemas.microsoft.com/office/drawing/2014/main" id="{DB9C43BF-3859-4666-9973-2AE81A8FB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22" name="Picture 197" descr="empty">
          <a:extLst>
            <a:ext uri="{FF2B5EF4-FFF2-40B4-BE49-F238E27FC236}">
              <a16:creationId xmlns:a16="http://schemas.microsoft.com/office/drawing/2014/main" id="{9E01CD3A-2993-473E-8871-4253FBD81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23" name="Picture 198" descr="empty">
          <a:extLst>
            <a:ext uri="{FF2B5EF4-FFF2-40B4-BE49-F238E27FC236}">
              <a16:creationId xmlns:a16="http://schemas.microsoft.com/office/drawing/2014/main" id="{E198E119-D562-4775-AD46-A7BD75C79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24" name="Picture 199" descr="empty">
          <a:extLst>
            <a:ext uri="{FF2B5EF4-FFF2-40B4-BE49-F238E27FC236}">
              <a16:creationId xmlns:a16="http://schemas.microsoft.com/office/drawing/2014/main" id="{722A991E-8F02-41E2-9C51-805F68FEF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25" name="Picture 200" descr="empty">
          <a:extLst>
            <a:ext uri="{FF2B5EF4-FFF2-40B4-BE49-F238E27FC236}">
              <a16:creationId xmlns:a16="http://schemas.microsoft.com/office/drawing/2014/main" id="{11120728-FBC8-4873-8797-F50237DA5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26" name="Picture 195" descr="empty">
          <a:extLst>
            <a:ext uri="{FF2B5EF4-FFF2-40B4-BE49-F238E27FC236}">
              <a16:creationId xmlns:a16="http://schemas.microsoft.com/office/drawing/2014/main" id="{4A15B86B-9CB3-4E9D-80F5-BC39CFA3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27" name="Picture 196" descr="empty">
          <a:extLst>
            <a:ext uri="{FF2B5EF4-FFF2-40B4-BE49-F238E27FC236}">
              <a16:creationId xmlns:a16="http://schemas.microsoft.com/office/drawing/2014/main" id="{B991DB0A-9AC7-45E9-B75F-24873785E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28" name="Picture 197" descr="empty">
          <a:extLst>
            <a:ext uri="{FF2B5EF4-FFF2-40B4-BE49-F238E27FC236}">
              <a16:creationId xmlns:a16="http://schemas.microsoft.com/office/drawing/2014/main" id="{FCD005C8-4BEE-4C18-A40B-8BF72EFD9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29" name="Picture 198" descr="empty">
          <a:extLst>
            <a:ext uri="{FF2B5EF4-FFF2-40B4-BE49-F238E27FC236}">
              <a16:creationId xmlns:a16="http://schemas.microsoft.com/office/drawing/2014/main" id="{B278A315-16BA-4395-B3E7-C677BD2B9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30" name="Picture 199" descr="empty">
          <a:extLst>
            <a:ext uri="{FF2B5EF4-FFF2-40B4-BE49-F238E27FC236}">
              <a16:creationId xmlns:a16="http://schemas.microsoft.com/office/drawing/2014/main" id="{E2885DDE-19BE-4EDA-B3E9-9A6786276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31" name="Picture 200" descr="empty">
          <a:extLst>
            <a:ext uri="{FF2B5EF4-FFF2-40B4-BE49-F238E27FC236}">
              <a16:creationId xmlns:a16="http://schemas.microsoft.com/office/drawing/2014/main" id="{5144C507-C351-4147-96F7-ECF509D15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32" name="Picture 195" descr="empty">
          <a:extLst>
            <a:ext uri="{FF2B5EF4-FFF2-40B4-BE49-F238E27FC236}">
              <a16:creationId xmlns:a16="http://schemas.microsoft.com/office/drawing/2014/main" id="{C6185015-9457-4729-8F1F-0413A5C73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33" name="Picture 196" descr="empty">
          <a:extLst>
            <a:ext uri="{FF2B5EF4-FFF2-40B4-BE49-F238E27FC236}">
              <a16:creationId xmlns:a16="http://schemas.microsoft.com/office/drawing/2014/main" id="{8DD34608-DBA4-4DA5-B0F6-450CE4D81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34" name="Picture 197" descr="empty">
          <a:extLst>
            <a:ext uri="{FF2B5EF4-FFF2-40B4-BE49-F238E27FC236}">
              <a16:creationId xmlns:a16="http://schemas.microsoft.com/office/drawing/2014/main" id="{54FD4A13-7508-4FC0-B943-83D02A932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35" name="Picture 198" descr="empty">
          <a:extLst>
            <a:ext uri="{FF2B5EF4-FFF2-40B4-BE49-F238E27FC236}">
              <a16:creationId xmlns:a16="http://schemas.microsoft.com/office/drawing/2014/main" id="{DD71CAF8-6C5C-497D-9D38-23C4C3216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36" name="Picture 199" descr="empty">
          <a:extLst>
            <a:ext uri="{FF2B5EF4-FFF2-40B4-BE49-F238E27FC236}">
              <a16:creationId xmlns:a16="http://schemas.microsoft.com/office/drawing/2014/main" id="{7EFC9401-2BD8-4A1C-A4E6-CDAB648ED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37" name="Picture 200" descr="empty">
          <a:extLst>
            <a:ext uri="{FF2B5EF4-FFF2-40B4-BE49-F238E27FC236}">
              <a16:creationId xmlns:a16="http://schemas.microsoft.com/office/drawing/2014/main" id="{83917F92-0617-4734-8765-FE1143906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38" name="Picture 195" descr="empty">
          <a:extLst>
            <a:ext uri="{FF2B5EF4-FFF2-40B4-BE49-F238E27FC236}">
              <a16:creationId xmlns:a16="http://schemas.microsoft.com/office/drawing/2014/main" id="{7A26429F-1CEE-4DB6-A7A7-5B768DE13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39" name="Picture 196" descr="empty">
          <a:extLst>
            <a:ext uri="{FF2B5EF4-FFF2-40B4-BE49-F238E27FC236}">
              <a16:creationId xmlns:a16="http://schemas.microsoft.com/office/drawing/2014/main" id="{F8798DB4-1872-4D4C-B57A-37C6A0465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40" name="Picture 197" descr="empty">
          <a:extLst>
            <a:ext uri="{FF2B5EF4-FFF2-40B4-BE49-F238E27FC236}">
              <a16:creationId xmlns:a16="http://schemas.microsoft.com/office/drawing/2014/main" id="{A336FF99-7872-4830-92A1-13392CA2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41" name="Picture 198" descr="empty">
          <a:extLst>
            <a:ext uri="{FF2B5EF4-FFF2-40B4-BE49-F238E27FC236}">
              <a16:creationId xmlns:a16="http://schemas.microsoft.com/office/drawing/2014/main" id="{D2D56639-DAA5-4439-80C3-81B8599B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42" name="Picture 199" descr="empty">
          <a:extLst>
            <a:ext uri="{FF2B5EF4-FFF2-40B4-BE49-F238E27FC236}">
              <a16:creationId xmlns:a16="http://schemas.microsoft.com/office/drawing/2014/main" id="{DE51F311-C6A7-4D0C-8EEA-18C0E8F5C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43" name="Picture 200" descr="empty">
          <a:extLst>
            <a:ext uri="{FF2B5EF4-FFF2-40B4-BE49-F238E27FC236}">
              <a16:creationId xmlns:a16="http://schemas.microsoft.com/office/drawing/2014/main" id="{37496BED-4BBF-4571-AB7D-19CA0E9F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44" name="Picture 195" descr="empty">
          <a:extLst>
            <a:ext uri="{FF2B5EF4-FFF2-40B4-BE49-F238E27FC236}">
              <a16:creationId xmlns:a16="http://schemas.microsoft.com/office/drawing/2014/main" id="{5EC87006-73A6-45CD-93B9-F6289867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45" name="Picture 196" descr="empty">
          <a:extLst>
            <a:ext uri="{FF2B5EF4-FFF2-40B4-BE49-F238E27FC236}">
              <a16:creationId xmlns:a16="http://schemas.microsoft.com/office/drawing/2014/main" id="{4496A1B1-FE2D-4372-8FBD-DBF7E220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46" name="Picture 197" descr="empty">
          <a:extLst>
            <a:ext uri="{FF2B5EF4-FFF2-40B4-BE49-F238E27FC236}">
              <a16:creationId xmlns:a16="http://schemas.microsoft.com/office/drawing/2014/main" id="{E44A5872-8FA2-4E73-A5CC-5B347830A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47" name="Picture 198" descr="empty">
          <a:extLst>
            <a:ext uri="{FF2B5EF4-FFF2-40B4-BE49-F238E27FC236}">
              <a16:creationId xmlns:a16="http://schemas.microsoft.com/office/drawing/2014/main" id="{2DCBD9D5-0171-482B-9DE3-BFAF09617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2748" name="Picture 199" descr="empty">
          <a:extLst>
            <a:ext uri="{FF2B5EF4-FFF2-40B4-BE49-F238E27FC236}">
              <a16:creationId xmlns:a16="http://schemas.microsoft.com/office/drawing/2014/main" id="{9869F790-3198-4FFF-A67D-2D4493A4F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2749" name="Picture 200" descr="empty">
          <a:extLst>
            <a:ext uri="{FF2B5EF4-FFF2-40B4-BE49-F238E27FC236}">
              <a16:creationId xmlns:a16="http://schemas.microsoft.com/office/drawing/2014/main" id="{F9BF48F9-7F19-4812-9CB8-C4180319F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533400</xdr:colOff>
      <xdr:row>150</xdr:row>
      <xdr:rowOff>0</xdr:rowOff>
    </xdr:from>
    <xdr:ext cx="0" cy="9525"/>
    <xdr:pic>
      <xdr:nvPicPr>
        <xdr:cNvPr id="2750" name="Picture 195" descr="empty">
          <a:extLst>
            <a:ext uri="{FF2B5EF4-FFF2-40B4-BE49-F238E27FC236}">
              <a16:creationId xmlns:a16="http://schemas.microsoft.com/office/drawing/2014/main" id="{AE8F8FD1-267C-48E1-A4A8-8AE2DD952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51" name="Picture 196" descr="empty">
          <a:extLst>
            <a:ext uri="{FF2B5EF4-FFF2-40B4-BE49-F238E27FC236}">
              <a16:creationId xmlns:a16="http://schemas.microsoft.com/office/drawing/2014/main" id="{570D8E04-0FE7-4989-A30E-4000B5FA1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52" name="Picture 197" descr="empty">
          <a:extLst>
            <a:ext uri="{FF2B5EF4-FFF2-40B4-BE49-F238E27FC236}">
              <a16:creationId xmlns:a16="http://schemas.microsoft.com/office/drawing/2014/main" id="{44DC77FE-E6BE-4ED7-9284-D01CB6AE2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53" name="Picture 198" descr="empty">
          <a:extLst>
            <a:ext uri="{FF2B5EF4-FFF2-40B4-BE49-F238E27FC236}">
              <a16:creationId xmlns:a16="http://schemas.microsoft.com/office/drawing/2014/main" id="{77732E28-EBF9-4546-BA0B-DC7205F25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54" name="Picture 199" descr="empty">
          <a:extLst>
            <a:ext uri="{FF2B5EF4-FFF2-40B4-BE49-F238E27FC236}">
              <a16:creationId xmlns:a16="http://schemas.microsoft.com/office/drawing/2014/main" id="{29239AB3-6D10-4C07-B441-6D6B44DB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55" name="Picture 200" descr="empty">
          <a:extLst>
            <a:ext uri="{FF2B5EF4-FFF2-40B4-BE49-F238E27FC236}">
              <a16:creationId xmlns:a16="http://schemas.microsoft.com/office/drawing/2014/main" id="{79E9B599-679F-4967-B590-206EB04BC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56" name="Picture 195" descr="empty">
          <a:extLst>
            <a:ext uri="{FF2B5EF4-FFF2-40B4-BE49-F238E27FC236}">
              <a16:creationId xmlns:a16="http://schemas.microsoft.com/office/drawing/2014/main" id="{44FC4967-2B2C-4B8C-8F0E-69B9B483A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57" name="Picture 196" descr="empty">
          <a:extLst>
            <a:ext uri="{FF2B5EF4-FFF2-40B4-BE49-F238E27FC236}">
              <a16:creationId xmlns:a16="http://schemas.microsoft.com/office/drawing/2014/main" id="{BE4100CB-0C27-4F4F-8DB4-E3AF12DD9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58" name="Picture 197" descr="empty">
          <a:extLst>
            <a:ext uri="{FF2B5EF4-FFF2-40B4-BE49-F238E27FC236}">
              <a16:creationId xmlns:a16="http://schemas.microsoft.com/office/drawing/2014/main" id="{BDB12860-51FE-4B4B-8E41-7DC91EB0C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59" name="Picture 198" descr="empty">
          <a:extLst>
            <a:ext uri="{FF2B5EF4-FFF2-40B4-BE49-F238E27FC236}">
              <a16:creationId xmlns:a16="http://schemas.microsoft.com/office/drawing/2014/main" id="{F82EA433-5744-4A88-BF8D-D0A3FD8F6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60" name="Picture 199" descr="empty">
          <a:extLst>
            <a:ext uri="{FF2B5EF4-FFF2-40B4-BE49-F238E27FC236}">
              <a16:creationId xmlns:a16="http://schemas.microsoft.com/office/drawing/2014/main" id="{223C37E3-319C-46C4-A4FF-0AD85B00E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61" name="Picture 200" descr="empty">
          <a:extLst>
            <a:ext uri="{FF2B5EF4-FFF2-40B4-BE49-F238E27FC236}">
              <a16:creationId xmlns:a16="http://schemas.microsoft.com/office/drawing/2014/main" id="{BE1494FE-BCCF-46E1-9095-DD0F4951E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62" name="Picture 195" descr="empty">
          <a:extLst>
            <a:ext uri="{FF2B5EF4-FFF2-40B4-BE49-F238E27FC236}">
              <a16:creationId xmlns:a16="http://schemas.microsoft.com/office/drawing/2014/main" id="{DE49D397-3AC6-43BB-BDF4-0A3ECE060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63" name="Picture 196" descr="empty">
          <a:extLst>
            <a:ext uri="{FF2B5EF4-FFF2-40B4-BE49-F238E27FC236}">
              <a16:creationId xmlns:a16="http://schemas.microsoft.com/office/drawing/2014/main" id="{DC8A3CC4-3ACD-456B-997C-1D9C8B516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64" name="Picture 197" descr="empty">
          <a:extLst>
            <a:ext uri="{FF2B5EF4-FFF2-40B4-BE49-F238E27FC236}">
              <a16:creationId xmlns:a16="http://schemas.microsoft.com/office/drawing/2014/main" id="{DD6E2C77-D764-43A5-938D-727283FAA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65" name="Picture 198" descr="empty">
          <a:extLst>
            <a:ext uri="{FF2B5EF4-FFF2-40B4-BE49-F238E27FC236}">
              <a16:creationId xmlns:a16="http://schemas.microsoft.com/office/drawing/2014/main" id="{AAD46C98-ECA3-41D2-9226-8680F5C10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66" name="Picture 199" descr="empty">
          <a:extLst>
            <a:ext uri="{FF2B5EF4-FFF2-40B4-BE49-F238E27FC236}">
              <a16:creationId xmlns:a16="http://schemas.microsoft.com/office/drawing/2014/main" id="{9609FFF0-DA73-4D46-9D9F-C7C9FE71D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67" name="Picture 200" descr="empty">
          <a:extLst>
            <a:ext uri="{FF2B5EF4-FFF2-40B4-BE49-F238E27FC236}">
              <a16:creationId xmlns:a16="http://schemas.microsoft.com/office/drawing/2014/main" id="{80A46F6E-E795-4EC0-B51A-AA3955704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68" name="Picture 195" descr="empty">
          <a:extLst>
            <a:ext uri="{FF2B5EF4-FFF2-40B4-BE49-F238E27FC236}">
              <a16:creationId xmlns:a16="http://schemas.microsoft.com/office/drawing/2014/main" id="{26BB47D7-0AD0-4005-B0F5-F5C67E588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69" name="Picture 196" descr="empty">
          <a:extLst>
            <a:ext uri="{FF2B5EF4-FFF2-40B4-BE49-F238E27FC236}">
              <a16:creationId xmlns:a16="http://schemas.microsoft.com/office/drawing/2014/main" id="{A08A05AC-EAB2-421E-8C21-031A3DE77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70" name="Picture 197" descr="empty">
          <a:extLst>
            <a:ext uri="{FF2B5EF4-FFF2-40B4-BE49-F238E27FC236}">
              <a16:creationId xmlns:a16="http://schemas.microsoft.com/office/drawing/2014/main" id="{B8652B4A-1F96-4AF9-8DD9-7F66E3F39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71" name="Picture 198" descr="empty">
          <a:extLst>
            <a:ext uri="{FF2B5EF4-FFF2-40B4-BE49-F238E27FC236}">
              <a16:creationId xmlns:a16="http://schemas.microsoft.com/office/drawing/2014/main" id="{1F6E3F06-274F-4AB6-8565-475915AD8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72" name="Picture 199" descr="empty">
          <a:extLst>
            <a:ext uri="{FF2B5EF4-FFF2-40B4-BE49-F238E27FC236}">
              <a16:creationId xmlns:a16="http://schemas.microsoft.com/office/drawing/2014/main" id="{9EAB3C5B-80B9-4D38-98F1-F4FED7E4F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73" name="Picture 200" descr="empty">
          <a:extLst>
            <a:ext uri="{FF2B5EF4-FFF2-40B4-BE49-F238E27FC236}">
              <a16:creationId xmlns:a16="http://schemas.microsoft.com/office/drawing/2014/main" id="{F1A5FEDB-A0F8-4024-953B-7822B0532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74" name="Picture 195" descr="empty">
          <a:extLst>
            <a:ext uri="{FF2B5EF4-FFF2-40B4-BE49-F238E27FC236}">
              <a16:creationId xmlns:a16="http://schemas.microsoft.com/office/drawing/2014/main" id="{73566D81-0809-4864-8607-101A11BE3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75" name="Picture 196" descr="empty">
          <a:extLst>
            <a:ext uri="{FF2B5EF4-FFF2-40B4-BE49-F238E27FC236}">
              <a16:creationId xmlns:a16="http://schemas.microsoft.com/office/drawing/2014/main" id="{CC72E534-01E4-48F1-98A8-F9F63368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76" name="Picture 197" descr="empty">
          <a:extLst>
            <a:ext uri="{FF2B5EF4-FFF2-40B4-BE49-F238E27FC236}">
              <a16:creationId xmlns:a16="http://schemas.microsoft.com/office/drawing/2014/main" id="{B7910D4B-AA27-44E6-881E-AC08E18EA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77" name="Picture 198" descr="empty">
          <a:extLst>
            <a:ext uri="{FF2B5EF4-FFF2-40B4-BE49-F238E27FC236}">
              <a16:creationId xmlns:a16="http://schemas.microsoft.com/office/drawing/2014/main" id="{8DE90222-EB4D-480A-9BE1-6A4F1B9A2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78" name="Picture 199" descr="empty">
          <a:extLst>
            <a:ext uri="{FF2B5EF4-FFF2-40B4-BE49-F238E27FC236}">
              <a16:creationId xmlns:a16="http://schemas.microsoft.com/office/drawing/2014/main" id="{7ACC6CC8-BB4A-4A8F-AB93-7253CC872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79" name="Picture 200" descr="empty">
          <a:extLst>
            <a:ext uri="{FF2B5EF4-FFF2-40B4-BE49-F238E27FC236}">
              <a16:creationId xmlns:a16="http://schemas.microsoft.com/office/drawing/2014/main" id="{8417357D-7F2E-4169-B9F4-BE0F6ACD6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80" name="Picture 195" descr="empty">
          <a:extLst>
            <a:ext uri="{FF2B5EF4-FFF2-40B4-BE49-F238E27FC236}">
              <a16:creationId xmlns:a16="http://schemas.microsoft.com/office/drawing/2014/main" id="{9C113885-5D6F-4B24-BE5B-2D41E0477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81" name="Picture 196" descr="empty">
          <a:extLst>
            <a:ext uri="{FF2B5EF4-FFF2-40B4-BE49-F238E27FC236}">
              <a16:creationId xmlns:a16="http://schemas.microsoft.com/office/drawing/2014/main" id="{451DC546-28DC-4835-A94D-DEFEB0C46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82" name="Picture 197" descr="empty">
          <a:extLst>
            <a:ext uri="{FF2B5EF4-FFF2-40B4-BE49-F238E27FC236}">
              <a16:creationId xmlns:a16="http://schemas.microsoft.com/office/drawing/2014/main" id="{A1BE15FF-8186-471E-A7D8-4B63ADD16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83" name="Picture 198" descr="empty">
          <a:extLst>
            <a:ext uri="{FF2B5EF4-FFF2-40B4-BE49-F238E27FC236}">
              <a16:creationId xmlns:a16="http://schemas.microsoft.com/office/drawing/2014/main" id="{FF428E92-8FF9-4F6D-A431-2B4F17910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84" name="Picture 199" descr="empty">
          <a:extLst>
            <a:ext uri="{FF2B5EF4-FFF2-40B4-BE49-F238E27FC236}">
              <a16:creationId xmlns:a16="http://schemas.microsoft.com/office/drawing/2014/main" id="{68B8DE4C-19B6-458D-99B7-24BF045B4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85" name="Picture 200" descr="empty">
          <a:extLst>
            <a:ext uri="{FF2B5EF4-FFF2-40B4-BE49-F238E27FC236}">
              <a16:creationId xmlns:a16="http://schemas.microsoft.com/office/drawing/2014/main" id="{303C66BB-6EBC-4AC7-8948-00D2A0B3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86" name="Picture 195" descr="empty">
          <a:extLst>
            <a:ext uri="{FF2B5EF4-FFF2-40B4-BE49-F238E27FC236}">
              <a16:creationId xmlns:a16="http://schemas.microsoft.com/office/drawing/2014/main" id="{927A4832-DE15-429C-8939-0E71EE4EE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87" name="Picture 196" descr="empty">
          <a:extLst>
            <a:ext uri="{FF2B5EF4-FFF2-40B4-BE49-F238E27FC236}">
              <a16:creationId xmlns:a16="http://schemas.microsoft.com/office/drawing/2014/main" id="{28DD9FC4-703F-40CC-8D55-F873DD91A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88" name="Picture 197" descr="empty">
          <a:extLst>
            <a:ext uri="{FF2B5EF4-FFF2-40B4-BE49-F238E27FC236}">
              <a16:creationId xmlns:a16="http://schemas.microsoft.com/office/drawing/2014/main" id="{4CD113D3-DA90-41D2-885D-563551788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89" name="Picture 198" descr="empty">
          <a:extLst>
            <a:ext uri="{FF2B5EF4-FFF2-40B4-BE49-F238E27FC236}">
              <a16:creationId xmlns:a16="http://schemas.microsoft.com/office/drawing/2014/main" id="{06FE49F1-90E7-4C88-8F53-10E10F95D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90" name="Picture 199" descr="empty">
          <a:extLst>
            <a:ext uri="{FF2B5EF4-FFF2-40B4-BE49-F238E27FC236}">
              <a16:creationId xmlns:a16="http://schemas.microsoft.com/office/drawing/2014/main" id="{01E66E30-F3AD-4078-8E95-B5D051F2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91" name="Picture 200" descr="empty">
          <a:extLst>
            <a:ext uri="{FF2B5EF4-FFF2-40B4-BE49-F238E27FC236}">
              <a16:creationId xmlns:a16="http://schemas.microsoft.com/office/drawing/2014/main" id="{A05815F4-EBDC-44AB-B0E8-8CCCD6D92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92" name="Picture 195" descr="empty">
          <a:extLst>
            <a:ext uri="{FF2B5EF4-FFF2-40B4-BE49-F238E27FC236}">
              <a16:creationId xmlns:a16="http://schemas.microsoft.com/office/drawing/2014/main" id="{1185B2DA-9F63-433B-8AB9-B0A7D7CE5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93" name="Picture 196" descr="empty">
          <a:extLst>
            <a:ext uri="{FF2B5EF4-FFF2-40B4-BE49-F238E27FC236}">
              <a16:creationId xmlns:a16="http://schemas.microsoft.com/office/drawing/2014/main" id="{33868C4E-BB79-4A16-BBBF-EC751711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94" name="Picture 197" descr="empty">
          <a:extLst>
            <a:ext uri="{FF2B5EF4-FFF2-40B4-BE49-F238E27FC236}">
              <a16:creationId xmlns:a16="http://schemas.microsoft.com/office/drawing/2014/main" id="{A60978C6-6829-4391-8ACE-01C3E6F62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95" name="Picture 198" descr="empty">
          <a:extLst>
            <a:ext uri="{FF2B5EF4-FFF2-40B4-BE49-F238E27FC236}">
              <a16:creationId xmlns:a16="http://schemas.microsoft.com/office/drawing/2014/main" id="{BDB7FDAC-2ECE-4169-A855-BE0ED8811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96" name="Picture 199" descr="empty">
          <a:extLst>
            <a:ext uri="{FF2B5EF4-FFF2-40B4-BE49-F238E27FC236}">
              <a16:creationId xmlns:a16="http://schemas.microsoft.com/office/drawing/2014/main" id="{E36D023A-6B1F-4301-8189-ABA7B8492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97" name="Picture 200" descr="empty">
          <a:extLst>
            <a:ext uri="{FF2B5EF4-FFF2-40B4-BE49-F238E27FC236}">
              <a16:creationId xmlns:a16="http://schemas.microsoft.com/office/drawing/2014/main" id="{DBC6B51B-EDF9-4C97-821B-C55A755B6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798" name="Picture 195" descr="empty">
          <a:extLst>
            <a:ext uri="{FF2B5EF4-FFF2-40B4-BE49-F238E27FC236}">
              <a16:creationId xmlns:a16="http://schemas.microsoft.com/office/drawing/2014/main" id="{104B5F15-40FC-451D-8609-A2F6B8CB6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799" name="Picture 196" descr="empty">
          <a:extLst>
            <a:ext uri="{FF2B5EF4-FFF2-40B4-BE49-F238E27FC236}">
              <a16:creationId xmlns:a16="http://schemas.microsoft.com/office/drawing/2014/main" id="{397AC3F3-F88C-4451-BFD1-4D582C098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00" name="Picture 197" descr="empty">
          <a:extLst>
            <a:ext uri="{FF2B5EF4-FFF2-40B4-BE49-F238E27FC236}">
              <a16:creationId xmlns:a16="http://schemas.microsoft.com/office/drawing/2014/main" id="{D0797679-E8E1-4F1F-B0C9-CBA661D44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01" name="Picture 198" descr="empty">
          <a:extLst>
            <a:ext uri="{FF2B5EF4-FFF2-40B4-BE49-F238E27FC236}">
              <a16:creationId xmlns:a16="http://schemas.microsoft.com/office/drawing/2014/main" id="{3B7975CF-D684-44B1-8F33-EF99875B9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02" name="Picture 199" descr="empty">
          <a:extLst>
            <a:ext uri="{FF2B5EF4-FFF2-40B4-BE49-F238E27FC236}">
              <a16:creationId xmlns:a16="http://schemas.microsoft.com/office/drawing/2014/main" id="{0B4BE8CD-E058-4C49-B547-391FD2102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03" name="Picture 200" descr="empty">
          <a:extLst>
            <a:ext uri="{FF2B5EF4-FFF2-40B4-BE49-F238E27FC236}">
              <a16:creationId xmlns:a16="http://schemas.microsoft.com/office/drawing/2014/main" id="{52FBDCF2-7C1D-4C3D-A5EE-C8FEADACB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04" name="Picture 195" descr="empty">
          <a:extLst>
            <a:ext uri="{FF2B5EF4-FFF2-40B4-BE49-F238E27FC236}">
              <a16:creationId xmlns:a16="http://schemas.microsoft.com/office/drawing/2014/main" id="{10039CF5-40A7-40C0-A6E3-384E89243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05" name="Picture 196" descr="empty">
          <a:extLst>
            <a:ext uri="{FF2B5EF4-FFF2-40B4-BE49-F238E27FC236}">
              <a16:creationId xmlns:a16="http://schemas.microsoft.com/office/drawing/2014/main" id="{7EBEDE58-77B4-4CD4-84B4-326B20131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06" name="Picture 197" descr="empty">
          <a:extLst>
            <a:ext uri="{FF2B5EF4-FFF2-40B4-BE49-F238E27FC236}">
              <a16:creationId xmlns:a16="http://schemas.microsoft.com/office/drawing/2014/main" id="{A53CB4B5-24AC-4A70-9916-8A5B027C9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07" name="Picture 198" descr="empty">
          <a:extLst>
            <a:ext uri="{FF2B5EF4-FFF2-40B4-BE49-F238E27FC236}">
              <a16:creationId xmlns:a16="http://schemas.microsoft.com/office/drawing/2014/main" id="{CBE9F476-34A2-44DC-B43E-86A25DF46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08" name="Picture 199" descr="empty">
          <a:extLst>
            <a:ext uri="{FF2B5EF4-FFF2-40B4-BE49-F238E27FC236}">
              <a16:creationId xmlns:a16="http://schemas.microsoft.com/office/drawing/2014/main" id="{FF2385EA-DFE3-44FE-B89B-F6E795038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09" name="Picture 200" descr="empty">
          <a:extLst>
            <a:ext uri="{FF2B5EF4-FFF2-40B4-BE49-F238E27FC236}">
              <a16:creationId xmlns:a16="http://schemas.microsoft.com/office/drawing/2014/main" id="{038DA4B7-CC04-44ED-8BD9-6240E69ED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10" name="Picture 195" descr="empty">
          <a:extLst>
            <a:ext uri="{FF2B5EF4-FFF2-40B4-BE49-F238E27FC236}">
              <a16:creationId xmlns:a16="http://schemas.microsoft.com/office/drawing/2014/main" id="{F74C8BB8-1235-4C1C-86C2-55F7B55C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11" name="Picture 196" descr="empty">
          <a:extLst>
            <a:ext uri="{FF2B5EF4-FFF2-40B4-BE49-F238E27FC236}">
              <a16:creationId xmlns:a16="http://schemas.microsoft.com/office/drawing/2014/main" id="{CBDC5479-57EA-48F5-B8F6-58B771A90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12" name="Picture 197" descr="empty">
          <a:extLst>
            <a:ext uri="{FF2B5EF4-FFF2-40B4-BE49-F238E27FC236}">
              <a16:creationId xmlns:a16="http://schemas.microsoft.com/office/drawing/2014/main" id="{59E1F224-F782-476E-9992-B40813953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13" name="Picture 198" descr="empty">
          <a:extLst>
            <a:ext uri="{FF2B5EF4-FFF2-40B4-BE49-F238E27FC236}">
              <a16:creationId xmlns:a16="http://schemas.microsoft.com/office/drawing/2014/main" id="{04D99A53-0DD8-4768-BF4D-EC3A8CF2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14" name="Picture 199" descr="empty">
          <a:extLst>
            <a:ext uri="{FF2B5EF4-FFF2-40B4-BE49-F238E27FC236}">
              <a16:creationId xmlns:a16="http://schemas.microsoft.com/office/drawing/2014/main" id="{F5997A6D-A223-475E-B23E-B27485845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15" name="Picture 200" descr="empty">
          <a:extLst>
            <a:ext uri="{FF2B5EF4-FFF2-40B4-BE49-F238E27FC236}">
              <a16:creationId xmlns:a16="http://schemas.microsoft.com/office/drawing/2014/main" id="{8AADA99D-FBDD-4A2A-AC34-5AE6E2F9C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16" name="Picture 195" descr="empty">
          <a:extLst>
            <a:ext uri="{FF2B5EF4-FFF2-40B4-BE49-F238E27FC236}">
              <a16:creationId xmlns:a16="http://schemas.microsoft.com/office/drawing/2014/main" id="{227326A0-4180-4055-B56B-BF6B2D6CA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17" name="Picture 196" descr="empty">
          <a:extLst>
            <a:ext uri="{FF2B5EF4-FFF2-40B4-BE49-F238E27FC236}">
              <a16:creationId xmlns:a16="http://schemas.microsoft.com/office/drawing/2014/main" id="{355DBA63-EAB2-4A8F-B1D1-232F53321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18" name="Picture 197" descr="empty">
          <a:extLst>
            <a:ext uri="{FF2B5EF4-FFF2-40B4-BE49-F238E27FC236}">
              <a16:creationId xmlns:a16="http://schemas.microsoft.com/office/drawing/2014/main" id="{F5424186-31B6-4C9E-8568-E14B76788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19" name="Picture 198" descr="empty">
          <a:extLst>
            <a:ext uri="{FF2B5EF4-FFF2-40B4-BE49-F238E27FC236}">
              <a16:creationId xmlns:a16="http://schemas.microsoft.com/office/drawing/2014/main" id="{55198B61-8463-4E2B-8D60-A47A3ADDE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20" name="Picture 199" descr="empty">
          <a:extLst>
            <a:ext uri="{FF2B5EF4-FFF2-40B4-BE49-F238E27FC236}">
              <a16:creationId xmlns:a16="http://schemas.microsoft.com/office/drawing/2014/main" id="{113428A4-BED7-45AE-A709-7C7F1E988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21" name="Picture 200" descr="empty">
          <a:extLst>
            <a:ext uri="{FF2B5EF4-FFF2-40B4-BE49-F238E27FC236}">
              <a16:creationId xmlns:a16="http://schemas.microsoft.com/office/drawing/2014/main" id="{36E2ED1E-1E24-4E5E-AF2E-437262429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22" name="Picture 195" descr="empty">
          <a:extLst>
            <a:ext uri="{FF2B5EF4-FFF2-40B4-BE49-F238E27FC236}">
              <a16:creationId xmlns:a16="http://schemas.microsoft.com/office/drawing/2014/main" id="{1D37647C-B45E-4B7D-9E9E-D56CAC92B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23" name="Picture 196" descr="empty">
          <a:extLst>
            <a:ext uri="{FF2B5EF4-FFF2-40B4-BE49-F238E27FC236}">
              <a16:creationId xmlns:a16="http://schemas.microsoft.com/office/drawing/2014/main" id="{9EAD6A19-2DD0-47B4-90C5-E513D1C0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24" name="Picture 197" descr="empty">
          <a:extLst>
            <a:ext uri="{FF2B5EF4-FFF2-40B4-BE49-F238E27FC236}">
              <a16:creationId xmlns:a16="http://schemas.microsoft.com/office/drawing/2014/main" id="{DC7A1238-1F0B-4B7B-904C-472FF6688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25" name="Picture 198" descr="empty">
          <a:extLst>
            <a:ext uri="{FF2B5EF4-FFF2-40B4-BE49-F238E27FC236}">
              <a16:creationId xmlns:a16="http://schemas.microsoft.com/office/drawing/2014/main" id="{3405C231-A74D-4D39-9C51-B2F0BE547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26" name="Picture 199" descr="empty">
          <a:extLst>
            <a:ext uri="{FF2B5EF4-FFF2-40B4-BE49-F238E27FC236}">
              <a16:creationId xmlns:a16="http://schemas.microsoft.com/office/drawing/2014/main" id="{8334EFE5-42AF-4A83-B1D5-20F6B9EA9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27" name="Picture 200" descr="empty">
          <a:extLst>
            <a:ext uri="{FF2B5EF4-FFF2-40B4-BE49-F238E27FC236}">
              <a16:creationId xmlns:a16="http://schemas.microsoft.com/office/drawing/2014/main" id="{652FB24D-D5C5-42A3-8150-35169B237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28" name="Picture 195" descr="empty">
          <a:extLst>
            <a:ext uri="{FF2B5EF4-FFF2-40B4-BE49-F238E27FC236}">
              <a16:creationId xmlns:a16="http://schemas.microsoft.com/office/drawing/2014/main" id="{DD937D70-5DA6-4074-BC2F-5031758AA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29" name="Picture 196" descr="empty">
          <a:extLst>
            <a:ext uri="{FF2B5EF4-FFF2-40B4-BE49-F238E27FC236}">
              <a16:creationId xmlns:a16="http://schemas.microsoft.com/office/drawing/2014/main" id="{94791589-A1E0-4B0C-87F5-8F600CCE4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30" name="Picture 197" descr="empty">
          <a:extLst>
            <a:ext uri="{FF2B5EF4-FFF2-40B4-BE49-F238E27FC236}">
              <a16:creationId xmlns:a16="http://schemas.microsoft.com/office/drawing/2014/main" id="{DEE45CF2-6A11-488B-9E01-002D6DCDB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31" name="Picture 198" descr="empty">
          <a:extLst>
            <a:ext uri="{FF2B5EF4-FFF2-40B4-BE49-F238E27FC236}">
              <a16:creationId xmlns:a16="http://schemas.microsoft.com/office/drawing/2014/main" id="{3E013F30-6D1F-44C1-B02B-1F51663C5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32" name="Picture 199" descr="empty">
          <a:extLst>
            <a:ext uri="{FF2B5EF4-FFF2-40B4-BE49-F238E27FC236}">
              <a16:creationId xmlns:a16="http://schemas.microsoft.com/office/drawing/2014/main" id="{C45424A9-CF23-43AC-B657-16E1A5B87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33" name="Picture 200" descr="empty">
          <a:extLst>
            <a:ext uri="{FF2B5EF4-FFF2-40B4-BE49-F238E27FC236}">
              <a16:creationId xmlns:a16="http://schemas.microsoft.com/office/drawing/2014/main" id="{08D60A6A-844F-40D7-96B7-7646DFB4C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34" name="Picture 195" descr="empty">
          <a:extLst>
            <a:ext uri="{FF2B5EF4-FFF2-40B4-BE49-F238E27FC236}">
              <a16:creationId xmlns:a16="http://schemas.microsoft.com/office/drawing/2014/main" id="{C2E0E3CC-EC6A-44BD-A67D-7CB493382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35" name="Picture 196" descr="empty">
          <a:extLst>
            <a:ext uri="{FF2B5EF4-FFF2-40B4-BE49-F238E27FC236}">
              <a16:creationId xmlns:a16="http://schemas.microsoft.com/office/drawing/2014/main" id="{F5147D1F-69CE-4288-AD3B-1135C0D6A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36" name="Picture 197" descr="empty">
          <a:extLst>
            <a:ext uri="{FF2B5EF4-FFF2-40B4-BE49-F238E27FC236}">
              <a16:creationId xmlns:a16="http://schemas.microsoft.com/office/drawing/2014/main" id="{4D68C21B-C603-4648-B057-090A8FF7E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37" name="Picture 198" descr="empty">
          <a:extLst>
            <a:ext uri="{FF2B5EF4-FFF2-40B4-BE49-F238E27FC236}">
              <a16:creationId xmlns:a16="http://schemas.microsoft.com/office/drawing/2014/main" id="{5758605D-F4A9-4DE2-A88B-431B4628B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38" name="Picture 199" descr="empty">
          <a:extLst>
            <a:ext uri="{FF2B5EF4-FFF2-40B4-BE49-F238E27FC236}">
              <a16:creationId xmlns:a16="http://schemas.microsoft.com/office/drawing/2014/main" id="{3B4C010F-BEE4-46B2-9A26-E32F9C894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39" name="Picture 200" descr="empty">
          <a:extLst>
            <a:ext uri="{FF2B5EF4-FFF2-40B4-BE49-F238E27FC236}">
              <a16:creationId xmlns:a16="http://schemas.microsoft.com/office/drawing/2014/main" id="{D525BCB8-8A4A-4190-92B1-E026E6873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40" name="Picture 195" descr="empty">
          <a:extLst>
            <a:ext uri="{FF2B5EF4-FFF2-40B4-BE49-F238E27FC236}">
              <a16:creationId xmlns:a16="http://schemas.microsoft.com/office/drawing/2014/main" id="{6CBFF96B-E1D1-4885-A3CA-94FB63761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41" name="Picture 196" descr="empty">
          <a:extLst>
            <a:ext uri="{FF2B5EF4-FFF2-40B4-BE49-F238E27FC236}">
              <a16:creationId xmlns:a16="http://schemas.microsoft.com/office/drawing/2014/main" id="{000A7E6A-0FF6-42D8-92E9-55CF7D1D2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42" name="Picture 197" descr="empty">
          <a:extLst>
            <a:ext uri="{FF2B5EF4-FFF2-40B4-BE49-F238E27FC236}">
              <a16:creationId xmlns:a16="http://schemas.microsoft.com/office/drawing/2014/main" id="{E0239163-1D59-4829-865A-565C463CB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43" name="Picture 198" descr="empty">
          <a:extLst>
            <a:ext uri="{FF2B5EF4-FFF2-40B4-BE49-F238E27FC236}">
              <a16:creationId xmlns:a16="http://schemas.microsoft.com/office/drawing/2014/main" id="{7566A722-B269-4A24-8E7C-E86467E12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44" name="Picture 199" descr="empty">
          <a:extLst>
            <a:ext uri="{FF2B5EF4-FFF2-40B4-BE49-F238E27FC236}">
              <a16:creationId xmlns:a16="http://schemas.microsoft.com/office/drawing/2014/main" id="{65ACCE71-F4FF-4B53-918D-49A756794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45" name="Picture 200" descr="empty">
          <a:extLst>
            <a:ext uri="{FF2B5EF4-FFF2-40B4-BE49-F238E27FC236}">
              <a16:creationId xmlns:a16="http://schemas.microsoft.com/office/drawing/2014/main" id="{24B8FD8A-22A8-46E0-8BC3-36E57C312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46" name="Picture 195" descr="empty">
          <a:extLst>
            <a:ext uri="{FF2B5EF4-FFF2-40B4-BE49-F238E27FC236}">
              <a16:creationId xmlns:a16="http://schemas.microsoft.com/office/drawing/2014/main" id="{C4991899-2853-453C-B741-14EDCD3D8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47" name="Picture 196" descr="empty">
          <a:extLst>
            <a:ext uri="{FF2B5EF4-FFF2-40B4-BE49-F238E27FC236}">
              <a16:creationId xmlns:a16="http://schemas.microsoft.com/office/drawing/2014/main" id="{AE5E001C-0CB1-437A-B0B4-BBFA5948F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48" name="Picture 197" descr="empty">
          <a:extLst>
            <a:ext uri="{FF2B5EF4-FFF2-40B4-BE49-F238E27FC236}">
              <a16:creationId xmlns:a16="http://schemas.microsoft.com/office/drawing/2014/main" id="{A33AD04F-1DAC-4C50-BE87-0C14DE75E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49" name="Picture 198" descr="empty">
          <a:extLst>
            <a:ext uri="{FF2B5EF4-FFF2-40B4-BE49-F238E27FC236}">
              <a16:creationId xmlns:a16="http://schemas.microsoft.com/office/drawing/2014/main" id="{38D90F8E-A45E-410E-932D-C5EAE2EE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50" name="Picture 199" descr="empty">
          <a:extLst>
            <a:ext uri="{FF2B5EF4-FFF2-40B4-BE49-F238E27FC236}">
              <a16:creationId xmlns:a16="http://schemas.microsoft.com/office/drawing/2014/main" id="{F20096EC-8BE0-4DA5-BCF3-87D6E467D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51" name="Picture 200" descr="empty">
          <a:extLst>
            <a:ext uri="{FF2B5EF4-FFF2-40B4-BE49-F238E27FC236}">
              <a16:creationId xmlns:a16="http://schemas.microsoft.com/office/drawing/2014/main" id="{0FD178D6-AB8F-45EB-8211-2650BC298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52" name="Picture 195" descr="empty">
          <a:extLst>
            <a:ext uri="{FF2B5EF4-FFF2-40B4-BE49-F238E27FC236}">
              <a16:creationId xmlns:a16="http://schemas.microsoft.com/office/drawing/2014/main" id="{9674E758-9BAB-4B61-91CD-215CF6C47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53" name="Picture 196" descr="empty">
          <a:extLst>
            <a:ext uri="{FF2B5EF4-FFF2-40B4-BE49-F238E27FC236}">
              <a16:creationId xmlns:a16="http://schemas.microsoft.com/office/drawing/2014/main" id="{71D01EB1-C01B-48CA-B122-CDFE8F282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54" name="Picture 197" descr="empty">
          <a:extLst>
            <a:ext uri="{FF2B5EF4-FFF2-40B4-BE49-F238E27FC236}">
              <a16:creationId xmlns:a16="http://schemas.microsoft.com/office/drawing/2014/main" id="{609C4424-9968-4FB0-A66A-27685237C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55" name="Picture 198" descr="empty">
          <a:extLst>
            <a:ext uri="{FF2B5EF4-FFF2-40B4-BE49-F238E27FC236}">
              <a16:creationId xmlns:a16="http://schemas.microsoft.com/office/drawing/2014/main" id="{AAD4E00E-7304-4C8E-BC0A-BDB5B9206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56" name="Picture 199" descr="empty">
          <a:extLst>
            <a:ext uri="{FF2B5EF4-FFF2-40B4-BE49-F238E27FC236}">
              <a16:creationId xmlns:a16="http://schemas.microsoft.com/office/drawing/2014/main" id="{6F645192-B01A-4968-98F8-BE87AD14E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57" name="Picture 200" descr="empty">
          <a:extLst>
            <a:ext uri="{FF2B5EF4-FFF2-40B4-BE49-F238E27FC236}">
              <a16:creationId xmlns:a16="http://schemas.microsoft.com/office/drawing/2014/main" id="{F1E3E2CE-1057-456E-BAE9-9A440956A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58" name="Picture 195" descr="empty">
          <a:extLst>
            <a:ext uri="{FF2B5EF4-FFF2-40B4-BE49-F238E27FC236}">
              <a16:creationId xmlns:a16="http://schemas.microsoft.com/office/drawing/2014/main" id="{89D7AB97-0229-4228-AC0A-133C64353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59" name="Picture 196" descr="empty">
          <a:extLst>
            <a:ext uri="{FF2B5EF4-FFF2-40B4-BE49-F238E27FC236}">
              <a16:creationId xmlns:a16="http://schemas.microsoft.com/office/drawing/2014/main" id="{92D6197F-AA90-4735-B07A-A80F2F90F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60" name="Picture 197" descr="empty">
          <a:extLst>
            <a:ext uri="{FF2B5EF4-FFF2-40B4-BE49-F238E27FC236}">
              <a16:creationId xmlns:a16="http://schemas.microsoft.com/office/drawing/2014/main" id="{76BCBED7-24B5-46F0-96E2-D7EDB515E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61" name="Picture 198" descr="empty">
          <a:extLst>
            <a:ext uri="{FF2B5EF4-FFF2-40B4-BE49-F238E27FC236}">
              <a16:creationId xmlns:a16="http://schemas.microsoft.com/office/drawing/2014/main" id="{74108581-AE8B-434F-B597-0A269DBA8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62" name="Picture 199" descr="empty">
          <a:extLst>
            <a:ext uri="{FF2B5EF4-FFF2-40B4-BE49-F238E27FC236}">
              <a16:creationId xmlns:a16="http://schemas.microsoft.com/office/drawing/2014/main" id="{695B5ABD-6818-4531-AF38-CC92487DF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63" name="Picture 200" descr="empty">
          <a:extLst>
            <a:ext uri="{FF2B5EF4-FFF2-40B4-BE49-F238E27FC236}">
              <a16:creationId xmlns:a16="http://schemas.microsoft.com/office/drawing/2014/main" id="{779C4076-5CAB-4F5A-8F1D-53A2DC15D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64" name="Picture 195" descr="empty">
          <a:extLst>
            <a:ext uri="{FF2B5EF4-FFF2-40B4-BE49-F238E27FC236}">
              <a16:creationId xmlns:a16="http://schemas.microsoft.com/office/drawing/2014/main" id="{C72D9BCF-9208-4A73-B0F6-24133EB6B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65" name="Picture 196" descr="empty">
          <a:extLst>
            <a:ext uri="{FF2B5EF4-FFF2-40B4-BE49-F238E27FC236}">
              <a16:creationId xmlns:a16="http://schemas.microsoft.com/office/drawing/2014/main" id="{F26D1890-1B42-4522-9B4A-F7BC10D04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66" name="Picture 197" descr="empty">
          <a:extLst>
            <a:ext uri="{FF2B5EF4-FFF2-40B4-BE49-F238E27FC236}">
              <a16:creationId xmlns:a16="http://schemas.microsoft.com/office/drawing/2014/main" id="{441292E3-FD33-469D-8542-77C027CC4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67" name="Picture 198" descr="empty">
          <a:extLst>
            <a:ext uri="{FF2B5EF4-FFF2-40B4-BE49-F238E27FC236}">
              <a16:creationId xmlns:a16="http://schemas.microsoft.com/office/drawing/2014/main" id="{DD4A94AF-CF14-4DD7-A104-A2FAE4361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68" name="Picture 199" descr="empty">
          <a:extLst>
            <a:ext uri="{FF2B5EF4-FFF2-40B4-BE49-F238E27FC236}">
              <a16:creationId xmlns:a16="http://schemas.microsoft.com/office/drawing/2014/main" id="{1306E2C0-C385-444B-A73C-47A56161F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69" name="Picture 200" descr="empty">
          <a:extLst>
            <a:ext uri="{FF2B5EF4-FFF2-40B4-BE49-F238E27FC236}">
              <a16:creationId xmlns:a16="http://schemas.microsoft.com/office/drawing/2014/main" id="{B223ABCA-0408-4436-9794-F15E023D6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70" name="Picture 195" descr="empty">
          <a:extLst>
            <a:ext uri="{FF2B5EF4-FFF2-40B4-BE49-F238E27FC236}">
              <a16:creationId xmlns:a16="http://schemas.microsoft.com/office/drawing/2014/main" id="{C74B5F42-4ADA-4D42-BF4C-F78D04C34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71" name="Picture 196" descr="empty">
          <a:extLst>
            <a:ext uri="{FF2B5EF4-FFF2-40B4-BE49-F238E27FC236}">
              <a16:creationId xmlns:a16="http://schemas.microsoft.com/office/drawing/2014/main" id="{D1E44AFC-D5BA-486D-9186-01955ACEE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72" name="Picture 197" descr="empty">
          <a:extLst>
            <a:ext uri="{FF2B5EF4-FFF2-40B4-BE49-F238E27FC236}">
              <a16:creationId xmlns:a16="http://schemas.microsoft.com/office/drawing/2014/main" id="{6EC52D33-958B-4909-844D-376CC62AD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73" name="Picture 198" descr="empty">
          <a:extLst>
            <a:ext uri="{FF2B5EF4-FFF2-40B4-BE49-F238E27FC236}">
              <a16:creationId xmlns:a16="http://schemas.microsoft.com/office/drawing/2014/main" id="{814A15F6-B746-4818-BD6E-05EB71F0B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74" name="Picture 199" descr="empty">
          <a:extLst>
            <a:ext uri="{FF2B5EF4-FFF2-40B4-BE49-F238E27FC236}">
              <a16:creationId xmlns:a16="http://schemas.microsoft.com/office/drawing/2014/main" id="{767CBD26-6465-4763-B72B-9B4CC0C79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75" name="Picture 200" descr="empty">
          <a:extLst>
            <a:ext uri="{FF2B5EF4-FFF2-40B4-BE49-F238E27FC236}">
              <a16:creationId xmlns:a16="http://schemas.microsoft.com/office/drawing/2014/main" id="{6CB24594-243F-4A5B-A311-29BF0BCD0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76" name="Picture 195" descr="empty">
          <a:extLst>
            <a:ext uri="{FF2B5EF4-FFF2-40B4-BE49-F238E27FC236}">
              <a16:creationId xmlns:a16="http://schemas.microsoft.com/office/drawing/2014/main" id="{1781FD72-E9D5-4C2E-849A-64C360F0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77" name="Picture 196" descr="empty">
          <a:extLst>
            <a:ext uri="{FF2B5EF4-FFF2-40B4-BE49-F238E27FC236}">
              <a16:creationId xmlns:a16="http://schemas.microsoft.com/office/drawing/2014/main" id="{56B4100B-1C14-48D9-8BE3-8E8CCA748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78" name="Picture 197" descr="empty">
          <a:extLst>
            <a:ext uri="{FF2B5EF4-FFF2-40B4-BE49-F238E27FC236}">
              <a16:creationId xmlns:a16="http://schemas.microsoft.com/office/drawing/2014/main" id="{F71CD75D-9CA8-4739-A5A1-FBA512817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79" name="Picture 198" descr="empty">
          <a:extLst>
            <a:ext uri="{FF2B5EF4-FFF2-40B4-BE49-F238E27FC236}">
              <a16:creationId xmlns:a16="http://schemas.microsoft.com/office/drawing/2014/main" id="{3EA4E3A8-8187-48D5-94A8-FA3916B99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80" name="Picture 199" descr="empty">
          <a:extLst>
            <a:ext uri="{FF2B5EF4-FFF2-40B4-BE49-F238E27FC236}">
              <a16:creationId xmlns:a16="http://schemas.microsoft.com/office/drawing/2014/main" id="{3DEE4C82-52B8-45D9-8FDE-D2C06849A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81" name="Picture 200" descr="empty">
          <a:extLst>
            <a:ext uri="{FF2B5EF4-FFF2-40B4-BE49-F238E27FC236}">
              <a16:creationId xmlns:a16="http://schemas.microsoft.com/office/drawing/2014/main" id="{7032F0F1-B28C-4B13-A5D9-BD8DA5E35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82" name="Picture 195" descr="empty">
          <a:extLst>
            <a:ext uri="{FF2B5EF4-FFF2-40B4-BE49-F238E27FC236}">
              <a16:creationId xmlns:a16="http://schemas.microsoft.com/office/drawing/2014/main" id="{A81D012A-04BD-4B23-9955-8252F049B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83" name="Picture 196" descr="empty">
          <a:extLst>
            <a:ext uri="{FF2B5EF4-FFF2-40B4-BE49-F238E27FC236}">
              <a16:creationId xmlns:a16="http://schemas.microsoft.com/office/drawing/2014/main" id="{BF6764CD-A2C3-405F-BF89-7595B394F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84" name="Picture 197" descr="empty">
          <a:extLst>
            <a:ext uri="{FF2B5EF4-FFF2-40B4-BE49-F238E27FC236}">
              <a16:creationId xmlns:a16="http://schemas.microsoft.com/office/drawing/2014/main" id="{EF9B3AF2-D99B-45D6-8853-281DF7381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85" name="Picture 198" descr="empty">
          <a:extLst>
            <a:ext uri="{FF2B5EF4-FFF2-40B4-BE49-F238E27FC236}">
              <a16:creationId xmlns:a16="http://schemas.microsoft.com/office/drawing/2014/main" id="{8EA4AC5E-84DE-4E02-ADE0-3DC81BDEB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86" name="Picture 199" descr="empty">
          <a:extLst>
            <a:ext uri="{FF2B5EF4-FFF2-40B4-BE49-F238E27FC236}">
              <a16:creationId xmlns:a16="http://schemas.microsoft.com/office/drawing/2014/main" id="{76D58DC7-2130-4FB9-BAA0-B4517B26A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87" name="Picture 200" descr="empty">
          <a:extLst>
            <a:ext uri="{FF2B5EF4-FFF2-40B4-BE49-F238E27FC236}">
              <a16:creationId xmlns:a16="http://schemas.microsoft.com/office/drawing/2014/main" id="{21585DA5-8A60-46EE-A805-842FBE2BF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88" name="Picture 195" descr="empty">
          <a:extLst>
            <a:ext uri="{FF2B5EF4-FFF2-40B4-BE49-F238E27FC236}">
              <a16:creationId xmlns:a16="http://schemas.microsoft.com/office/drawing/2014/main" id="{9A209A88-4F03-4EB9-8210-DB7C13D66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89" name="Picture 196" descr="empty">
          <a:extLst>
            <a:ext uri="{FF2B5EF4-FFF2-40B4-BE49-F238E27FC236}">
              <a16:creationId xmlns:a16="http://schemas.microsoft.com/office/drawing/2014/main" id="{E0D17750-BE8D-4AA8-9930-BEA8B1B6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90" name="Picture 197" descr="empty">
          <a:extLst>
            <a:ext uri="{FF2B5EF4-FFF2-40B4-BE49-F238E27FC236}">
              <a16:creationId xmlns:a16="http://schemas.microsoft.com/office/drawing/2014/main" id="{33F34C96-2CCB-42DA-B317-3E871DCE3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91" name="Picture 198" descr="empty">
          <a:extLst>
            <a:ext uri="{FF2B5EF4-FFF2-40B4-BE49-F238E27FC236}">
              <a16:creationId xmlns:a16="http://schemas.microsoft.com/office/drawing/2014/main" id="{D155EA95-B742-4323-B03F-E107F6C48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92" name="Picture 199" descr="empty">
          <a:extLst>
            <a:ext uri="{FF2B5EF4-FFF2-40B4-BE49-F238E27FC236}">
              <a16:creationId xmlns:a16="http://schemas.microsoft.com/office/drawing/2014/main" id="{6FAE69B9-6A6A-4AF5-91FD-79C53204D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93" name="Picture 200" descr="empty">
          <a:extLst>
            <a:ext uri="{FF2B5EF4-FFF2-40B4-BE49-F238E27FC236}">
              <a16:creationId xmlns:a16="http://schemas.microsoft.com/office/drawing/2014/main" id="{61D8102B-3606-41BD-9BEA-C8E3FA250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94" name="Picture 195" descr="empty">
          <a:extLst>
            <a:ext uri="{FF2B5EF4-FFF2-40B4-BE49-F238E27FC236}">
              <a16:creationId xmlns:a16="http://schemas.microsoft.com/office/drawing/2014/main" id="{7B9BBE02-975B-46FE-8173-2E888C865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95" name="Picture 196" descr="empty">
          <a:extLst>
            <a:ext uri="{FF2B5EF4-FFF2-40B4-BE49-F238E27FC236}">
              <a16:creationId xmlns:a16="http://schemas.microsoft.com/office/drawing/2014/main" id="{F09F465F-BCAC-4341-BCC1-E54D7D07F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96" name="Picture 197" descr="empty">
          <a:extLst>
            <a:ext uri="{FF2B5EF4-FFF2-40B4-BE49-F238E27FC236}">
              <a16:creationId xmlns:a16="http://schemas.microsoft.com/office/drawing/2014/main" id="{F88A7F20-5178-4E50-9C31-68DAF03D5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97" name="Picture 198" descr="empty">
          <a:extLst>
            <a:ext uri="{FF2B5EF4-FFF2-40B4-BE49-F238E27FC236}">
              <a16:creationId xmlns:a16="http://schemas.microsoft.com/office/drawing/2014/main" id="{DA910D8B-AE88-4E34-ABAD-5A773FAAF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898" name="Picture 199" descr="empty">
          <a:extLst>
            <a:ext uri="{FF2B5EF4-FFF2-40B4-BE49-F238E27FC236}">
              <a16:creationId xmlns:a16="http://schemas.microsoft.com/office/drawing/2014/main" id="{AAECEAC0-E320-4A18-9BE2-AC150F66A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899" name="Picture 200" descr="empty">
          <a:extLst>
            <a:ext uri="{FF2B5EF4-FFF2-40B4-BE49-F238E27FC236}">
              <a16:creationId xmlns:a16="http://schemas.microsoft.com/office/drawing/2014/main" id="{FAF17967-703D-448A-93FC-CF15A2D0C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00" name="Picture 195" descr="empty">
          <a:extLst>
            <a:ext uri="{FF2B5EF4-FFF2-40B4-BE49-F238E27FC236}">
              <a16:creationId xmlns:a16="http://schemas.microsoft.com/office/drawing/2014/main" id="{19DCF61E-F5ED-4371-A510-E023CA5D5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01" name="Picture 196" descr="empty">
          <a:extLst>
            <a:ext uri="{FF2B5EF4-FFF2-40B4-BE49-F238E27FC236}">
              <a16:creationId xmlns:a16="http://schemas.microsoft.com/office/drawing/2014/main" id="{FF2E7C34-D211-47F9-AD63-F1386607C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02" name="Picture 197" descr="empty">
          <a:extLst>
            <a:ext uri="{FF2B5EF4-FFF2-40B4-BE49-F238E27FC236}">
              <a16:creationId xmlns:a16="http://schemas.microsoft.com/office/drawing/2014/main" id="{A5955F8E-4778-40BD-A25D-E60A6C36E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03" name="Picture 198" descr="empty">
          <a:extLst>
            <a:ext uri="{FF2B5EF4-FFF2-40B4-BE49-F238E27FC236}">
              <a16:creationId xmlns:a16="http://schemas.microsoft.com/office/drawing/2014/main" id="{CA238C11-CAD0-4764-9101-C91E00AAD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04" name="Picture 199" descr="empty">
          <a:extLst>
            <a:ext uri="{FF2B5EF4-FFF2-40B4-BE49-F238E27FC236}">
              <a16:creationId xmlns:a16="http://schemas.microsoft.com/office/drawing/2014/main" id="{90026362-32AA-4C97-B503-C07F4ABB9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05" name="Picture 200" descr="empty">
          <a:extLst>
            <a:ext uri="{FF2B5EF4-FFF2-40B4-BE49-F238E27FC236}">
              <a16:creationId xmlns:a16="http://schemas.microsoft.com/office/drawing/2014/main" id="{BBCC3A40-D79D-4DDC-98E6-176BFFA83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06" name="Picture 195" descr="empty">
          <a:extLst>
            <a:ext uri="{FF2B5EF4-FFF2-40B4-BE49-F238E27FC236}">
              <a16:creationId xmlns:a16="http://schemas.microsoft.com/office/drawing/2014/main" id="{E5898774-C66A-4366-9103-A4B5D790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07" name="Picture 196" descr="empty">
          <a:extLst>
            <a:ext uri="{FF2B5EF4-FFF2-40B4-BE49-F238E27FC236}">
              <a16:creationId xmlns:a16="http://schemas.microsoft.com/office/drawing/2014/main" id="{A0FDC3F8-14A7-4816-8E1A-A981D741E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08" name="Picture 197" descr="empty">
          <a:extLst>
            <a:ext uri="{FF2B5EF4-FFF2-40B4-BE49-F238E27FC236}">
              <a16:creationId xmlns:a16="http://schemas.microsoft.com/office/drawing/2014/main" id="{4AC1B354-3E01-4A19-AAF7-06D5539F4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09" name="Picture 198" descr="empty">
          <a:extLst>
            <a:ext uri="{FF2B5EF4-FFF2-40B4-BE49-F238E27FC236}">
              <a16:creationId xmlns:a16="http://schemas.microsoft.com/office/drawing/2014/main" id="{D489F77D-F930-4C72-9A18-2CAB4E6E5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10" name="Picture 199" descr="empty">
          <a:extLst>
            <a:ext uri="{FF2B5EF4-FFF2-40B4-BE49-F238E27FC236}">
              <a16:creationId xmlns:a16="http://schemas.microsoft.com/office/drawing/2014/main" id="{F55058EA-D12F-4552-81EB-059F00FE2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11" name="Picture 200" descr="empty">
          <a:extLst>
            <a:ext uri="{FF2B5EF4-FFF2-40B4-BE49-F238E27FC236}">
              <a16:creationId xmlns:a16="http://schemas.microsoft.com/office/drawing/2014/main" id="{E79CB314-001B-415A-9687-0818A27B6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12" name="Picture 195" descr="empty">
          <a:extLst>
            <a:ext uri="{FF2B5EF4-FFF2-40B4-BE49-F238E27FC236}">
              <a16:creationId xmlns:a16="http://schemas.microsoft.com/office/drawing/2014/main" id="{9F6D94DB-0400-4DCD-9D44-83FCA8FE8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13" name="Picture 196" descr="empty">
          <a:extLst>
            <a:ext uri="{FF2B5EF4-FFF2-40B4-BE49-F238E27FC236}">
              <a16:creationId xmlns:a16="http://schemas.microsoft.com/office/drawing/2014/main" id="{D89B90B0-6A8E-4113-9C44-AAF32A76D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14" name="Picture 197" descr="empty">
          <a:extLst>
            <a:ext uri="{FF2B5EF4-FFF2-40B4-BE49-F238E27FC236}">
              <a16:creationId xmlns:a16="http://schemas.microsoft.com/office/drawing/2014/main" id="{D027BAC2-B9F5-4283-99B7-4043D4394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15" name="Picture 198" descr="empty">
          <a:extLst>
            <a:ext uri="{FF2B5EF4-FFF2-40B4-BE49-F238E27FC236}">
              <a16:creationId xmlns:a16="http://schemas.microsoft.com/office/drawing/2014/main" id="{3B61B224-B613-4425-AE3D-55388D8BD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16" name="Picture 199" descr="empty">
          <a:extLst>
            <a:ext uri="{FF2B5EF4-FFF2-40B4-BE49-F238E27FC236}">
              <a16:creationId xmlns:a16="http://schemas.microsoft.com/office/drawing/2014/main" id="{E2097FCB-41F0-44E8-AF06-0C921E06B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17" name="Picture 200" descr="empty">
          <a:extLst>
            <a:ext uri="{FF2B5EF4-FFF2-40B4-BE49-F238E27FC236}">
              <a16:creationId xmlns:a16="http://schemas.microsoft.com/office/drawing/2014/main" id="{A05ED028-654E-4609-BB43-75A8B1599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18" name="Picture 195" descr="empty">
          <a:extLst>
            <a:ext uri="{FF2B5EF4-FFF2-40B4-BE49-F238E27FC236}">
              <a16:creationId xmlns:a16="http://schemas.microsoft.com/office/drawing/2014/main" id="{FB2EBBAC-4E02-402C-9759-D65F1B356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19" name="Picture 196" descr="empty">
          <a:extLst>
            <a:ext uri="{FF2B5EF4-FFF2-40B4-BE49-F238E27FC236}">
              <a16:creationId xmlns:a16="http://schemas.microsoft.com/office/drawing/2014/main" id="{C73BD376-A7DF-40CC-8AC1-14266C0DE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20" name="Picture 197" descr="empty">
          <a:extLst>
            <a:ext uri="{FF2B5EF4-FFF2-40B4-BE49-F238E27FC236}">
              <a16:creationId xmlns:a16="http://schemas.microsoft.com/office/drawing/2014/main" id="{FE4C2A60-3C7B-47C6-B95F-9E48CCCB7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21" name="Picture 198" descr="empty">
          <a:extLst>
            <a:ext uri="{FF2B5EF4-FFF2-40B4-BE49-F238E27FC236}">
              <a16:creationId xmlns:a16="http://schemas.microsoft.com/office/drawing/2014/main" id="{43EB65C2-0691-46C9-A999-8790F9235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22" name="Picture 199" descr="empty">
          <a:extLst>
            <a:ext uri="{FF2B5EF4-FFF2-40B4-BE49-F238E27FC236}">
              <a16:creationId xmlns:a16="http://schemas.microsoft.com/office/drawing/2014/main" id="{AFF70272-4880-4B0F-B5DF-12B3C3B53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23" name="Picture 200" descr="empty">
          <a:extLst>
            <a:ext uri="{FF2B5EF4-FFF2-40B4-BE49-F238E27FC236}">
              <a16:creationId xmlns:a16="http://schemas.microsoft.com/office/drawing/2014/main" id="{ACB29B42-D41E-4F8D-8AD3-BB020E17D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24" name="Picture 195" descr="empty">
          <a:extLst>
            <a:ext uri="{FF2B5EF4-FFF2-40B4-BE49-F238E27FC236}">
              <a16:creationId xmlns:a16="http://schemas.microsoft.com/office/drawing/2014/main" id="{FAD58B0C-900E-448B-8A51-7EB0D3992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25" name="Picture 196" descr="empty">
          <a:extLst>
            <a:ext uri="{FF2B5EF4-FFF2-40B4-BE49-F238E27FC236}">
              <a16:creationId xmlns:a16="http://schemas.microsoft.com/office/drawing/2014/main" id="{2DAE7CA6-0E1F-4465-AA5A-3A6A64B23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26" name="Picture 197" descr="empty">
          <a:extLst>
            <a:ext uri="{FF2B5EF4-FFF2-40B4-BE49-F238E27FC236}">
              <a16:creationId xmlns:a16="http://schemas.microsoft.com/office/drawing/2014/main" id="{DA9318C5-04F1-462C-979B-83DA398BF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27" name="Picture 198" descr="empty">
          <a:extLst>
            <a:ext uri="{FF2B5EF4-FFF2-40B4-BE49-F238E27FC236}">
              <a16:creationId xmlns:a16="http://schemas.microsoft.com/office/drawing/2014/main" id="{A007560A-B5B5-4CF2-AD93-532FD9ADD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28" name="Picture 199" descr="empty">
          <a:extLst>
            <a:ext uri="{FF2B5EF4-FFF2-40B4-BE49-F238E27FC236}">
              <a16:creationId xmlns:a16="http://schemas.microsoft.com/office/drawing/2014/main" id="{47389110-9F18-4C6D-88F0-854913C8F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29" name="Picture 200" descr="empty">
          <a:extLst>
            <a:ext uri="{FF2B5EF4-FFF2-40B4-BE49-F238E27FC236}">
              <a16:creationId xmlns:a16="http://schemas.microsoft.com/office/drawing/2014/main" id="{2E424D48-D918-47CA-87F8-4B8185996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30" name="Picture 195" descr="empty">
          <a:extLst>
            <a:ext uri="{FF2B5EF4-FFF2-40B4-BE49-F238E27FC236}">
              <a16:creationId xmlns:a16="http://schemas.microsoft.com/office/drawing/2014/main" id="{C31FEF27-0984-4D73-8EAB-5AEFAEB30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31" name="Picture 196" descr="empty">
          <a:extLst>
            <a:ext uri="{FF2B5EF4-FFF2-40B4-BE49-F238E27FC236}">
              <a16:creationId xmlns:a16="http://schemas.microsoft.com/office/drawing/2014/main" id="{57794D97-2BDA-48FE-8A4B-BAEC26B66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32" name="Picture 197" descr="empty">
          <a:extLst>
            <a:ext uri="{FF2B5EF4-FFF2-40B4-BE49-F238E27FC236}">
              <a16:creationId xmlns:a16="http://schemas.microsoft.com/office/drawing/2014/main" id="{6D89477D-7B42-4BCB-818F-D1B2905F7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33" name="Picture 198" descr="empty">
          <a:extLst>
            <a:ext uri="{FF2B5EF4-FFF2-40B4-BE49-F238E27FC236}">
              <a16:creationId xmlns:a16="http://schemas.microsoft.com/office/drawing/2014/main" id="{E3389E8C-1666-48F6-81D8-7C0C31B7E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34" name="Picture 199" descr="empty">
          <a:extLst>
            <a:ext uri="{FF2B5EF4-FFF2-40B4-BE49-F238E27FC236}">
              <a16:creationId xmlns:a16="http://schemas.microsoft.com/office/drawing/2014/main" id="{360B9C1B-01B5-49FF-B67B-32DF64BC5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35" name="Picture 200" descr="empty">
          <a:extLst>
            <a:ext uri="{FF2B5EF4-FFF2-40B4-BE49-F238E27FC236}">
              <a16:creationId xmlns:a16="http://schemas.microsoft.com/office/drawing/2014/main" id="{D76B66EF-DA45-4559-9443-672F1700E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36" name="Picture 195" descr="empty">
          <a:extLst>
            <a:ext uri="{FF2B5EF4-FFF2-40B4-BE49-F238E27FC236}">
              <a16:creationId xmlns:a16="http://schemas.microsoft.com/office/drawing/2014/main" id="{561A0C4A-0E86-497A-9740-AD9019460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37" name="Picture 196" descr="empty">
          <a:extLst>
            <a:ext uri="{FF2B5EF4-FFF2-40B4-BE49-F238E27FC236}">
              <a16:creationId xmlns:a16="http://schemas.microsoft.com/office/drawing/2014/main" id="{DAE42514-CF76-4A0D-B7B0-2DC287282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38" name="Picture 197" descr="empty">
          <a:extLst>
            <a:ext uri="{FF2B5EF4-FFF2-40B4-BE49-F238E27FC236}">
              <a16:creationId xmlns:a16="http://schemas.microsoft.com/office/drawing/2014/main" id="{F8F97E87-9297-4AE7-8C12-9E1A14909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39" name="Picture 198" descr="empty">
          <a:extLst>
            <a:ext uri="{FF2B5EF4-FFF2-40B4-BE49-F238E27FC236}">
              <a16:creationId xmlns:a16="http://schemas.microsoft.com/office/drawing/2014/main" id="{A703B851-EC22-4D75-9D4B-10770BE1C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40" name="Picture 199" descr="empty">
          <a:extLst>
            <a:ext uri="{FF2B5EF4-FFF2-40B4-BE49-F238E27FC236}">
              <a16:creationId xmlns:a16="http://schemas.microsoft.com/office/drawing/2014/main" id="{1D7FB275-0FE2-4E22-9F52-E895392BB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41" name="Picture 200" descr="empty">
          <a:extLst>
            <a:ext uri="{FF2B5EF4-FFF2-40B4-BE49-F238E27FC236}">
              <a16:creationId xmlns:a16="http://schemas.microsoft.com/office/drawing/2014/main" id="{54952EA0-93A0-4692-9229-1EB0988AB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42" name="Picture 195" descr="empty">
          <a:extLst>
            <a:ext uri="{FF2B5EF4-FFF2-40B4-BE49-F238E27FC236}">
              <a16:creationId xmlns:a16="http://schemas.microsoft.com/office/drawing/2014/main" id="{25F2D7E3-99DD-463D-A71D-6C579440B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43" name="Picture 196" descr="empty">
          <a:extLst>
            <a:ext uri="{FF2B5EF4-FFF2-40B4-BE49-F238E27FC236}">
              <a16:creationId xmlns:a16="http://schemas.microsoft.com/office/drawing/2014/main" id="{3C14B2E1-4C9A-464B-BF52-5E271A2C0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44" name="Picture 197" descr="empty">
          <a:extLst>
            <a:ext uri="{FF2B5EF4-FFF2-40B4-BE49-F238E27FC236}">
              <a16:creationId xmlns:a16="http://schemas.microsoft.com/office/drawing/2014/main" id="{1CBE9D69-D423-4D84-8E23-E75579E1E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45" name="Picture 198" descr="empty">
          <a:extLst>
            <a:ext uri="{FF2B5EF4-FFF2-40B4-BE49-F238E27FC236}">
              <a16:creationId xmlns:a16="http://schemas.microsoft.com/office/drawing/2014/main" id="{85D68F2C-37CB-4E3D-BDD2-5ABB5759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46" name="Picture 199" descr="empty">
          <a:extLst>
            <a:ext uri="{FF2B5EF4-FFF2-40B4-BE49-F238E27FC236}">
              <a16:creationId xmlns:a16="http://schemas.microsoft.com/office/drawing/2014/main" id="{5B478105-D5C3-4041-84F3-95A5CFD4E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47" name="Picture 200" descr="empty">
          <a:extLst>
            <a:ext uri="{FF2B5EF4-FFF2-40B4-BE49-F238E27FC236}">
              <a16:creationId xmlns:a16="http://schemas.microsoft.com/office/drawing/2014/main" id="{4C600B1A-F2CC-41FF-95C5-F7CFDB562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48" name="Picture 195" descr="empty">
          <a:extLst>
            <a:ext uri="{FF2B5EF4-FFF2-40B4-BE49-F238E27FC236}">
              <a16:creationId xmlns:a16="http://schemas.microsoft.com/office/drawing/2014/main" id="{7F24C7C9-1122-410A-9011-DF4FA1241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49" name="Picture 196" descr="empty">
          <a:extLst>
            <a:ext uri="{FF2B5EF4-FFF2-40B4-BE49-F238E27FC236}">
              <a16:creationId xmlns:a16="http://schemas.microsoft.com/office/drawing/2014/main" id="{657C087A-5E2D-431D-91DB-BA6E7ADD8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50" name="Picture 197" descr="empty">
          <a:extLst>
            <a:ext uri="{FF2B5EF4-FFF2-40B4-BE49-F238E27FC236}">
              <a16:creationId xmlns:a16="http://schemas.microsoft.com/office/drawing/2014/main" id="{8B92365F-E627-4CD3-8934-8DC6E0722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51" name="Picture 198" descr="empty">
          <a:extLst>
            <a:ext uri="{FF2B5EF4-FFF2-40B4-BE49-F238E27FC236}">
              <a16:creationId xmlns:a16="http://schemas.microsoft.com/office/drawing/2014/main" id="{61330E36-999B-46EB-9D60-D555A2704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52" name="Picture 199" descr="empty">
          <a:extLst>
            <a:ext uri="{FF2B5EF4-FFF2-40B4-BE49-F238E27FC236}">
              <a16:creationId xmlns:a16="http://schemas.microsoft.com/office/drawing/2014/main" id="{9A12B180-540C-47BC-8C76-4C09027F7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53" name="Picture 200" descr="empty">
          <a:extLst>
            <a:ext uri="{FF2B5EF4-FFF2-40B4-BE49-F238E27FC236}">
              <a16:creationId xmlns:a16="http://schemas.microsoft.com/office/drawing/2014/main" id="{B03E1ED6-0794-411D-A1A9-14C12CECD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54" name="Picture 195" descr="empty">
          <a:extLst>
            <a:ext uri="{FF2B5EF4-FFF2-40B4-BE49-F238E27FC236}">
              <a16:creationId xmlns:a16="http://schemas.microsoft.com/office/drawing/2014/main" id="{D58612F9-71C0-4103-9055-B38BCB109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55" name="Picture 196" descr="empty">
          <a:extLst>
            <a:ext uri="{FF2B5EF4-FFF2-40B4-BE49-F238E27FC236}">
              <a16:creationId xmlns:a16="http://schemas.microsoft.com/office/drawing/2014/main" id="{490B0E29-404B-4A7B-96DA-B48B4BEB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56" name="Picture 197" descr="empty">
          <a:extLst>
            <a:ext uri="{FF2B5EF4-FFF2-40B4-BE49-F238E27FC236}">
              <a16:creationId xmlns:a16="http://schemas.microsoft.com/office/drawing/2014/main" id="{C435F9DF-52E8-43C7-AE1A-7BE98AD68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57" name="Picture 198" descr="empty">
          <a:extLst>
            <a:ext uri="{FF2B5EF4-FFF2-40B4-BE49-F238E27FC236}">
              <a16:creationId xmlns:a16="http://schemas.microsoft.com/office/drawing/2014/main" id="{488BF68E-980C-4F97-B649-42BBD67BB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58" name="Picture 199" descr="empty">
          <a:extLst>
            <a:ext uri="{FF2B5EF4-FFF2-40B4-BE49-F238E27FC236}">
              <a16:creationId xmlns:a16="http://schemas.microsoft.com/office/drawing/2014/main" id="{D891127E-A430-408C-B596-8BFAB4F0A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59" name="Picture 200" descr="empty">
          <a:extLst>
            <a:ext uri="{FF2B5EF4-FFF2-40B4-BE49-F238E27FC236}">
              <a16:creationId xmlns:a16="http://schemas.microsoft.com/office/drawing/2014/main" id="{7FC42DE6-7C19-4A83-9343-72DDB0A25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60" name="Picture 195" descr="empty">
          <a:extLst>
            <a:ext uri="{FF2B5EF4-FFF2-40B4-BE49-F238E27FC236}">
              <a16:creationId xmlns:a16="http://schemas.microsoft.com/office/drawing/2014/main" id="{6A7CC54C-2446-4A68-AA01-4CD0E649F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61" name="Picture 196" descr="empty">
          <a:extLst>
            <a:ext uri="{FF2B5EF4-FFF2-40B4-BE49-F238E27FC236}">
              <a16:creationId xmlns:a16="http://schemas.microsoft.com/office/drawing/2014/main" id="{5FF25592-B724-4B20-AD8B-18BFBF979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62" name="Picture 197" descr="empty">
          <a:extLst>
            <a:ext uri="{FF2B5EF4-FFF2-40B4-BE49-F238E27FC236}">
              <a16:creationId xmlns:a16="http://schemas.microsoft.com/office/drawing/2014/main" id="{43F09079-06C8-4419-A2FD-D1FCF286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63" name="Picture 198" descr="empty">
          <a:extLst>
            <a:ext uri="{FF2B5EF4-FFF2-40B4-BE49-F238E27FC236}">
              <a16:creationId xmlns:a16="http://schemas.microsoft.com/office/drawing/2014/main" id="{621BCF5B-87C1-4180-85DE-0FBECECA6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64" name="Picture 199" descr="empty">
          <a:extLst>
            <a:ext uri="{FF2B5EF4-FFF2-40B4-BE49-F238E27FC236}">
              <a16:creationId xmlns:a16="http://schemas.microsoft.com/office/drawing/2014/main" id="{00853DB6-5CB9-4C02-9D08-E5D809067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65" name="Picture 200" descr="empty">
          <a:extLst>
            <a:ext uri="{FF2B5EF4-FFF2-40B4-BE49-F238E27FC236}">
              <a16:creationId xmlns:a16="http://schemas.microsoft.com/office/drawing/2014/main" id="{EDE092EF-E88B-4675-B6F7-9C3D82CFC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66" name="Picture 195" descr="empty">
          <a:extLst>
            <a:ext uri="{FF2B5EF4-FFF2-40B4-BE49-F238E27FC236}">
              <a16:creationId xmlns:a16="http://schemas.microsoft.com/office/drawing/2014/main" id="{65DDEB43-77F6-447F-BB8E-A0825E550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67" name="Picture 196" descr="empty">
          <a:extLst>
            <a:ext uri="{FF2B5EF4-FFF2-40B4-BE49-F238E27FC236}">
              <a16:creationId xmlns:a16="http://schemas.microsoft.com/office/drawing/2014/main" id="{DA80912F-88EA-4729-891A-808EC2B54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68" name="Picture 197" descr="empty">
          <a:extLst>
            <a:ext uri="{FF2B5EF4-FFF2-40B4-BE49-F238E27FC236}">
              <a16:creationId xmlns:a16="http://schemas.microsoft.com/office/drawing/2014/main" id="{72E41650-A7B9-4C58-99EC-DEDFE437C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69" name="Picture 198" descr="empty">
          <a:extLst>
            <a:ext uri="{FF2B5EF4-FFF2-40B4-BE49-F238E27FC236}">
              <a16:creationId xmlns:a16="http://schemas.microsoft.com/office/drawing/2014/main" id="{2B6F1E99-6BFB-4A4D-BC94-1EF521075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70" name="Picture 199" descr="empty">
          <a:extLst>
            <a:ext uri="{FF2B5EF4-FFF2-40B4-BE49-F238E27FC236}">
              <a16:creationId xmlns:a16="http://schemas.microsoft.com/office/drawing/2014/main" id="{7C70F8E4-8F08-4606-861F-AD4C9768A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71" name="Picture 200" descr="empty">
          <a:extLst>
            <a:ext uri="{FF2B5EF4-FFF2-40B4-BE49-F238E27FC236}">
              <a16:creationId xmlns:a16="http://schemas.microsoft.com/office/drawing/2014/main" id="{4C36CF7C-AC55-44A9-BF67-C33BFA856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72" name="Picture 195" descr="empty">
          <a:extLst>
            <a:ext uri="{FF2B5EF4-FFF2-40B4-BE49-F238E27FC236}">
              <a16:creationId xmlns:a16="http://schemas.microsoft.com/office/drawing/2014/main" id="{1C3F83B0-D90C-4263-9301-8D87D0AA2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73" name="Picture 196" descr="empty">
          <a:extLst>
            <a:ext uri="{FF2B5EF4-FFF2-40B4-BE49-F238E27FC236}">
              <a16:creationId xmlns:a16="http://schemas.microsoft.com/office/drawing/2014/main" id="{3AE19169-A5B5-48A7-85C3-130A1A707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74" name="Picture 197" descr="empty">
          <a:extLst>
            <a:ext uri="{FF2B5EF4-FFF2-40B4-BE49-F238E27FC236}">
              <a16:creationId xmlns:a16="http://schemas.microsoft.com/office/drawing/2014/main" id="{299A69A4-A0D5-4C76-93B3-2120E355B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75" name="Picture 198" descr="empty">
          <a:extLst>
            <a:ext uri="{FF2B5EF4-FFF2-40B4-BE49-F238E27FC236}">
              <a16:creationId xmlns:a16="http://schemas.microsoft.com/office/drawing/2014/main" id="{12816CF5-EDD0-410F-A9C4-427C4FDA7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2976" name="Picture 199" descr="empty">
          <a:extLst>
            <a:ext uri="{FF2B5EF4-FFF2-40B4-BE49-F238E27FC236}">
              <a16:creationId xmlns:a16="http://schemas.microsoft.com/office/drawing/2014/main" id="{8DC5BBAF-5B32-4781-87FF-B6C2C5FDC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2977" name="Picture 200" descr="empty">
          <a:extLst>
            <a:ext uri="{FF2B5EF4-FFF2-40B4-BE49-F238E27FC236}">
              <a16:creationId xmlns:a16="http://schemas.microsoft.com/office/drawing/2014/main" id="{7AF48897-C0B8-47C2-BC22-EED59A759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78" name="Picture 195" descr="empty">
          <a:extLst>
            <a:ext uri="{FF2B5EF4-FFF2-40B4-BE49-F238E27FC236}">
              <a16:creationId xmlns:a16="http://schemas.microsoft.com/office/drawing/2014/main" id="{07D29BDD-5E3F-4C8F-88F3-CF2AB5FE2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79" name="Picture 196" descr="empty">
          <a:extLst>
            <a:ext uri="{FF2B5EF4-FFF2-40B4-BE49-F238E27FC236}">
              <a16:creationId xmlns:a16="http://schemas.microsoft.com/office/drawing/2014/main" id="{75D4A8A8-709A-4BA9-BAEC-9D119C9F6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80" name="Picture 197" descr="empty">
          <a:extLst>
            <a:ext uri="{FF2B5EF4-FFF2-40B4-BE49-F238E27FC236}">
              <a16:creationId xmlns:a16="http://schemas.microsoft.com/office/drawing/2014/main" id="{3803F79D-C630-461F-838E-BA1B5253B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81" name="Picture 198" descr="empty">
          <a:extLst>
            <a:ext uri="{FF2B5EF4-FFF2-40B4-BE49-F238E27FC236}">
              <a16:creationId xmlns:a16="http://schemas.microsoft.com/office/drawing/2014/main" id="{32F70C2E-FD66-4547-904F-E72E31F05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82" name="Picture 199" descr="empty">
          <a:extLst>
            <a:ext uri="{FF2B5EF4-FFF2-40B4-BE49-F238E27FC236}">
              <a16:creationId xmlns:a16="http://schemas.microsoft.com/office/drawing/2014/main" id="{CF9F8FB9-7CD4-47C0-AEE9-A687022FB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83" name="Picture 200" descr="empty">
          <a:extLst>
            <a:ext uri="{FF2B5EF4-FFF2-40B4-BE49-F238E27FC236}">
              <a16:creationId xmlns:a16="http://schemas.microsoft.com/office/drawing/2014/main" id="{BC7DCD3D-C526-4B8F-A4DD-AA62DF8C5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84" name="Picture 195" descr="empty">
          <a:extLst>
            <a:ext uri="{FF2B5EF4-FFF2-40B4-BE49-F238E27FC236}">
              <a16:creationId xmlns:a16="http://schemas.microsoft.com/office/drawing/2014/main" id="{47D5FD16-B26A-4820-8CB6-546C4C668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85" name="Picture 196" descr="empty">
          <a:extLst>
            <a:ext uri="{FF2B5EF4-FFF2-40B4-BE49-F238E27FC236}">
              <a16:creationId xmlns:a16="http://schemas.microsoft.com/office/drawing/2014/main" id="{AAAB644F-2283-4DD9-8240-748648B4F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86" name="Picture 197" descr="empty">
          <a:extLst>
            <a:ext uri="{FF2B5EF4-FFF2-40B4-BE49-F238E27FC236}">
              <a16:creationId xmlns:a16="http://schemas.microsoft.com/office/drawing/2014/main" id="{8783EE12-3C7D-4F2C-8B5A-F58DD349A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87" name="Picture 198" descr="empty">
          <a:extLst>
            <a:ext uri="{FF2B5EF4-FFF2-40B4-BE49-F238E27FC236}">
              <a16:creationId xmlns:a16="http://schemas.microsoft.com/office/drawing/2014/main" id="{E0A892E8-71DE-4C3E-86B4-9DE219350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88" name="Picture 199" descr="empty">
          <a:extLst>
            <a:ext uri="{FF2B5EF4-FFF2-40B4-BE49-F238E27FC236}">
              <a16:creationId xmlns:a16="http://schemas.microsoft.com/office/drawing/2014/main" id="{A7FDB962-FD2A-4035-A813-996F0DB40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89" name="Picture 200" descr="empty">
          <a:extLst>
            <a:ext uri="{FF2B5EF4-FFF2-40B4-BE49-F238E27FC236}">
              <a16:creationId xmlns:a16="http://schemas.microsoft.com/office/drawing/2014/main" id="{428AB79F-2B2F-46C7-A244-DBB41EE10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90" name="Picture 195" descr="empty">
          <a:extLst>
            <a:ext uri="{FF2B5EF4-FFF2-40B4-BE49-F238E27FC236}">
              <a16:creationId xmlns:a16="http://schemas.microsoft.com/office/drawing/2014/main" id="{C84268C8-704D-4801-85C6-417AE9B5C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91" name="Picture 196" descr="empty">
          <a:extLst>
            <a:ext uri="{FF2B5EF4-FFF2-40B4-BE49-F238E27FC236}">
              <a16:creationId xmlns:a16="http://schemas.microsoft.com/office/drawing/2014/main" id="{F5A9CAB9-24A6-4E47-B0F6-AFD43B492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92" name="Picture 197" descr="empty">
          <a:extLst>
            <a:ext uri="{FF2B5EF4-FFF2-40B4-BE49-F238E27FC236}">
              <a16:creationId xmlns:a16="http://schemas.microsoft.com/office/drawing/2014/main" id="{7DC34769-846A-427D-B2BC-A2DA1FB32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93" name="Picture 198" descr="empty">
          <a:extLst>
            <a:ext uri="{FF2B5EF4-FFF2-40B4-BE49-F238E27FC236}">
              <a16:creationId xmlns:a16="http://schemas.microsoft.com/office/drawing/2014/main" id="{C2FA3F4F-F2CA-463E-81A0-B10F25B31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94" name="Picture 199" descr="empty">
          <a:extLst>
            <a:ext uri="{FF2B5EF4-FFF2-40B4-BE49-F238E27FC236}">
              <a16:creationId xmlns:a16="http://schemas.microsoft.com/office/drawing/2014/main" id="{D6324679-C8AE-488D-93EC-A0DCFA0E9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95" name="Picture 200" descr="empty">
          <a:extLst>
            <a:ext uri="{FF2B5EF4-FFF2-40B4-BE49-F238E27FC236}">
              <a16:creationId xmlns:a16="http://schemas.microsoft.com/office/drawing/2014/main" id="{FFE6D0E9-B33F-4981-A0F1-E7E9C32D6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96" name="Picture 195" descr="empty">
          <a:extLst>
            <a:ext uri="{FF2B5EF4-FFF2-40B4-BE49-F238E27FC236}">
              <a16:creationId xmlns:a16="http://schemas.microsoft.com/office/drawing/2014/main" id="{520BFCCD-BCE0-4044-9F15-28890A213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97" name="Picture 196" descr="empty">
          <a:extLst>
            <a:ext uri="{FF2B5EF4-FFF2-40B4-BE49-F238E27FC236}">
              <a16:creationId xmlns:a16="http://schemas.microsoft.com/office/drawing/2014/main" id="{D7539B3A-BC4A-4E7C-B714-F903F45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2998" name="Picture 197" descr="empty">
          <a:extLst>
            <a:ext uri="{FF2B5EF4-FFF2-40B4-BE49-F238E27FC236}">
              <a16:creationId xmlns:a16="http://schemas.microsoft.com/office/drawing/2014/main" id="{013E21AD-12FB-423F-97B6-3A2AE9542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2999" name="Picture 198" descr="empty">
          <a:extLst>
            <a:ext uri="{FF2B5EF4-FFF2-40B4-BE49-F238E27FC236}">
              <a16:creationId xmlns:a16="http://schemas.microsoft.com/office/drawing/2014/main" id="{C0D8B48D-CE9D-4476-986C-BDF049B1C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00" name="Picture 199" descr="empty">
          <a:extLst>
            <a:ext uri="{FF2B5EF4-FFF2-40B4-BE49-F238E27FC236}">
              <a16:creationId xmlns:a16="http://schemas.microsoft.com/office/drawing/2014/main" id="{870DF729-D4EE-4B4D-A96D-055AA0062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01" name="Picture 200" descr="empty">
          <a:extLst>
            <a:ext uri="{FF2B5EF4-FFF2-40B4-BE49-F238E27FC236}">
              <a16:creationId xmlns:a16="http://schemas.microsoft.com/office/drawing/2014/main" id="{82B2FDD7-9512-44FC-BB0D-E6DDF29B0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02" name="Picture 195" descr="empty">
          <a:extLst>
            <a:ext uri="{FF2B5EF4-FFF2-40B4-BE49-F238E27FC236}">
              <a16:creationId xmlns:a16="http://schemas.microsoft.com/office/drawing/2014/main" id="{5F59D439-D2A0-49A4-A9E2-3E83AE6D3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03" name="Picture 196" descr="empty">
          <a:extLst>
            <a:ext uri="{FF2B5EF4-FFF2-40B4-BE49-F238E27FC236}">
              <a16:creationId xmlns:a16="http://schemas.microsoft.com/office/drawing/2014/main" id="{09DED469-D0B0-4E24-B1C3-A84905692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04" name="Picture 197" descr="empty">
          <a:extLst>
            <a:ext uri="{FF2B5EF4-FFF2-40B4-BE49-F238E27FC236}">
              <a16:creationId xmlns:a16="http://schemas.microsoft.com/office/drawing/2014/main" id="{EE793B6A-2AB5-4664-9638-F29B1B81F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05" name="Picture 198" descr="empty">
          <a:extLst>
            <a:ext uri="{FF2B5EF4-FFF2-40B4-BE49-F238E27FC236}">
              <a16:creationId xmlns:a16="http://schemas.microsoft.com/office/drawing/2014/main" id="{4838C056-CB01-4570-B17D-CA92F981C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06" name="Picture 199" descr="empty">
          <a:extLst>
            <a:ext uri="{FF2B5EF4-FFF2-40B4-BE49-F238E27FC236}">
              <a16:creationId xmlns:a16="http://schemas.microsoft.com/office/drawing/2014/main" id="{4777E634-2467-4353-A95E-DE6D2AA32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07" name="Picture 200" descr="empty">
          <a:extLst>
            <a:ext uri="{FF2B5EF4-FFF2-40B4-BE49-F238E27FC236}">
              <a16:creationId xmlns:a16="http://schemas.microsoft.com/office/drawing/2014/main" id="{0B2B2B64-B865-4CE3-A41D-FC8BE23C9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08" name="Picture 195" descr="empty">
          <a:extLst>
            <a:ext uri="{FF2B5EF4-FFF2-40B4-BE49-F238E27FC236}">
              <a16:creationId xmlns:a16="http://schemas.microsoft.com/office/drawing/2014/main" id="{AE0B8B64-1954-4AC8-8C80-6A0C69BC9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09" name="Picture 196" descr="empty">
          <a:extLst>
            <a:ext uri="{FF2B5EF4-FFF2-40B4-BE49-F238E27FC236}">
              <a16:creationId xmlns:a16="http://schemas.microsoft.com/office/drawing/2014/main" id="{1946232A-785C-47CA-B78A-DBA70CA01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10" name="Picture 197" descr="empty">
          <a:extLst>
            <a:ext uri="{FF2B5EF4-FFF2-40B4-BE49-F238E27FC236}">
              <a16:creationId xmlns:a16="http://schemas.microsoft.com/office/drawing/2014/main" id="{829A4AED-2529-40D7-A1EA-5C16FD424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11" name="Picture 198" descr="empty">
          <a:extLst>
            <a:ext uri="{FF2B5EF4-FFF2-40B4-BE49-F238E27FC236}">
              <a16:creationId xmlns:a16="http://schemas.microsoft.com/office/drawing/2014/main" id="{074E576E-87D5-4965-9184-3852F671D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12" name="Picture 199" descr="empty">
          <a:extLst>
            <a:ext uri="{FF2B5EF4-FFF2-40B4-BE49-F238E27FC236}">
              <a16:creationId xmlns:a16="http://schemas.microsoft.com/office/drawing/2014/main" id="{CAF53F47-F56C-4CF7-AFD9-3F62EB042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13" name="Picture 200" descr="empty">
          <a:extLst>
            <a:ext uri="{FF2B5EF4-FFF2-40B4-BE49-F238E27FC236}">
              <a16:creationId xmlns:a16="http://schemas.microsoft.com/office/drawing/2014/main" id="{F271FF05-9EC6-406D-BEB7-9182765C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14" name="Picture 195" descr="empty">
          <a:extLst>
            <a:ext uri="{FF2B5EF4-FFF2-40B4-BE49-F238E27FC236}">
              <a16:creationId xmlns:a16="http://schemas.microsoft.com/office/drawing/2014/main" id="{A6A23ACD-C618-4A08-9949-5EC7FB4B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15" name="Picture 196" descr="empty">
          <a:extLst>
            <a:ext uri="{FF2B5EF4-FFF2-40B4-BE49-F238E27FC236}">
              <a16:creationId xmlns:a16="http://schemas.microsoft.com/office/drawing/2014/main" id="{98E8FA5F-508B-42C5-84C1-0E1D6667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16" name="Picture 197" descr="empty">
          <a:extLst>
            <a:ext uri="{FF2B5EF4-FFF2-40B4-BE49-F238E27FC236}">
              <a16:creationId xmlns:a16="http://schemas.microsoft.com/office/drawing/2014/main" id="{B202BB6F-4CE3-4584-9D4A-6FF8105E6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17" name="Picture 198" descr="empty">
          <a:extLst>
            <a:ext uri="{FF2B5EF4-FFF2-40B4-BE49-F238E27FC236}">
              <a16:creationId xmlns:a16="http://schemas.microsoft.com/office/drawing/2014/main" id="{6DBEA625-0CEB-4E00-9494-9F36D25A5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18" name="Picture 199" descr="empty">
          <a:extLst>
            <a:ext uri="{FF2B5EF4-FFF2-40B4-BE49-F238E27FC236}">
              <a16:creationId xmlns:a16="http://schemas.microsoft.com/office/drawing/2014/main" id="{3080FB24-41FC-479B-8152-2ED1B3DF7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19" name="Picture 200" descr="empty">
          <a:extLst>
            <a:ext uri="{FF2B5EF4-FFF2-40B4-BE49-F238E27FC236}">
              <a16:creationId xmlns:a16="http://schemas.microsoft.com/office/drawing/2014/main" id="{64F79D6B-90DA-4B2A-A7C0-277CC8CB8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20" name="Picture 195" descr="empty">
          <a:extLst>
            <a:ext uri="{FF2B5EF4-FFF2-40B4-BE49-F238E27FC236}">
              <a16:creationId xmlns:a16="http://schemas.microsoft.com/office/drawing/2014/main" id="{873170DA-39A3-4271-AC63-DC48B1615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21" name="Picture 196" descr="empty">
          <a:extLst>
            <a:ext uri="{FF2B5EF4-FFF2-40B4-BE49-F238E27FC236}">
              <a16:creationId xmlns:a16="http://schemas.microsoft.com/office/drawing/2014/main" id="{64478ADB-52FA-4202-A24A-2C2C0788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22" name="Picture 197" descr="empty">
          <a:extLst>
            <a:ext uri="{FF2B5EF4-FFF2-40B4-BE49-F238E27FC236}">
              <a16:creationId xmlns:a16="http://schemas.microsoft.com/office/drawing/2014/main" id="{27171A9C-7E72-4ADC-8A71-1CDDE0928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23" name="Picture 198" descr="empty">
          <a:extLst>
            <a:ext uri="{FF2B5EF4-FFF2-40B4-BE49-F238E27FC236}">
              <a16:creationId xmlns:a16="http://schemas.microsoft.com/office/drawing/2014/main" id="{4755C130-E01E-4147-8921-0D68ABCC2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24" name="Picture 199" descr="empty">
          <a:extLst>
            <a:ext uri="{FF2B5EF4-FFF2-40B4-BE49-F238E27FC236}">
              <a16:creationId xmlns:a16="http://schemas.microsoft.com/office/drawing/2014/main" id="{B58024D8-F19A-46DA-8D06-DDE11453B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25" name="Picture 200" descr="empty">
          <a:extLst>
            <a:ext uri="{FF2B5EF4-FFF2-40B4-BE49-F238E27FC236}">
              <a16:creationId xmlns:a16="http://schemas.microsoft.com/office/drawing/2014/main" id="{678F5990-7FC9-4045-80FA-BCE3F28CF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26" name="Picture 195" descr="empty">
          <a:extLst>
            <a:ext uri="{FF2B5EF4-FFF2-40B4-BE49-F238E27FC236}">
              <a16:creationId xmlns:a16="http://schemas.microsoft.com/office/drawing/2014/main" id="{272473FD-89CA-436A-A8E9-165C0781D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27" name="Picture 196" descr="empty">
          <a:extLst>
            <a:ext uri="{FF2B5EF4-FFF2-40B4-BE49-F238E27FC236}">
              <a16:creationId xmlns:a16="http://schemas.microsoft.com/office/drawing/2014/main" id="{C0DC7415-0DC4-43D9-B6CE-DA4025DBB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28" name="Picture 197" descr="empty">
          <a:extLst>
            <a:ext uri="{FF2B5EF4-FFF2-40B4-BE49-F238E27FC236}">
              <a16:creationId xmlns:a16="http://schemas.microsoft.com/office/drawing/2014/main" id="{7045575D-B3D3-4557-8E51-B65850E33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29" name="Picture 198" descr="empty">
          <a:extLst>
            <a:ext uri="{FF2B5EF4-FFF2-40B4-BE49-F238E27FC236}">
              <a16:creationId xmlns:a16="http://schemas.microsoft.com/office/drawing/2014/main" id="{7A879CFD-0EE6-40CB-B031-52C6868B2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30" name="Picture 199" descr="empty">
          <a:extLst>
            <a:ext uri="{FF2B5EF4-FFF2-40B4-BE49-F238E27FC236}">
              <a16:creationId xmlns:a16="http://schemas.microsoft.com/office/drawing/2014/main" id="{ABADE7EA-BA65-462E-8306-B64231C06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31" name="Picture 200" descr="empty">
          <a:extLst>
            <a:ext uri="{FF2B5EF4-FFF2-40B4-BE49-F238E27FC236}">
              <a16:creationId xmlns:a16="http://schemas.microsoft.com/office/drawing/2014/main" id="{23BA16A0-E6B8-47AE-A682-EB388C8FF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32" name="Picture 195" descr="empty">
          <a:extLst>
            <a:ext uri="{FF2B5EF4-FFF2-40B4-BE49-F238E27FC236}">
              <a16:creationId xmlns:a16="http://schemas.microsoft.com/office/drawing/2014/main" id="{5D2BD481-29F7-49FD-BE3B-9D7E97D4F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33" name="Picture 196" descr="empty">
          <a:extLst>
            <a:ext uri="{FF2B5EF4-FFF2-40B4-BE49-F238E27FC236}">
              <a16:creationId xmlns:a16="http://schemas.microsoft.com/office/drawing/2014/main" id="{0D5D5DFB-C76A-4002-9AE0-3DDF24808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34" name="Picture 197" descr="empty">
          <a:extLst>
            <a:ext uri="{FF2B5EF4-FFF2-40B4-BE49-F238E27FC236}">
              <a16:creationId xmlns:a16="http://schemas.microsoft.com/office/drawing/2014/main" id="{310F7D54-8246-4EC4-A8DC-6F643287F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35" name="Picture 198" descr="empty">
          <a:extLst>
            <a:ext uri="{FF2B5EF4-FFF2-40B4-BE49-F238E27FC236}">
              <a16:creationId xmlns:a16="http://schemas.microsoft.com/office/drawing/2014/main" id="{D19325BE-9AD9-4521-844A-54D7CBD73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36" name="Picture 199" descr="empty">
          <a:extLst>
            <a:ext uri="{FF2B5EF4-FFF2-40B4-BE49-F238E27FC236}">
              <a16:creationId xmlns:a16="http://schemas.microsoft.com/office/drawing/2014/main" id="{0C7799D3-B179-4C70-9687-F89627FBA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37" name="Picture 200" descr="empty">
          <a:extLst>
            <a:ext uri="{FF2B5EF4-FFF2-40B4-BE49-F238E27FC236}">
              <a16:creationId xmlns:a16="http://schemas.microsoft.com/office/drawing/2014/main" id="{2561F313-B73C-41C4-AE5C-8E571D7DB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38" name="Picture 195" descr="empty">
          <a:extLst>
            <a:ext uri="{FF2B5EF4-FFF2-40B4-BE49-F238E27FC236}">
              <a16:creationId xmlns:a16="http://schemas.microsoft.com/office/drawing/2014/main" id="{FE35E9EC-591F-474A-9154-2529F6E39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39" name="Picture 196" descr="empty">
          <a:extLst>
            <a:ext uri="{FF2B5EF4-FFF2-40B4-BE49-F238E27FC236}">
              <a16:creationId xmlns:a16="http://schemas.microsoft.com/office/drawing/2014/main" id="{E88E8EC1-9385-46D9-853E-5809932D1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40" name="Picture 197" descr="empty">
          <a:extLst>
            <a:ext uri="{FF2B5EF4-FFF2-40B4-BE49-F238E27FC236}">
              <a16:creationId xmlns:a16="http://schemas.microsoft.com/office/drawing/2014/main" id="{5C52D74A-8FF0-479D-A4D8-561ADB333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41" name="Picture 198" descr="empty">
          <a:extLst>
            <a:ext uri="{FF2B5EF4-FFF2-40B4-BE49-F238E27FC236}">
              <a16:creationId xmlns:a16="http://schemas.microsoft.com/office/drawing/2014/main" id="{80C9DA1D-1E00-4C80-B87E-C29DAE4F2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42" name="Picture 199" descr="empty">
          <a:extLst>
            <a:ext uri="{FF2B5EF4-FFF2-40B4-BE49-F238E27FC236}">
              <a16:creationId xmlns:a16="http://schemas.microsoft.com/office/drawing/2014/main" id="{82BE2F2C-E7DE-43DB-AB44-117E28AC1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43" name="Picture 200" descr="empty">
          <a:extLst>
            <a:ext uri="{FF2B5EF4-FFF2-40B4-BE49-F238E27FC236}">
              <a16:creationId xmlns:a16="http://schemas.microsoft.com/office/drawing/2014/main" id="{0E8BBE24-6D9A-4E60-A50B-77FFB15FC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44" name="Picture 195" descr="empty">
          <a:extLst>
            <a:ext uri="{FF2B5EF4-FFF2-40B4-BE49-F238E27FC236}">
              <a16:creationId xmlns:a16="http://schemas.microsoft.com/office/drawing/2014/main" id="{38061AC4-0E4F-4834-894B-63CA6B614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45" name="Picture 196" descr="empty">
          <a:extLst>
            <a:ext uri="{FF2B5EF4-FFF2-40B4-BE49-F238E27FC236}">
              <a16:creationId xmlns:a16="http://schemas.microsoft.com/office/drawing/2014/main" id="{693A137C-29A2-4812-81AC-FE88EBB68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46" name="Picture 197" descr="empty">
          <a:extLst>
            <a:ext uri="{FF2B5EF4-FFF2-40B4-BE49-F238E27FC236}">
              <a16:creationId xmlns:a16="http://schemas.microsoft.com/office/drawing/2014/main" id="{B99729D7-CD17-4F34-B2D0-7210E6FDA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47" name="Picture 198" descr="empty">
          <a:extLst>
            <a:ext uri="{FF2B5EF4-FFF2-40B4-BE49-F238E27FC236}">
              <a16:creationId xmlns:a16="http://schemas.microsoft.com/office/drawing/2014/main" id="{6064EC8E-086D-40D6-B960-1185BDA0A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48" name="Picture 199" descr="empty">
          <a:extLst>
            <a:ext uri="{FF2B5EF4-FFF2-40B4-BE49-F238E27FC236}">
              <a16:creationId xmlns:a16="http://schemas.microsoft.com/office/drawing/2014/main" id="{AAF4342B-E6AF-45B6-9133-07F65C1BC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49" name="Picture 200" descr="empty">
          <a:extLst>
            <a:ext uri="{FF2B5EF4-FFF2-40B4-BE49-F238E27FC236}">
              <a16:creationId xmlns:a16="http://schemas.microsoft.com/office/drawing/2014/main" id="{C948C1FF-DFB6-448C-A240-93DF493C8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50" name="Picture 195" descr="empty">
          <a:extLst>
            <a:ext uri="{FF2B5EF4-FFF2-40B4-BE49-F238E27FC236}">
              <a16:creationId xmlns:a16="http://schemas.microsoft.com/office/drawing/2014/main" id="{1C89171E-FC50-465B-81FD-E0A0531EB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51" name="Picture 196" descr="empty">
          <a:extLst>
            <a:ext uri="{FF2B5EF4-FFF2-40B4-BE49-F238E27FC236}">
              <a16:creationId xmlns:a16="http://schemas.microsoft.com/office/drawing/2014/main" id="{4D0444AF-6204-4871-8CE5-5D189372F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52" name="Picture 197" descr="empty">
          <a:extLst>
            <a:ext uri="{FF2B5EF4-FFF2-40B4-BE49-F238E27FC236}">
              <a16:creationId xmlns:a16="http://schemas.microsoft.com/office/drawing/2014/main" id="{DEDC4BCF-CD47-496D-98D3-C3941EEFE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53" name="Picture 198" descr="empty">
          <a:extLst>
            <a:ext uri="{FF2B5EF4-FFF2-40B4-BE49-F238E27FC236}">
              <a16:creationId xmlns:a16="http://schemas.microsoft.com/office/drawing/2014/main" id="{E322F95D-D750-494E-9B77-69257E393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54" name="Picture 199" descr="empty">
          <a:extLst>
            <a:ext uri="{FF2B5EF4-FFF2-40B4-BE49-F238E27FC236}">
              <a16:creationId xmlns:a16="http://schemas.microsoft.com/office/drawing/2014/main" id="{D4077DE9-0E96-4FD7-9491-CBE44E691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55" name="Picture 200" descr="empty">
          <a:extLst>
            <a:ext uri="{FF2B5EF4-FFF2-40B4-BE49-F238E27FC236}">
              <a16:creationId xmlns:a16="http://schemas.microsoft.com/office/drawing/2014/main" id="{D37E348D-D486-4FA5-91F9-885F5C44C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56" name="Picture 195" descr="empty">
          <a:extLst>
            <a:ext uri="{FF2B5EF4-FFF2-40B4-BE49-F238E27FC236}">
              <a16:creationId xmlns:a16="http://schemas.microsoft.com/office/drawing/2014/main" id="{164B6566-27B3-47DC-BCEE-83E040A65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57" name="Picture 196" descr="empty">
          <a:extLst>
            <a:ext uri="{FF2B5EF4-FFF2-40B4-BE49-F238E27FC236}">
              <a16:creationId xmlns:a16="http://schemas.microsoft.com/office/drawing/2014/main" id="{05CE17F9-6342-47CB-85B7-01E8552FA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58" name="Picture 197" descr="empty">
          <a:extLst>
            <a:ext uri="{FF2B5EF4-FFF2-40B4-BE49-F238E27FC236}">
              <a16:creationId xmlns:a16="http://schemas.microsoft.com/office/drawing/2014/main" id="{4DC11DD3-2A2E-4830-9788-E12845441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59" name="Picture 198" descr="empty">
          <a:extLst>
            <a:ext uri="{FF2B5EF4-FFF2-40B4-BE49-F238E27FC236}">
              <a16:creationId xmlns:a16="http://schemas.microsoft.com/office/drawing/2014/main" id="{358852B9-30CC-425F-B13B-5462416E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60" name="Picture 199" descr="empty">
          <a:extLst>
            <a:ext uri="{FF2B5EF4-FFF2-40B4-BE49-F238E27FC236}">
              <a16:creationId xmlns:a16="http://schemas.microsoft.com/office/drawing/2014/main" id="{2AA09AE5-0AED-45E5-AD85-B0F989FFB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61" name="Picture 200" descr="empty">
          <a:extLst>
            <a:ext uri="{FF2B5EF4-FFF2-40B4-BE49-F238E27FC236}">
              <a16:creationId xmlns:a16="http://schemas.microsoft.com/office/drawing/2014/main" id="{8E8CA6AD-CE1A-443E-A7B3-AB4958376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62" name="Picture 195" descr="empty">
          <a:extLst>
            <a:ext uri="{FF2B5EF4-FFF2-40B4-BE49-F238E27FC236}">
              <a16:creationId xmlns:a16="http://schemas.microsoft.com/office/drawing/2014/main" id="{C5E048DE-FE9D-4E8C-B4F0-A7C91EDC6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63" name="Picture 196" descr="empty">
          <a:extLst>
            <a:ext uri="{FF2B5EF4-FFF2-40B4-BE49-F238E27FC236}">
              <a16:creationId xmlns:a16="http://schemas.microsoft.com/office/drawing/2014/main" id="{E686DDC6-031E-4B61-895B-843E8589D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64" name="Picture 197" descr="empty">
          <a:extLst>
            <a:ext uri="{FF2B5EF4-FFF2-40B4-BE49-F238E27FC236}">
              <a16:creationId xmlns:a16="http://schemas.microsoft.com/office/drawing/2014/main" id="{68518249-0308-4700-89F7-D353A8BEC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65" name="Picture 198" descr="empty">
          <a:extLst>
            <a:ext uri="{FF2B5EF4-FFF2-40B4-BE49-F238E27FC236}">
              <a16:creationId xmlns:a16="http://schemas.microsoft.com/office/drawing/2014/main" id="{6AAAC8EB-14D4-4E26-87A7-01A76CF19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66" name="Picture 199" descr="empty">
          <a:extLst>
            <a:ext uri="{FF2B5EF4-FFF2-40B4-BE49-F238E27FC236}">
              <a16:creationId xmlns:a16="http://schemas.microsoft.com/office/drawing/2014/main" id="{3BB142A5-DEF8-4B70-BACB-4ADAA73F0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67" name="Picture 200" descr="empty">
          <a:extLst>
            <a:ext uri="{FF2B5EF4-FFF2-40B4-BE49-F238E27FC236}">
              <a16:creationId xmlns:a16="http://schemas.microsoft.com/office/drawing/2014/main" id="{06654BB3-EAC4-406E-8E42-40D9567F7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68" name="Picture 195" descr="empty">
          <a:extLst>
            <a:ext uri="{FF2B5EF4-FFF2-40B4-BE49-F238E27FC236}">
              <a16:creationId xmlns:a16="http://schemas.microsoft.com/office/drawing/2014/main" id="{6CAB1423-38C4-4A62-B360-E21385B3B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69" name="Picture 196" descr="empty">
          <a:extLst>
            <a:ext uri="{FF2B5EF4-FFF2-40B4-BE49-F238E27FC236}">
              <a16:creationId xmlns:a16="http://schemas.microsoft.com/office/drawing/2014/main" id="{DC427267-379C-48C4-A807-C1A581531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70" name="Picture 197" descr="empty">
          <a:extLst>
            <a:ext uri="{FF2B5EF4-FFF2-40B4-BE49-F238E27FC236}">
              <a16:creationId xmlns:a16="http://schemas.microsoft.com/office/drawing/2014/main" id="{9E60E008-2F18-42E9-8C2A-FFFF68EFB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71" name="Picture 198" descr="empty">
          <a:extLst>
            <a:ext uri="{FF2B5EF4-FFF2-40B4-BE49-F238E27FC236}">
              <a16:creationId xmlns:a16="http://schemas.microsoft.com/office/drawing/2014/main" id="{E20E03A5-ED27-421C-85CC-41954BC18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72" name="Picture 199" descr="empty">
          <a:extLst>
            <a:ext uri="{FF2B5EF4-FFF2-40B4-BE49-F238E27FC236}">
              <a16:creationId xmlns:a16="http://schemas.microsoft.com/office/drawing/2014/main" id="{FA33095B-ADD0-4BCC-B3FC-4E5245CDE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73" name="Picture 200" descr="empty">
          <a:extLst>
            <a:ext uri="{FF2B5EF4-FFF2-40B4-BE49-F238E27FC236}">
              <a16:creationId xmlns:a16="http://schemas.microsoft.com/office/drawing/2014/main" id="{81A452C5-6E20-443B-81B6-B25AB92A9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74" name="Picture 195" descr="empty">
          <a:extLst>
            <a:ext uri="{FF2B5EF4-FFF2-40B4-BE49-F238E27FC236}">
              <a16:creationId xmlns:a16="http://schemas.microsoft.com/office/drawing/2014/main" id="{47B41BB8-81AD-4494-AA45-5731796BD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75" name="Picture 196" descr="empty">
          <a:extLst>
            <a:ext uri="{FF2B5EF4-FFF2-40B4-BE49-F238E27FC236}">
              <a16:creationId xmlns:a16="http://schemas.microsoft.com/office/drawing/2014/main" id="{9E37F3EF-B523-4871-BEC4-0613FA0CC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76" name="Picture 197" descr="empty">
          <a:extLst>
            <a:ext uri="{FF2B5EF4-FFF2-40B4-BE49-F238E27FC236}">
              <a16:creationId xmlns:a16="http://schemas.microsoft.com/office/drawing/2014/main" id="{D8745499-309D-4C5A-A73E-C27237A4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77" name="Picture 198" descr="empty">
          <a:extLst>
            <a:ext uri="{FF2B5EF4-FFF2-40B4-BE49-F238E27FC236}">
              <a16:creationId xmlns:a16="http://schemas.microsoft.com/office/drawing/2014/main" id="{FCC1B0B9-0078-4790-8E3F-9FC9AF1A7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78" name="Picture 199" descr="empty">
          <a:extLst>
            <a:ext uri="{FF2B5EF4-FFF2-40B4-BE49-F238E27FC236}">
              <a16:creationId xmlns:a16="http://schemas.microsoft.com/office/drawing/2014/main" id="{8FFB02A8-FCB6-49EB-84F7-E42115872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79" name="Picture 200" descr="empty">
          <a:extLst>
            <a:ext uri="{FF2B5EF4-FFF2-40B4-BE49-F238E27FC236}">
              <a16:creationId xmlns:a16="http://schemas.microsoft.com/office/drawing/2014/main" id="{AA78DCF1-3E9E-4E86-BA1C-A467D1B40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80" name="Picture 195" descr="empty">
          <a:extLst>
            <a:ext uri="{FF2B5EF4-FFF2-40B4-BE49-F238E27FC236}">
              <a16:creationId xmlns:a16="http://schemas.microsoft.com/office/drawing/2014/main" id="{7A096182-B120-4656-81D7-B7A3BD10D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81" name="Picture 196" descr="empty">
          <a:extLst>
            <a:ext uri="{FF2B5EF4-FFF2-40B4-BE49-F238E27FC236}">
              <a16:creationId xmlns:a16="http://schemas.microsoft.com/office/drawing/2014/main" id="{653F6CCD-145C-433D-8435-283CCC1F9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82" name="Picture 197" descr="empty">
          <a:extLst>
            <a:ext uri="{FF2B5EF4-FFF2-40B4-BE49-F238E27FC236}">
              <a16:creationId xmlns:a16="http://schemas.microsoft.com/office/drawing/2014/main" id="{CB126AA4-F75A-4095-9F1E-97BA42E2F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83" name="Picture 198" descr="empty">
          <a:extLst>
            <a:ext uri="{FF2B5EF4-FFF2-40B4-BE49-F238E27FC236}">
              <a16:creationId xmlns:a16="http://schemas.microsoft.com/office/drawing/2014/main" id="{2A6AD04E-BCC5-4A37-8633-BFC00F829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84" name="Picture 199" descr="empty">
          <a:extLst>
            <a:ext uri="{FF2B5EF4-FFF2-40B4-BE49-F238E27FC236}">
              <a16:creationId xmlns:a16="http://schemas.microsoft.com/office/drawing/2014/main" id="{437C0FB2-5ACA-416E-A9FA-486DCEC1C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85" name="Picture 200" descr="empty">
          <a:extLst>
            <a:ext uri="{FF2B5EF4-FFF2-40B4-BE49-F238E27FC236}">
              <a16:creationId xmlns:a16="http://schemas.microsoft.com/office/drawing/2014/main" id="{6EAB61FE-1BFF-4BA4-A0AD-E32339687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86" name="Picture 195" descr="empty">
          <a:extLst>
            <a:ext uri="{FF2B5EF4-FFF2-40B4-BE49-F238E27FC236}">
              <a16:creationId xmlns:a16="http://schemas.microsoft.com/office/drawing/2014/main" id="{7AECEA55-AAF8-437F-810D-48F4A137E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87" name="Picture 196" descr="empty">
          <a:extLst>
            <a:ext uri="{FF2B5EF4-FFF2-40B4-BE49-F238E27FC236}">
              <a16:creationId xmlns:a16="http://schemas.microsoft.com/office/drawing/2014/main" id="{B54645F2-D047-4CE5-8B2E-40301B3D5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88" name="Picture 197" descr="empty">
          <a:extLst>
            <a:ext uri="{FF2B5EF4-FFF2-40B4-BE49-F238E27FC236}">
              <a16:creationId xmlns:a16="http://schemas.microsoft.com/office/drawing/2014/main" id="{3CBFAACF-1751-4560-86EA-252612EB3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89" name="Picture 198" descr="empty">
          <a:extLst>
            <a:ext uri="{FF2B5EF4-FFF2-40B4-BE49-F238E27FC236}">
              <a16:creationId xmlns:a16="http://schemas.microsoft.com/office/drawing/2014/main" id="{B4DBC18A-F7F1-4AB9-B90C-9AF056216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90" name="Picture 199" descr="empty">
          <a:extLst>
            <a:ext uri="{FF2B5EF4-FFF2-40B4-BE49-F238E27FC236}">
              <a16:creationId xmlns:a16="http://schemas.microsoft.com/office/drawing/2014/main" id="{08C6A8FE-B181-43C1-9C25-567441BB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91" name="Picture 200" descr="empty">
          <a:extLst>
            <a:ext uri="{FF2B5EF4-FFF2-40B4-BE49-F238E27FC236}">
              <a16:creationId xmlns:a16="http://schemas.microsoft.com/office/drawing/2014/main" id="{7E05E1CE-1704-4197-AA0B-E8B1E3498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92" name="Picture 195" descr="empty">
          <a:extLst>
            <a:ext uri="{FF2B5EF4-FFF2-40B4-BE49-F238E27FC236}">
              <a16:creationId xmlns:a16="http://schemas.microsoft.com/office/drawing/2014/main" id="{FC310A54-4C41-4082-AC60-B6B99E36D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93" name="Picture 196" descr="empty">
          <a:extLst>
            <a:ext uri="{FF2B5EF4-FFF2-40B4-BE49-F238E27FC236}">
              <a16:creationId xmlns:a16="http://schemas.microsoft.com/office/drawing/2014/main" id="{BE9963D7-8EC7-4858-A538-F20D411DA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94" name="Picture 197" descr="empty">
          <a:extLst>
            <a:ext uri="{FF2B5EF4-FFF2-40B4-BE49-F238E27FC236}">
              <a16:creationId xmlns:a16="http://schemas.microsoft.com/office/drawing/2014/main" id="{46E1884E-25E4-49D1-8400-7538A192F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95" name="Picture 198" descr="empty">
          <a:extLst>
            <a:ext uri="{FF2B5EF4-FFF2-40B4-BE49-F238E27FC236}">
              <a16:creationId xmlns:a16="http://schemas.microsoft.com/office/drawing/2014/main" id="{3466EEA6-8967-4125-8E86-ABEB49B0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96" name="Picture 199" descr="empty">
          <a:extLst>
            <a:ext uri="{FF2B5EF4-FFF2-40B4-BE49-F238E27FC236}">
              <a16:creationId xmlns:a16="http://schemas.microsoft.com/office/drawing/2014/main" id="{AF119F51-8133-4108-BC54-AE16891FD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97" name="Picture 200" descr="empty">
          <a:extLst>
            <a:ext uri="{FF2B5EF4-FFF2-40B4-BE49-F238E27FC236}">
              <a16:creationId xmlns:a16="http://schemas.microsoft.com/office/drawing/2014/main" id="{7D489D90-1920-413C-8DA5-3CC7530F6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098" name="Picture 195" descr="empty">
          <a:extLst>
            <a:ext uri="{FF2B5EF4-FFF2-40B4-BE49-F238E27FC236}">
              <a16:creationId xmlns:a16="http://schemas.microsoft.com/office/drawing/2014/main" id="{4BD0120B-4542-45F0-AFEF-2CD53754C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099" name="Picture 196" descr="empty">
          <a:extLst>
            <a:ext uri="{FF2B5EF4-FFF2-40B4-BE49-F238E27FC236}">
              <a16:creationId xmlns:a16="http://schemas.microsoft.com/office/drawing/2014/main" id="{35FCF36C-BE4C-4245-982B-8A7CDB0CB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00" name="Picture 197" descr="empty">
          <a:extLst>
            <a:ext uri="{FF2B5EF4-FFF2-40B4-BE49-F238E27FC236}">
              <a16:creationId xmlns:a16="http://schemas.microsoft.com/office/drawing/2014/main" id="{052AE9FB-1F60-4320-9C28-960E88CA2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01" name="Picture 198" descr="empty">
          <a:extLst>
            <a:ext uri="{FF2B5EF4-FFF2-40B4-BE49-F238E27FC236}">
              <a16:creationId xmlns:a16="http://schemas.microsoft.com/office/drawing/2014/main" id="{F4D92465-D6D4-43D6-8615-76FCFF072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02" name="Picture 199" descr="empty">
          <a:extLst>
            <a:ext uri="{FF2B5EF4-FFF2-40B4-BE49-F238E27FC236}">
              <a16:creationId xmlns:a16="http://schemas.microsoft.com/office/drawing/2014/main" id="{2BFDE761-8E64-417E-83FD-223021D2B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03" name="Picture 200" descr="empty">
          <a:extLst>
            <a:ext uri="{FF2B5EF4-FFF2-40B4-BE49-F238E27FC236}">
              <a16:creationId xmlns:a16="http://schemas.microsoft.com/office/drawing/2014/main" id="{8AF20665-D73F-4F3F-A2C9-850C02312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04" name="Picture 195" descr="empty">
          <a:extLst>
            <a:ext uri="{FF2B5EF4-FFF2-40B4-BE49-F238E27FC236}">
              <a16:creationId xmlns:a16="http://schemas.microsoft.com/office/drawing/2014/main" id="{27FD0065-2849-4603-861A-DFEE50355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05" name="Picture 196" descr="empty">
          <a:extLst>
            <a:ext uri="{FF2B5EF4-FFF2-40B4-BE49-F238E27FC236}">
              <a16:creationId xmlns:a16="http://schemas.microsoft.com/office/drawing/2014/main" id="{059DBCA8-35CA-4620-BAD6-66F66ACFC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06" name="Picture 197" descr="empty">
          <a:extLst>
            <a:ext uri="{FF2B5EF4-FFF2-40B4-BE49-F238E27FC236}">
              <a16:creationId xmlns:a16="http://schemas.microsoft.com/office/drawing/2014/main" id="{44E79639-BFD9-406D-AB25-21E43E32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07" name="Picture 198" descr="empty">
          <a:extLst>
            <a:ext uri="{FF2B5EF4-FFF2-40B4-BE49-F238E27FC236}">
              <a16:creationId xmlns:a16="http://schemas.microsoft.com/office/drawing/2014/main" id="{42AF86D7-4AC0-41A6-8E15-FB20A19B8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08" name="Picture 199" descr="empty">
          <a:extLst>
            <a:ext uri="{FF2B5EF4-FFF2-40B4-BE49-F238E27FC236}">
              <a16:creationId xmlns:a16="http://schemas.microsoft.com/office/drawing/2014/main" id="{9BEEF144-61EC-4244-AAD3-1BB7A6280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09" name="Picture 200" descr="empty">
          <a:extLst>
            <a:ext uri="{FF2B5EF4-FFF2-40B4-BE49-F238E27FC236}">
              <a16:creationId xmlns:a16="http://schemas.microsoft.com/office/drawing/2014/main" id="{B8BE17EF-9184-43BA-AC4A-79AB3E854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10" name="Picture 195" descr="empty">
          <a:extLst>
            <a:ext uri="{FF2B5EF4-FFF2-40B4-BE49-F238E27FC236}">
              <a16:creationId xmlns:a16="http://schemas.microsoft.com/office/drawing/2014/main" id="{F42B8693-A3AD-4848-A27E-A5DE36567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11" name="Picture 196" descr="empty">
          <a:extLst>
            <a:ext uri="{FF2B5EF4-FFF2-40B4-BE49-F238E27FC236}">
              <a16:creationId xmlns:a16="http://schemas.microsoft.com/office/drawing/2014/main" id="{7B3E69A5-5954-47E8-AD95-F783AC5F6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12" name="Picture 197" descr="empty">
          <a:extLst>
            <a:ext uri="{FF2B5EF4-FFF2-40B4-BE49-F238E27FC236}">
              <a16:creationId xmlns:a16="http://schemas.microsoft.com/office/drawing/2014/main" id="{E0779FB8-8622-475C-979A-9D616C36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13" name="Picture 198" descr="empty">
          <a:extLst>
            <a:ext uri="{FF2B5EF4-FFF2-40B4-BE49-F238E27FC236}">
              <a16:creationId xmlns:a16="http://schemas.microsoft.com/office/drawing/2014/main" id="{550213E7-4075-4DB1-B629-EB27A7AE6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14" name="Picture 199" descr="empty">
          <a:extLst>
            <a:ext uri="{FF2B5EF4-FFF2-40B4-BE49-F238E27FC236}">
              <a16:creationId xmlns:a16="http://schemas.microsoft.com/office/drawing/2014/main" id="{E116709F-CEB4-432F-BEB7-A346DE929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15" name="Picture 200" descr="empty">
          <a:extLst>
            <a:ext uri="{FF2B5EF4-FFF2-40B4-BE49-F238E27FC236}">
              <a16:creationId xmlns:a16="http://schemas.microsoft.com/office/drawing/2014/main" id="{4FAA46E8-A192-4850-BA82-90E23D838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16" name="Picture 195" descr="empty">
          <a:extLst>
            <a:ext uri="{FF2B5EF4-FFF2-40B4-BE49-F238E27FC236}">
              <a16:creationId xmlns:a16="http://schemas.microsoft.com/office/drawing/2014/main" id="{0BE86F08-E6C5-4FE0-B18D-AA4A31F4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17" name="Picture 196" descr="empty">
          <a:extLst>
            <a:ext uri="{FF2B5EF4-FFF2-40B4-BE49-F238E27FC236}">
              <a16:creationId xmlns:a16="http://schemas.microsoft.com/office/drawing/2014/main" id="{21D575E7-76AE-472B-97B9-B1DFC9EE6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18" name="Picture 197" descr="empty">
          <a:extLst>
            <a:ext uri="{FF2B5EF4-FFF2-40B4-BE49-F238E27FC236}">
              <a16:creationId xmlns:a16="http://schemas.microsoft.com/office/drawing/2014/main" id="{E6D27839-ECD7-4845-9EA7-738838976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19" name="Picture 198" descr="empty">
          <a:extLst>
            <a:ext uri="{FF2B5EF4-FFF2-40B4-BE49-F238E27FC236}">
              <a16:creationId xmlns:a16="http://schemas.microsoft.com/office/drawing/2014/main" id="{3BB6203B-0BE9-4014-83B4-81A0C828E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20" name="Picture 199" descr="empty">
          <a:extLst>
            <a:ext uri="{FF2B5EF4-FFF2-40B4-BE49-F238E27FC236}">
              <a16:creationId xmlns:a16="http://schemas.microsoft.com/office/drawing/2014/main" id="{095EEBF1-3ABE-45C0-A4E3-FBEFD449E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21" name="Picture 200" descr="empty">
          <a:extLst>
            <a:ext uri="{FF2B5EF4-FFF2-40B4-BE49-F238E27FC236}">
              <a16:creationId xmlns:a16="http://schemas.microsoft.com/office/drawing/2014/main" id="{AFE1DF92-B4A2-4432-98C2-9CA4CD8A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22" name="Picture 195" descr="empty">
          <a:extLst>
            <a:ext uri="{FF2B5EF4-FFF2-40B4-BE49-F238E27FC236}">
              <a16:creationId xmlns:a16="http://schemas.microsoft.com/office/drawing/2014/main" id="{A80EAE28-9DD8-4DED-8F0F-4415B6BE5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23" name="Picture 196" descr="empty">
          <a:extLst>
            <a:ext uri="{FF2B5EF4-FFF2-40B4-BE49-F238E27FC236}">
              <a16:creationId xmlns:a16="http://schemas.microsoft.com/office/drawing/2014/main" id="{3F9C4664-845F-4A32-87B0-D518130E8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24" name="Picture 197" descr="empty">
          <a:extLst>
            <a:ext uri="{FF2B5EF4-FFF2-40B4-BE49-F238E27FC236}">
              <a16:creationId xmlns:a16="http://schemas.microsoft.com/office/drawing/2014/main" id="{7D0F3404-E6AF-41EE-B8A2-5222FD6D9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25" name="Picture 198" descr="empty">
          <a:extLst>
            <a:ext uri="{FF2B5EF4-FFF2-40B4-BE49-F238E27FC236}">
              <a16:creationId xmlns:a16="http://schemas.microsoft.com/office/drawing/2014/main" id="{E6803FB5-5ECC-421A-AAB4-5784331F1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26" name="Picture 199" descr="empty">
          <a:extLst>
            <a:ext uri="{FF2B5EF4-FFF2-40B4-BE49-F238E27FC236}">
              <a16:creationId xmlns:a16="http://schemas.microsoft.com/office/drawing/2014/main" id="{B475DD90-F1AF-43AC-915E-B7952193B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27" name="Picture 200" descr="empty">
          <a:extLst>
            <a:ext uri="{FF2B5EF4-FFF2-40B4-BE49-F238E27FC236}">
              <a16:creationId xmlns:a16="http://schemas.microsoft.com/office/drawing/2014/main" id="{5C41ADFA-DA0C-4A6C-83AC-5CD50CC0B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28" name="Picture 195" descr="empty">
          <a:extLst>
            <a:ext uri="{FF2B5EF4-FFF2-40B4-BE49-F238E27FC236}">
              <a16:creationId xmlns:a16="http://schemas.microsoft.com/office/drawing/2014/main" id="{2EF88F79-7E65-451D-B1F3-D1356EA8C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29" name="Picture 196" descr="empty">
          <a:extLst>
            <a:ext uri="{FF2B5EF4-FFF2-40B4-BE49-F238E27FC236}">
              <a16:creationId xmlns:a16="http://schemas.microsoft.com/office/drawing/2014/main" id="{545BA64F-E338-4763-99EA-3418D41E8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30" name="Picture 197" descr="empty">
          <a:extLst>
            <a:ext uri="{FF2B5EF4-FFF2-40B4-BE49-F238E27FC236}">
              <a16:creationId xmlns:a16="http://schemas.microsoft.com/office/drawing/2014/main" id="{BF4BC839-F0D9-414A-8F9A-F6B8FE17F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31" name="Picture 198" descr="empty">
          <a:extLst>
            <a:ext uri="{FF2B5EF4-FFF2-40B4-BE49-F238E27FC236}">
              <a16:creationId xmlns:a16="http://schemas.microsoft.com/office/drawing/2014/main" id="{D6F4907E-B714-4170-8602-52C90C835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32" name="Picture 199" descr="empty">
          <a:extLst>
            <a:ext uri="{FF2B5EF4-FFF2-40B4-BE49-F238E27FC236}">
              <a16:creationId xmlns:a16="http://schemas.microsoft.com/office/drawing/2014/main" id="{D204A0DE-8DE4-4A1A-8454-C0E7A504D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33" name="Picture 200" descr="empty">
          <a:extLst>
            <a:ext uri="{FF2B5EF4-FFF2-40B4-BE49-F238E27FC236}">
              <a16:creationId xmlns:a16="http://schemas.microsoft.com/office/drawing/2014/main" id="{C2AD6E13-303F-4EB4-9751-1C5A665AF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34" name="Picture 195" descr="empty">
          <a:extLst>
            <a:ext uri="{FF2B5EF4-FFF2-40B4-BE49-F238E27FC236}">
              <a16:creationId xmlns:a16="http://schemas.microsoft.com/office/drawing/2014/main" id="{83CF2967-616E-417A-9FD6-89695CE9F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35" name="Picture 196" descr="empty">
          <a:extLst>
            <a:ext uri="{FF2B5EF4-FFF2-40B4-BE49-F238E27FC236}">
              <a16:creationId xmlns:a16="http://schemas.microsoft.com/office/drawing/2014/main" id="{32DBDA0C-001B-4781-9EA8-B0E4EACC6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36" name="Picture 197" descr="empty">
          <a:extLst>
            <a:ext uri="{FF2B5EF4-FFF2-40B4-BE49-F238E27FC236}">
              <a16:creationId xmlns:a16="http://schemas.microsoft.com/office/drawing/2014/main" id="{753785C6-BB4E-4FB0-BC67-3F29A076F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37" name="Picture 198" descr="empty">
          <a:extLst>
            <a:ext uri="{FF2B5EF4-FFF2-40B4-BE49-F238E27FC236}">
              <a16:creationId xmlns:a16="http://schemas.microsoft.com/office/drawing/2014/main" id="{D0371A67-FC9E-46E3-AD4F-93775AB20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38" name="Picture 199" descr="empty">
          <a:extLst>
            <a:ext uri="{FF2B5EF4-FFF2-40B4-BE49-F238E27FC236}">
              <a16:creationId xmlns:a16="http://schemas.microsoft.com/office/drawing/2014/main" id="{24CEA777-69C8-4088-87B9-F8B7CB85D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39" name="Picture 200" descr="empty">
          <a:extLst>
            <a:ext uri="{FF2B5EF4-FFF2-40B4-BE49-F238E27FC236}">
              <a16:creationId xmlns:a16="http://schemas.microsoft.com/office/drawing/2014/main" id="{A6B7307F-66BB-4774-9148-2BD3663DC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40" name="Picture 195" descr="empty">
          <a:extLst>
            <a:ext uri="{FF2B5EF4-FFF2-40B4-BE49-F238E27FC236}">
              <a16:creationId xmlns:a16="http://schemas.microsoft.com/office/drawing/2014/main" id="{EEEF22DE-BDD2-4C3D-BFAA-24B2A94DF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41" name="Picture 196" descr="empty">
          <a:extLst>
            <a:ext uri="{FF2B5EF4-FFF2-40B4-BE49-F238E27FC236}">
              <a16:creationId xmlns:a16="http://schemas.microsoft.com/office/drawing/2014/main" id="{0296B4CA-66F5-4015-9A70-4B2CEB083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42" name="Picture 197" descr="empty">
          <a:extLst>
            <a:ext uri="{FF2B5EF4-FFF2-40B4-BE49-F238E27FC236}">
              <a16:creationId xmlns:a16="http://schemas.microsoft.com/office/drawing/2014/main" id="{B2D07081-4B05-4BAE-B9E8-C7EB07C00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43" name="Picture 198" descr="empty">
          <a:extLst>
            <a:ext uri="{FF2B5EF4-FFF2-40B4-BE49-F238E27FC236}">
              <a16:creationId xmlns:a16="http://schemas.microsoft.com/office/drawing/2014/main" id="{2C56D34B-59FD-4532-BE09-9BD1BCACB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44" name="Picture 199" descr="empty">
          <a:extLst>
            <a:ext uri="{FF2B5EF4-FFF2-40B4-BE49-F238E27FC236}">
              <a16:creationId xmlns:a16="http://schemas.microsoft.com/office/drawing/2014/main" id="{5600A598-E4AC-4A47-A05D-0822310FB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45" name="Picture 200" descr="empty">
          <a:extLst>
            <a:ext uri="{FF2B5EF4-FFF2-40B4-BE49-F238E27FC236}">
              <a16:creationId xmlns:a16="http://schemas.microsoft.com/office/drawing/2014/main" id="{A7B514A5-852C-4D8E-9554-A3F5E8DEE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46" name="Picture 195" descr="empty">
          <a:extLst>
            <a:ext uri="{FF2B5EF4-FFF2-40B4-BE49-F238E27FC236}">
              <a16:creationId xmlns:a16="http://schemas.microsoft.com/office/drawing/2014/main" id="{20B45C35-618C-46AB-B9AE-D3BC334B5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47" name="Picture 196" descr="empty">
          <a:extLst>
            <a:ext uri="{FF2B5EF4-FFF2-40B4-BE49-F238E27FC236}">
              <a16:creationId xmlns:a16="http://schemas.microsoft.com/office/drawing/2014/main" id="{7F241D99-F036-4F21-B4E3-4D184ABB7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48" name="Picture 197" descr="empty">
          <a:extLst>
            <a:ext uri="{FF2B5EF4-FFF2-40B4-BE49-F238E27FC236}">
              <a16:creationId xmlns:a16="http://schemas.microsoft.com/office/drawing/2014/main" id="{20CC0495-7C40-4388-9531-4C18F1376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49" name="Picture 198" descr="empty">
          <a:extLst>
            <a:ext uri="{FF2B5EF4-FFF2-40B4-BE49-F238E27FC236}">
              <a16:creationId xmlns:a16="http://schemas.microsoft.com/office/drawing/2014/main" id="{F0F6111F-B4A7-45AE-AEDA-92242C9BE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50" name="Picture 199" descr="empty">
          <a:extLst>
            <a:ext uri="{FF2B5EF4-FFF2-40B4-BE49-F238E27FC236}">
              <a16:creationId xmlns:a16="http://schemas.microsoft.com/office/drawing/2014/main" id="{C1B1F032-0308-4139-A304-6795EE8E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51" name="Picture 200" descr="empty">
          <a:extLst>
            <a:ext uri="{FF2B5EF4-FFF2-40B4-BE49-F238E27FC236}">
              <a16:creationId xmlns:a16="http://schemas.microsoft.com/office/drawing/2014/main" id="{EEC9C295-5FF1-4972-84F3-9C5576536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52" name="Picture 195" descr="empty">
          <a:extLst>
            <a:ext uri="{FF2B5EF4-FFF2-40B4-BE49-F238E27FC236}">
              <a16:creationId xmlns:a16="http://schemas.microsoft.com/office/drawing/2014/main" id="{1784F01F-E4F0-442D-A2D5-D5FFBF425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53" name="Picture 196" descr="empty">
          <a:extLst>
            <a:ext uri="{FF2B5EF4-FFF2-40B4-BE49-F238E27FC236}">
              <a16:creationId xmlns:a16="http://schemas.microsoft.com/office/drawing/2014/main" id="{F52CBA97-A3E0-4642-80A4-3167961FE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54" name="Picture 197" descr="empty">
          <a:extLst>
            <a:ext uri="{FF2B5EF4-FFF2-40B4-BE49-F238E27FC236}">
              <a16:creationId xmlns:a16="http://schemas.microsoft.com/office/drawing/2014/main" id="{BA682AC0-FCCB-4612-B9EB-D5F914B6F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55" name="Picture 198" descr="empty">
          <a:extLst>
            <a:ext uri="{FF2B5EF4-FFF2-40B4-BE49-F238E27FC236}">
              <a16:creationId xmlns:a16="http://schemas.microsoft.com/office/drawing/2014/main" id="{33D4C812-114A-4F00-AC2A-4EE7FDF7C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56" name="Picture 199" descr="empty">
          <a:extLst>
            <a:ext uri="{FF2B5EF4-FFF2-40B4-BE49-F238E27FC236}">
              <a16:creationId xmlns:a16="http://schemas.microsoft.com/office/drawing/2014/main" id="{EBD99558-4A34-4CA9-BC21-410A51A4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57" name="Picture 200" descr="empty">
          <a:extLst>
            <a:ext uri="{FF2B5EF4-FFF2-40B4-BE49-F238E27FC236}">
              <a16:creationId xmlns:a16="http://schemas.microsoft.com/office/drawing/2014/main" id="{5B2ED35B-B211-4ABA-B313-A3D736B07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58" name="Picture 195" descr="empty">
          <a:extLst>
            <a:ext uri="{FF2B5EF4-FFF2-40B4-BE49-F238E27FC236}">
              <a16:creationId xmlns:a16="http://schemas.microsoft.com/office/drawing/2014/main" id="{C560B0BE-E421-45C9-A24A-3F71BAD84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59" name="Picture 196" descr="empty">
          <a:extLst>
            <a:ext uri="{FF2B5EF4-FFF2-40B4-BE49-F238E27FC236}">
              <a16:creationId xmlns:a16="http://schemas.microsoft.com/office/drawing/2014/main" id="{783543D4-56D7-41E5-A56E-A38C19F84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60" name="Picture 197" descr="empty">
          <a:extLst>
            <a:ext uri="{FF2B5EF4-FFF2-40B4-BE49-F238E27FC236}">
              <a16:creationId xmlns:a16="http://schemas.microsoft.com/office/drawing/2014/main" id="{A10A676A-4971-4DAC-BE69-AD6E048B3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61" name="Picture 198" descr="empty">
          <a:extLst>
            <a:ext uri="{FF2B5EF4-FFF2-40B4-BE49-F238E27FC236}">
              <a16:creationId xmlns:a16="http://schemas.microsoft.com/office/drawing/2014/main" id="{6CB35E12-C1E9-462A-A4E2-E29B4291E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62" name="Picture 199" descr="empty">
          <a:extLst>
            <a:ext uri="{FF2B5EF4-FFF2-40B4-BE49-F238E27FC236}">
              <a16:creationId xmlns:a16="http://schemas.microsoft.com/office/drawing/2014/main" id="{77FB3ABE-5E6C-476E-A775-45DF8DD31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63" name="Picture 200" descr="empty">
          <a:extLst>
            <a:ext uri="{FF2B5EF4-FFF2-40B4-BE49-F238E27FC236}">
              <a16:creationId xmlns:a16="http://schemas.microsoft.com/office/drawing/2014/main" id="{AE7B0A48-C6BF-4C43-87D9-278023F33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64" name="Picture 195" descr="empty">
          <a:extLst>
            <a:ext uri="{FF2B5EF4-FFF2-40B4-BE49-F238E27FC236}">
              <a16:creationId xmlns:a16="http://schemas.microsoft.com/office/drawing/2014/main" id="{8967053F-02BC-49DA-A4B5-6F905423D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65" name="Picture 196" descr="empty">
          <a:extLst>
            <a:ext uri="{FF2B5EF4-FFF2-40B4-BE49-F238E27FC236}">
              <a16:creationId xmlns:a16="http://schemas.microsoft.com/office/drawing/2014/main" id="{3A71FF5B-6F55-4326-BA78-F34DE1D5F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66" name="Picture 197" descr="empty">
          <a:extLst>
            <a:ext uri="{FF2B5EF4-FFF2-40B4-BE49-F238E27FC236}">
              <a16:creationId xmlns:a16="http://schemas.microsoft.com/office/drawing/2014/main" id="{AE9CFC19-CE7B-45F7-9D2E-1CE1DE0E1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67" name="Picture 198" descr="empty">
          <a:extLst>
            <a:ext uri="{FF2B5EF4-FFF2-40B4-BE49-F238E27FC236}">
              <a16:creationId xmlns:a16="http://schemas.microsoft.com/office/drawing/2014/main" id="{F908A9AC-560B-4730-8C56-848400AE6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68" name="Picture 199" descr="empty">
          <a:extLst>
            <a:ext uri="{FF2B5EF4-FFF2-40B4-BE49-F238E27FC236}">
              <a16:creationId xmlns:a16="http://schemas.microsoft.com/office/drawing/2014/main" id="{2360D269-5F9B-4FB6-8AB8-C07FA9BE6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69" name="Picture 200" descr="empty">
          <a:extLst>
            <a:ext uri="{FF2B5EF4-FFF2-40B4-BE49-F238E27FC236}">
              <a16:creationId xmlns:a16="http://schemas.microsoft.com/office/drawing/2014/main" id="{F57FAD5E-D760-4F8A-A5A3-E9253124C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70" name="Picture 195" descr="empty">
          <a:extLst>
            <a:ext uri="{FF2B5EF4-FFF2-40B4-BE49-F238E27FC236}">
              <a16:creationId xmlns:a16="http://schemas.microsoft.com/office/drawing/2014/main" id="{C0D3CE48-1919-41E7-9403-88F5ABE52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71" name="Picture 196" descr="empty">
          <a:extLst>
            <a:ext uri="{FF2B5EF4-FFF2-40B4-BE49-F238E27FC236}">
              <a16:creationId xmlns:a16="http://schemas.microsoft.com/office/drawing/2014/main" id="{2DB4FFD1-DBE5-4335-B051-C8902256A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72" name="Picture 197" descr="empty">
          <a:extLst>
            <a:ext uri="{FF2B5EF4-FFF2-40B4-BE49-F238E27FC236}">
              <a16:creationId xmlns:a16="http://schemas.microsoft.com/office/drawing/2014/main" id="{CF6CC9D3-0F6E-4D17-8D70-5FBDFB60A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73" name="Picture 198" descr="empty">
          <a:extLst>
            <a:ext uri="{FF2B5EF4-FFF2-40B4-BE49-F238E27FC236}">
              <a16:creationId xmlns:a16="http://schemas.microsoft.com/office/drawing/2014/main" id="{8D91BB62-96FC-4CB7-91B8-053477276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74" name="Picture 199" descr="empty">
          <a:extLst>
            <a:ext uri="{FF2B5EF4-FFF2-40B4-BE49-F238E27FC236}">
              <a16:creationId xmlns:a16="http://schemas.microsoft.com/office/drawing/2014/main" id="{637B0D69-6EF0-4838-BBD9-EF1B02CCA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75" name="Picture 200" descr="empty">
          <a:extLst>
            <a:ext uri="{FF2B5EF4-FFF2-40B4-BE49-F238E27FC236}">
              <a16:creationId xmlns:a16="http://schemas.microsoft.com/office/drawing/2014/main" id="{8D0AA47D-35A7-43AD-8C42-14B35EA66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76" name="Picture 195" descr="empty">
          <a:extLst>
            <a:ext uri="{FF2B5EF4-FFF2-40B4-BE49-F238E27FC236}">
              <a16:creationId xmlns:a16="http://schemas.microsoft.com/office/drawing/2014/main" id="{DB499779-15C2-46DF-A7B4-5E7A2A2AE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77" name="Picture 196" descr="empty">
          <a:extLst>
            <a:ext uri="{FF2B5EF4-FFF2-40B4-BE49-F238E27FC236}">
              <a16:creationId xmlns:a16="http://schemas.microsoft.com/office/drawing/2014/main" id="{311BE4FB-B583-47AA-BBFF-6EF08623A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78" name="Picture 197" descr="empty">
          <a:extLst>
            <a:ext uri="{FF2B5EF4-FFF2-40B4-BE49-F238E27FC236}">
              <a16:creationId xmlns:a16="http://schemas.microsoft.com/office/drawing/2014/main" id="{14F4FCC9-43D1-4255-9813-A6B6E7779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79" name="Picture 198" descr="empty">
          <a:extLst>
            <a:ext uri="{FF2B5EF4-FFF2-40B4-BE49-F238E27FC236}">
              <a16:creationId xmlns:a16="http://schemas.microsoft.com/office/drawing/2014/main" id="{B2BE7B3C-D766-442E-83C4-B5DEA50E5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80" name="Picture 199" descr="empty">
          <a:extLst>
            <a:ext uri="{FF2B5EF4-FFF2-40B4-BE49-F238E27FC236}">
              <a16:creationId xmlns:a16="http://schemas.microsoft.com/office/drawing/2014/main" id="{0AFADF71-1F27-4876-A797-378F667D7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81" name="Picture 200" descr="empty">
          <a:extLst>
            <a:ext uri="{FF2B5EF4-FFF2-40B4-BE49-F238E27FC236}">
              <a16:creationId xmlns:a16="http://schemas.microsoft.com/office/drawing/2014/main" id="{1A0E1D86-484B-416D-8B98-45B087251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82" name="Picture 195" descr="empty">
          <a:extLst>
            <a:ext uri="{FF2B5EF4-FFF2-40B4-BE49-F238E27FC236}">
              <a16:creationId xmlns:a16="http://schemas.microsoft.com/office/drawing/2014/main" id="{FAB8B83E-DD18-40F1-AAA1-C978A901C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83" name="Picture 196" descr="empty">
          <a:extLst>
            <a:ext uri="{FF2B5EF4-FFF2-40B4-BE49-F238E27FC236}">
              <a16:creationId xmlns:a16="http://schemas.microsoft.com/office/drawing/2014/main" id="{54EBE4AB-560E-4C59-81E3-24460EB2F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84" name="Picture 197" descr="empty">
          <a:extLst>
            <a:ext uri="{FF2B5EF4-FFF2-40B4-BE49-F238E27FC236}">
              <a16:creationId xmlns:a16="http://schemas.microsoft.com/office/drawing/2014/main" id="{832A1C16-B6EB-4274-9402-443439070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85" name="Picture 198" descr="empty">
          <a:extLst>
            <a:ext uri="{FF2B5EF4-FFF2-40B4-BE49-F238E27FC236}">
              <a16:creationId xmlns:a16="http://schemas.microsoft.com/office/drawing/2014/main" id="{668840A7-2F59-4CDA-862B-AEBFDBED5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86" name="Picture 199" descr="empty">
          <a:extLst>
            <a:ext uri="{FF2B5EF4-FFF2-40B4-BE49-F238E27FC236}">
              <a16:creationId xmlns:a16="http://schemas.microsoft.com/office/drawing/2014/main" id="{44638D81-CFB2-4B90-9B0F-39CE17EB8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87" name="Picture 200" descr="empty">
          <a:extLst>
            <a:ext uri="{FF2B5EF4-FFF2-40B4-BE49-F238E27FC236}">
              <a16:creationId xmlns:a16="http://schemas.microsoft.com/office/drawing/2014/main" id="{C0ACDC6E-3DD8-4FEA-B11D-C0A479B48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88" name="Picture 195" descr="empty">
          <a:extLst>
            <a:ext uri="{FF2B5EF4-FFF2-40B4-BE49-F238E27FC236}">
              <a16:creationId xmlns:a16="http://schemas.microsoft.com/office/drawing/2014/main" id="{543F6B09-33AE-4314-8584-DE5B6AE2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89" name="Picture 196" descr="empty">
          <a:extLst>
            <a:ext uri="{FF2B5EF4-FFF2-40B4-BE49-F238E27FC236}">
              <a16:creationId xmlns:a16="http://schemas.microsoft.com/office/drawing/2014/main" id="{4519881A-8560-4259-96BD-A712E4DE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90" name="Picture 197" descr="empty">
          <a:extLst>
            <a:ext uri="{FF2B5EF4-FFF2-40B4-BE49-F238E27FC236}">
              <a16:creationId xmlns:a16="http://schemas.microsoft.com/office/drawing/2014/main" id="{02931A7D-0DE6-4956-B253-788C0AB24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91" name="Picture 198" descr="empty">
          <a:extLst>
            <a:ext uri="{FF2B5EF4-FFF2-40B4-BE49-F238E27FC236}">
              <a16:creationId xmlns:a16="http://schemas.microsoft.com/office/drawing/2014/main" id="{D56FA0B9-0E3F-4AAE-B993-E101FEC7D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92" name="Picture 199" descr="empty">
          <a:extLst>
            <a:ext uri="{FF2B5EF4-FFF2-40B4-BE49-F238E27FC236}">
              <a16:creationId xmlns:a16="http://schemas.microsoft.com/office/drawing/2014/main" id="{AD88376B-D3CB-4810-BB68-A1500DD24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93" name="Picture 200" descr="empty">
          <a:extLst>
            <a:ext uri="{FF2B5EF4-FFF2-40B4-BE49-F238E27FC236}">
              <a16:creationId xmlns:a16="http://schemas.microsoft.com/office/drawing/2014/main" id="{F1C549DE-7A3A-4FEF-A20D-DDF192BFE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94" name="Picture 195" descr="empty">
          <a:extLst>
            <a:ext uri="{FF2B5EF4-FFF2-40B4-BE49-F238E27FC236}">
              <a16:creationId xmlns:a16="http://schemas.microsoft.com/office/drawing/2014/main" id="{B2C8E81F-4163-4237-8E0D-28949D3CF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95" name="Picture 196" descr="empty">
          <a:extLst>
            <a:ext uri="{FF2B5EF4-FFF2-40B4-BE49-F238E27FC236}">
              <a16:creationId xmlns:a16="http://schemas.microsoft.com/office/drawing/2014/main" id="{563ADE83-2B40-46C0-8840-64B11EA43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96" name="Picture 197" descr="empty">
          <a:extLst>
            <a:ext uri="{FF2B5EF4-FFF2-40B4-BE49-F238E27FC236}">
              <a16:creationId xmlns:a16="http://schemas.microsoft.com/office/drawing/2014/main" id="{13B2EB99-CD3E-479B-8E5A-488FBCBC9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97" name="Picture 198" descr="empty">
          <a:extLst>
            <a:ext uri="{FF2B5EF4-FFF2-40B4-BE49-F238E27FC236}">
              <a16:creationId xmlns:a16="http://schemas.microsoft.com/office/drawing/2014/main" id="{AA55F615-83E7-4CB0-8240-42D371B9E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198" name="Picture 199" descr="empty">
          <a:extLst>
            <a:ext uri="{FF2B5EF4-FFF2-40B4-BE49-F238E27FC236}">
              <a16:creationId xmlns:a16="http://schemas.microsoft.com/office/drawing/2014/main" id="{60ACFCB7-0AE8-4560-9151-CD5287B6C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199" name="Picture 200" descr="empty">
          <a:extLst>
            <a:ext uri="{FF2B5EF4-FFF2-40B4-BE49-F238E27FC236}">
              <a16:creationId xmlns:a16="http://schemas.microsoft.com/office/drawing/2014/main" id="{77D0A832-5059-4EE6-8129-2624B07DD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00" name="Picture 195" descr="empty">
          <a:extLst>
            <a:ext uri="{FF2B5EF4-FFF2-40B4-BE49-F238E27FC236}">
              <a16:creationId xmlns:a16="http://schemas.microsoft.com/office/drawing/2014/main" id="{65352603-DF56-4EB8-88A4-12DC9C9D1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01" name="Picture 196" descr="empty">
          <a:extLst>
            <a:ext uri="{FF2B5EF4-FFF2-40B4-BE49-F238E27FC236}">
              <a16:creationId xmlns:a16="http://schemas.microsoft.com/office/drawing/2014/main" id="{A9F6BCFC-3762-47AD-ADF1-63CF0627A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02" name="Picture 197" descr="empty">
          <a:extLst>
            <a:ext uri="{FF2B5EF4-FFF2-40B4-BE49-F238E27FC236}">
              <a16:creationId xmlns:a16="http://schemas.microsoft.com/office/drawing/2014/main" id="{42214ADB-F3FC-4314-ADBF-71F8D93FA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03" name="Picture 198" descr="empty">
          <a:extLst>
            <a:ext uri="{FF2B5EF4-FFF2-40B4-BE49-F238E27FC236}">
              <a16:creationId xmlns:a16="http://schemas.microsoft.com/office/drawing/2014/main" id="{E67A2D1F-AF41-4F04-A4E5-6DFBFC775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04" name="Picture 199" descr="empty">
          <a:extLst>
            <a:ext uri="{FF2B5EF4-FFF2-40B4-BE49-F238E27FC236}">
              <a16:creationId xmlns:a16="http://schemas.microsoft.com/office/drawing/2014/main" id="{2210FD6F-5E36-400C-83A4-2D9ECF38E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05" name="Picture 200" descr="empty">
          <a:extLst>
            <a:ext uri="{FF2B5EF4-FFF2-40B4-BE49-F238E27FC236}">
              <a16:creationId xmlns:a16="http://schemas.microsoft.com/office/drawing/2014/main" id="{2F83AB74-7D06-4F9E-908D-67D9B631A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06" name="Picture 195" descr="empty">
          <a:extLst>
            <a:ext uri="{FF2B5EF4-FFF2-40B4-BE49-F238E27FC236}">
              <a16:creationId xmlns:a16="http://schemas.microsoft.com/office/drawing/2014/main" id="{E025B389-E087-4182-9F27-98DD5EE1B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07" name="Picture 196" descr="empty">
          <a:extLst>
            <a:ext uri="{FF2B5EF4-FFF2-40B4-BE49-F238E27FC236}">
              <a16:creationId xmlns:a16="http://schemas.microsoft.com/office/drawing/2014/main" id="{0C0C55B9-E6B8-4874-834D-C5B4C6BE4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08" name="Picture 197" descr="empty">
          <a:extLst>
            <a:ext uri="{FF2B5EF4-FFF2-40B4-BE49-F238E27FC236}">
              <a16:creationId xmlns:a16="http://schemas.microsoft.com/office/drawing/2014/main" id="{9C76B85F-D637-464C-AD70-FC9BDA887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09" name="Picture 198" descr="empty">
          <a:extLst>
            <a:ext uri="{FF2B5EF4-FFF2-40B4-BE49-F238E27FC236}">
              <a16:creationId xmlns:a16="http://schemas.microsoft.com/office/drawing/2014/main" id="{CFD91C21-FA0E-4014-B4EF-607710F35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10" name="Picture 199" descr="empty">
          <a:extLst>
            <a:ext uri="{FF2B5EF4-FFF2-40B4-BE49-F238E27FC236}">
              <a16:creationId xmlns:a16="http://schemas.microsoft.com/office/drawing/2014/main" id="{47777230-F63D-4154-AA66-407198261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11" name="Picture 200" descr="empty">
          <a:extLst>
            <a:ext uri="{FF2B5EF4-FFF2-40B4-BE49-F238E27FC236}">
              <a16:creationId xmlns:a16="http://schemas.microsoft.com/office/drawing/2014/main" id="{298136B4-90C8-4BBB-8C02-25254DDDE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12" name="Picture 195" descr="empty">
          <a:extLst>
            <a:ext uri="{FF2B5EF4-FFF2-40B4-BE49-F238E27FC236}">
              <a16:creationId xmlns:a16="http://schemas.microsoft.com/office/drawing/2014/main" id="{700D5A64-55A9-4120-91AA-77569E303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13" name="Picture 196" descr="empty">
          <a:extLst>
            <a:ext uri="{FF2B5EF4-FFF2-40B4-BE49-F238E27FC236}">
              <a16:creationId xmlns:a16="http://schemas.microsoft.com/office/drawing/2014/main" id="{367D9804-2860-4743-B7C2-A533F7FDA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14" name="Picture 197" descr="empty">
          <a:extLst>
            <a:ext uri="{FF2B5EF4-FFF2-40B4-BE49-F238E27FC236}">
              <a16:creationId xmlns:a16="http://schemas.microsoft.com/office/drawing/2014/main" id="{B3856EF0-EF17-4D9C-A7C6-3C9AFA6C3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15" name="Picture 198" descr="empty">
          <a:extLst>
            <a:ext uri="{FF2B5EF4-FFF2-40B4-BE49-F238E27FC236}">
              <a16:creationId xmlns:a16="http://schemas.microsoft.com/office/drawing/2014/main" id="{A20559DD-9373-44AD-B5F8-CFD923AAF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16" name="Picture 199" descr="empty">
          <a:extLst>
            <a:ext uri="{FF2B5EF4-FFF2-40B4-BE49-F238E27FC236}">
              <a16:creationId xmlns:a16="http://schemas.microsoft.com/office/drawing/2014/main" id="{6CBA77B9-2E0E-4241-80D9-85F242427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17" name="Picture 200" descr="empty">
          <a:extLst>
            <a:ext uri="{FF2B5EF4-FFF2-40B4-BE49-F238E27FC236}">
              <a16:creationId xmlns:a16="http://schemas.microsoft.com/office/drawing/2014/main" id="{105CE7D8-474C-4443-BE0A-FAF3812EF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18" name="Picture 195" descr="empty">
          <a:extLst>
            <a:ext uri="{FF2B5EF4-FFF2-40B4-BE49-F238E27FC236}">
              <a16:creationId xmlns:a16="http://schemas.microsoft.com/office/drawing/2014/main" id="{AEF8326C-3FF3-4413-A170-BA91E6286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19" name="Picture 196" descr="empty">
          <a:extLst>
            <a:ext uri="{FF2B5EF4-FFF2-40B4-BE49-F238E27FC236}">
              <a16:creationId xmlns:a16="http://schemas.microsoft.com/office/drawing/2014/main" id="{29294CB8-BF4A-46DE-8EE2-DA837DEE2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20" name="Picture 197" descr="empty">
          <a:extLst>
            <a:ext uri="{FF2B5EF4-FFF2-40B4-BE49-F238E27FC236}">
              <a16:creationId xmlns:a16="http://schemas.microsoft.com/office/drawing/2014/main" id="{07878CBC-1932-43FF-9D33-9E9947A31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21" name="Picture 198" descr="empty">
          <a:extLst>
            <a:ext uri="{FF2B5EF4-FFF2-40B4-BE49-F238E27FC236}">
              <a16:creationId xmlns:a16="http://schemas.microsoft.com/office/drawing/2014/main" id="{D6FB8CDC-3A1D-49F0-8565-FC05F1705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22" name="Picture 199" descr="empty">
          <a:extLst>
            <a:ext uri="{FF2B5EF4-FFF2-40B4-BE49-F238E27FC236}">
              <a16:creationId xmlns:a16="http://schemas.microsoft.com/office/drawing/2014/main" id="{94932F1F-5017-4DF7-AF1C-999337F04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23" name="Picture 200" descr="empty">
          <a:extLst>
            <a:ext uri="{FF2B5EF4-FFF2-40B4-BE49-F238E27FC236}">
              <a16:creationId xmlns:a16="http://schemas.microsoft.com/office/drawing/2014/main" id="{8D670C14-072C-4D5A-BB39-69C872906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24" name="Picture 195" descr="empty">
          <a:extLst>
            <a:ext uri="{FF2B5EF4-FFF2-40B4-BE49-F238E27FC236}">
              <a16:creationId xmlns:a16="http://schemas.microsoft.com/office/drawing/2014/main" id="{E1C7EA36-8222-4694-9E83-CD40FC86A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25" name="Picture 196" descr="empty">
          <a:extLst>
            <a:ext uri="{FF2B5EF4-FFF2-40B4-BE49-F238E27FC236}">
              <a16:creationId xmlns:a16="http://schemas.microsoft.com/office/drawing/2014/main" id="{056F14FD-2BAB-4CCE-84C1-21DBF3F5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26" name="Picture 197" descr="empty">
          <a:extLst>
            <a:ext uri="{FF2B5EF4-FFF2-40B4-BE49-F238E27FC236}">
              <a16:creationId xmlns:a16="http://schemas.microsoft.com/office/drawing/2014/main" id="{7A9F46FA-C3F6-47D7-A7E3-BC945D826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27" name="Picture 198" descr="empty">
          <a:extLst>
            <a:ext uri="{FF2B5EF4-FFF2-40B4-BE49-F238E27FC236}">
              <a16:creationId xmlns:a16="http://schemas.microsoft.com/office/drawing/2014/main" id="{B2955CB7-B177-4323-A07B-FAD06736C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28" name="Picture 199" descr="empty">
          <a:extLst>
            <a:ext uri="{FF2B5EF4-FFF2-40B4-BE49-F238E27FC236}">
              <a16:creationId xmlns:a16="http://schemas.microsoft.com/office/drawing/2014/main" id="{8AFC684E-756A-41FC-8315-4A874B927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29" name="Picture 200" descr="empty">
          <a:extLst>
            <a:ext uri="{FF2B5EF4-FFF2-40B4-BE49-F238E27FC236}">
              <a16:creationId xmlns:a16="http://schemas.microsoft.com/office/drawing/2014/main" id="{F3F58DBD-FD30-451F-9270-FC52FE211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30" name="Picture 195" descr="empty">
          <a:extLst>
            <a:ext uri="{FF2B5EF4-FFF2-40B4-BE49-F238E27FC236}">
              <a16:creationId xmlns:a16="http://schemas.microsoft.com/office/drawing/2014/main" id="{2C3B1C28-AFB9-47C7-998C-6B3958AFF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31" name="Picture 196" descr="empty">
          <a:extLst>
            <a:ext uri="{FF2B5EF4-FFF2-40B4-BE49-F238E27FC236}">
              <a16:creationId xmlns:a16="http://schemas.microsoft.com/office/drawing/2014/main" id="{FF9A2023-31B0-4064-B768-B2B048547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32" name="Picture 197" descr="empty">
          <a:extLst>
            <a:ext uri="{FF2B5EF4-FFF2-40B4-BE49-F238E27FC236}">
              <a16:creationId xmlns:a16="http://schemas.microsoft.com/office/drawing/2014/main" id="{DC45EC63-3DD3-41EE-BBF5-93C8A857D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33" name="Picture 198" descr="empty">
          <a:extLst>
            <a:ext uri="{FF2B5EF4-FFF2-40B4-BE49-F238E27FC236}">
              <a16:creationId xmlns:a16="http://schemas.microsoft.com/office/drawing/2014/main" id="{2F368B7D-5B0A-4B3B-ACA0-C52722678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34" name="Picture 199" descr="empty">
          <a:extLst>
            <a:ext uri="{FF2B5EF4-FFF2-40B4-BE49-F238E27FC236}">
              <a16:creationId xmlns:a16="http://schemas.microsoft.com/office/drawing/2014/main" id="{82077C0F-41F2-4F04-969A-884FF4B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35" name="Picture 200" descr="empty">
          <a:extLst>
            <a:ext uri="{FF2B5EF4-FFF2-40B4-BE49-F238E27FC236}">
              <a16:creationId xmlns:a16="http://schemas.microsoft.com/office/drawing/2014/main" id="{582BE3E6-1B14-4009-A2B2-BB1D1354A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36" name="Picture 195" descr="empty">
          <a:extLst>
            <a:ext uri="{FF2B5EF4-FFF2-40B4-BE49-F238E27FC236}">
              <a16:creationId xmlns:a16="http://schemas.microsoft.com/office/drawing/2014/main" id="{F7E4B914-0BC9-49D2-BC29-00FCCAE46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37" name="Picture 196" descr="empty">
          <a:extLst>
            <a:ext uri="{FF2B5EF4-FFF2-40B4-BE49-F238E27FC236}">
              <a16:creationId xmlns:a16="http://schemas.microsoft.com/office/drawing/2014/main" id="{E742E6B6-3C40-4B6A-8597-5E7B86F14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38" name="Picture 197" descr="empty">
          <a:extLst>
            <a:ext uri="{FF2B5EF4-FFF2-40B4-BE49-F238E27FC236}">
              <a16:creationId xmlns:a16="http://schemas.microsoft.com/office/drawing/2014/main" id="{F95CE20C-BC15-4EE7-A43F-F411525E4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39" name="Picture 198" descr="empty">
          <a:extLst>
            <a:ext uri="{FF2B5EF4-FFF2-40B4-BE49-F238E27FC236}">
              <a16:creationId xmlns:a16="http://schemas.microsoft.com/office/drawing/2014/main" id="{1954EE1B-A669-4533-BBB8-FFABB7DC0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40" name="Picture 199" descr="empty">
          <a:extLst>
            <a:ext uri="{FF2B5EF4-FFF2-40B4-BE49-F238E27FC236}">
              <a16:creationId xmlns:a16="http://schemas.microsoft.com/office/drawing/2014/main" id="{655279DB-FAFD-4F43-B01E-341A25701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41" name="Picture 200" descr="empty">
          <a:extLst>
            <a:ext uri="{FF2B5EF4-FFF2-40B4-BE49-F238E27FC236}">
              <a16:creationId xmlns:a16="http://schemas.microsoft.com/office/drawing/2014/main" id="{1A4B2DD4-ECC0-485C-BE31-3E5BE244F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42" name="Picture 195" descr="empty">
          <a:extLst>
            <a:ext uri="{FF2B5EF4-FFF2-40B4-BE49-F238E27FC236}">
              <a16:creationId xmlns:a16="http://schemas.microsoft.com/office/drawing/2014/main" id="{7AD398AC-5F8B-4BF1-9A9C-2BC1108B5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43" name="Picture 196" descr="empty">
          <a:extLst>
            <a:ext uri="{FF2B5EF4-FFF2-40B4-BE49-F238E27FC236}">
              <a16:creationId xmlns:a16="http://schemas.microsoft.com/office/drawing/2014/main" id="{2C7022EE-6973-4EFF-B32E-5E6408037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44" name="Picture 197" descr="empty">
          <a:extLst>
            <a:ext uri="{FF2B5EF4-FFF2-40B4-BE49-F238E27FC236}">
              <a16:creationId xmlns:a16="http://schemas.microsoft.com/office/drawing/2014/main" id="{25B1C2A6-C32A-438C-85C3-A72FCC6B5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45" name="Picture 198" descr="empty">
          <a:extLst>
            <a:ext uri="{FF2B5EF4-FFF2-40B4-BE49-F238E27FC236}">
              <a16:creationId xmlns:a16="http://schemas.microsoft.com/office/drawing/2014/main" id="{E09558E1-CA29-492F-9D53-D89C79E60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46" name="Picture 199" descr="empty">
          <a:extLst>
            <a:ext uri="{FF2B5EF4-FFF2-40B4-BE49-F238E27FC236}">
              <a16:creationId xmlns:a16="http://schemas.microsoft.com/office/drawing/2014/main" id="{59A02456-3AF7-48DD-904A-6AB508A9D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47" name="Picture 200" descr="empty">
          <a:extLst>
            <a:ext uri="{FF2B5EF4-FFF2-40B4-BE49-F238E27FC236}">
              <a16:creationId xmlns:a16="http://schemas.microsoft.com/office/drawing/2014/main" id="{928835FE-FEE2-40B3-A49B-398058738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48" name="Picture 195" descr="empty">
          <a:extLst>
            <a:ext uri="{FF2B5EF4-FFF2-40B4-BE49-F238E27FC236}">
              <a16:creationId xmlns:a16="http://schemas.microsoft.com/office/drawing/2014/main" id="{9B282DFB-AD9C-4FC7-97ED-B9D762B64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49" name="Picture 196" descr="empty">
          <a:extLst>
            <a:ext uri="{FF2B5EF4-FFF2-40B4-BE49-F238E27FC236}">
              <a16:creationId xmlns:a16="http://schemas.microsoft.com/office/drawing/2014/main" id="{BFD94F78-2AE2-4605-912D-FDA2D32FE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50" name="Picture 197" descr="empty">
          <a:extLst>
            <a:ext uri="{FF2B5EF4-FFF2-40B4-BE49-F238E27FC236}">
              <a16:creationId xmlns:a16="http://schemas.microsoft.com/office/drawing/2014/main" id="{7EC2392B-37DB-48FD-8CBF-3A2839192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51" name="Picture 198" descr="empty">
          <a:extLst>
            <a:ext uri="{FF2B5EF4-FFF2-40B4-BE49-F238E27FC236}">
              <a16:creationId xmlns:a16="http://schemas.microsoft.com/office/drawing/2014/main" id="{C277D97A-41CD-455E-BA3C-A640C4A8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52" name="Picture 199" descr="empty">
          <a:extLst>
            <a:ext uri="{FF2B5EF4-FFF2-40B4-BE49-F238E27FC236}">
              <a16:creationId xmlns:a16="http://schemas.microsoft.com/office/drawing/2014/main" id="{CB1659C0-5846-46D8-B21F-740DB5A82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53" name="Picture 200" descr="empty">
          <a:extLst>
            <a:ext uri="{FF2B5EF4-FFF2-40B4-BE49-F238E27FC236}">
              <a16:creationId xmlns:a16="http://schemas.microsoft.com/office/drawing/2014/main" id="{E4DC6144-749E-4D76-8561-C8861DC6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54" name="Picture 195" descr="empty">
          <a:extLst>
            <a:ext uri="{FF2B5EF4-FFF2-40B4-BE49-F238E27FC236}">
              <a16:creationId xmlns:a16="http://schemas.microsoft.com/office/drawing/2014/main" id="{BBC12C4D-9630-4FE3-8EB4-0FA3B7579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55" name="Picture 196" descr="empty">
          <a:extLst>
            <a:ext uri="{FF2B5EF4-FFF2-40B4-BE49-F238E27FC236}">
              <a16:creationId xmlns:a16="http://schemas.microsoft.com/office/drawing/2014/main" id="{35BDE248-6D10-40C6-86D8-DC74200E6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56" name="Picture 197" descr="empty">
          <a:extLst>
            <a:ext uri="{FF2B5EF4-FFF2-40B4-BE49-F238E27FC236}">
              <a16:creationId xmlns:a16="http://schemas.microsoft.com/office/drawing/2014/main" id="{062689C9-B579-4EEE-AB4C-C5D4B1DE7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57" name="Picture 198" descr="empty">
          <a:extLst>
            <a:ext uri="{FF2B5EF4-FFF2-40B4-BE49-F238E27FC236}">
              <a16:creationId xmlns:a16="http://schemas.microsoft.com/office/drawing/2014/main" id="{205D6D50-1181-41C7-845C-41547EB9C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58" name="Picture 199" descr="empty">
          <a:extLst>
            <a:ext uri="{FF2B5EF4-FFF2-40B4-BE49-F238E27FC236}">
              <a16:creationId xmlns:a16="http://schemas.microsoft.com/office/drawing/2014/main" id="{71B74CCC-6D0B-4001-A69D-F31C608FA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59" name="Picture 200" descr="empty">
          <a:extLst>
            <a:ext uri="{FF2B5EF4-FFF2-40B4-BE49-F238E27FC236}">
              <a16:creationId xmlns:a16="http://schemas.microsoft.com/office/drawing/2014/main" id="{85550303-73B0-47C8-A458-5B70AFE2F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60" name="Picture 195" descr="empty">
          <a:extLst>
            <a:ext uri="{FF2B5EF4-FFF2-40B4-BE49-F238E27FC236}">
              <a16:creationId xmlns:a16="http://schemas.microsoft.com/office/drawing/2014/main" id="{7033DBFF-0925-4708-8802-55FBD32D7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61" name="Picture 196" descr="empty">
          <a:extLst>
            <a:ext uri="{FF2B5EF4-FFF2-40B4-BE49-F238E27FC236}">
              <a16:creationId xmlns:a16="http://schemas.microsoft.com/office/drawing/2014/main" id="{B46CBF68-EACB-4A4B-8E7A-57F7461D0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62" name="Picture 197" descr="empty">
          <a:extLst>
            <a:ext uri="{FF2B5EF4-FFF2-40B4-BE49-F238E27FC236}">
              <a16:creationId xmlns:a16="http://schemas.microsoft.com/office/drawing/2014/main" id="{3E901A4B-84E6-4A24-9A4E-0E044562C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63" name="Picture 198" descr="empty">
          <a:extLst>
            <a:ext uri="{FF2B5EF4-FFF2-40B4-BE49-F238E27FC236}">
              <a16:creationId xmlns:a16="http://schemas.microsoft.com/office/drawing/2014/main" id="{A558D415-FCA0-4665-8523-AC1DA1C93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64" name="Picture 199" descr="empty">
          <a:extLst>
            <a:ext uri="{FF2B5EF4-FFF2-40B4-BE49-F238E27FC236}">
              <a16:creationId xmlns:a16="http://schemas.microsoft.com/office/drawing/2014/main" id="{85D33F23-7705-4AFF-ABD0-DFCD3DCCB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65" name="Picture 200" descr="empty">
          <a:extLst>
            <a:ext uri="{FF2B5EF4-FFF2-40B4-BE49-F238E27FC236}">
              <a16:creationId xmlns:a16="http://schemas.microsoft.com/office/drawing/2014/main" id="{A47DA075-B9C3-4137-BA56-072F00161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66" name="Picture 195" descr="empty">
          <a:extLst>
            <a:ext uri="{FF2B5EF4-FFF2-40B4-BE49-F238E27FC236}">
              <a16:creationId xmlns:a16="http://schemas.microsoft.com/office/drawing/2014/main" id="{EFE1E246-4DC3-4C41-9133-50845C1B1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67" name="Picture 196" descr="empty">
          <a:extLst>
            <a:ext uri="{FF2B5EF4-FFF2-40B4-BE49-F238E27FC236}">
              <a16:creationId xmlns:a16="http://schemas.microsoft.com/office/drawing/2014/main" id="{A32FFFBD-9B18-48A0-880E-DEABEC377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68" name="Picture 197" descr="empty">
          <a:extLst>
            <a:ext uri="{FF2B5EF4-FFF2-40B4-BE49-F238E27FC236}">
              <a16:creationId xmlns:a16="http://schemas.microsoft.com/office/drawing/2014/main" id="{D5DEBBED-0275-484D-BC91-568BFE4B2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69" name="Picture 198" descr="empty">
          <a:extLst>
            <a:ext uri="{FF2B5EF4-FFF2-40B4-BE49-F238E27FC236}">
              <a16:creationId xmlns:a16="http://schemas.microsoft.com/office/drawing/2014/main" id="{0F89A9E5-55DF-40FD-9B0E-C3B950C56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70" name="Picture 199" descr="empty">
          <a:extLst>
            <a:ext uri="{FF2B5EF4-FFF2-40B4-BE49-F238E27FC236}">
              <a16:creationId xmlns:a16="http://schemas.microsoft.com/office/drawing/2014/main" id="{0D7F344C-C4F7-48E7-A59C-C3BA7FDEB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71" name="Picture 200" descr="empty">
          <a:extLst>
            <a:ext uri="{FF2B5EF4-FFF2-40B4-BE49-F238E27FC236}">
              <a16:creationId xmlns:a16="http://schemas.microsoft.com/office/drawing/2014/main" id="{8F211852-FF1C-4B8B-B05D-310D463F4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72" name="Picture 195" descr="empty">
          <a:extLst>
            <a:ext uri="{FF2B5EF4-FFF2-40B4-BE49-F238E27FC236}">
              <a16:creationId xmlns:a16="http://schemas.microsoft.com/office/drawing/2014/main" id="{1A39D405-76CC-48F3-ADF5-E79D4CB20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73" name="Picture 196" descr="empty">
          <a:extLst>
            <a:ext uri="{FF2B5EF4-FFF2-40B4-BE49-F238E27FC236}">
              <a16:creationId xmlns:a16="http://schemas.microsoft.com/office/drawing/2014/main" id="{D7CECFFB-9FEF-46A6-80D5-44D5D500D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74" name="Picture 197" descr="empty">
          <a:extLst>
            <a:ext uri="{FF2B5EF4-FFF2-40B4-BE49-F238E27FC236}">
              <a16:creationId xmlns:a16="http://schemas.microsoft.com/office/drawing/2014/main" id="{A2299D04-DA77-4106-9428-EA69CDD8D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75" name="Picture 198" descr="empty">
          <a:extLst>
            <a:ext uri="{FF2B5EF4-FFF2-40B4-BE49-F238E27FC236}">
              <a16:creationId xmlns:a16="http://schemas.microsoft.com/office/drawing/2014/main" id="{FF47335F-7383-434F-8D8E-FA73D534A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76" name="Picture 199" descr="empty">
          <a:extLst>
            <a:ext uri="{FF2B5EF4-FFF2-40B4-BE49-F238E27FC236}">
              <a16:creationId xmlns:a16="http://schemas.microsoft.com/office/drawing/2014/main" id="{43CED08D-1C54-4467-B5AF-88BF5E071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77" name="Picture 200" descr="empty">
          <a:extLst>
            <a:ext uri="{FF2B5EF4-FFF2-40B4-BE49-F238E27FC236}">
              <a16:creationId xmlns:a16="http://schemas.microsoft.com/office/drawing/2014/main" id="{B95BAB4F-2634-4757-88AE-398EB6DEB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78" name="Picture 195" descr="empty">
          <a:extLst>
            <a:ext uri="{FF2B5EF4-FFF2-40B4-BE49-F238E27FC236}">
              <a16:creationId xmlns:a16="http://schemas.microsoft.com/office/drawing/2014/main" id="{E1DDEAF6-FB15-4433-AEE4-7C4F5C967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79" name="Picture 196" descr="empty">
          <a:extLst>
            <a:ext uri="{FF2B5EF4-FFF2-40B4-BE49-F238E27FC236}">
              <a16:creationId xmlns:a16="http://schemas.microsoft.com/office/drawing/2014/main" id="{07166EBB-F199-43AE-BAD0-165F1EDD7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80" name="Picture 197" descr="empty">
          <a:extLst>
            <a:ext uri="{FF2B5EF4-FFF2-40B4-BE49-F238E27FC236}">
              <a16:creationId xmlns:a16="http://schemas.microsoft.com/office/drawing/2014/main" id="{A0606CD7-BEF5-4482-AD1B-0606D3EDE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81" name="Picture 198" descr="empty">
          <a:extLst>
            <a:ext uri="{FF2B5EF4-FFF2-40B4-BE49-F238E27FC236}">
              <a16:creationId xmlns:a16="http://schemas.microsoft.com/office/drawing/2014/main" id="{AC79BADA-2AEB-42D5-BFF5-28322E578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82" name="Picture 199" descr="empty">
          <a:extLst>
            <a:ext uri="{FF2B5EF4-FFF2-40B4-BE49-F238E27FC236}">
              <a16:creationId xmlns:a16="http://schemas.microsoft.com/office/drawing/2014/main" id="{A3FBD8EF-CAF4-46CF-8232-4F93CD673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83" name="Picture 200" descr="empty">
          <a:extLst>
            <a:ext uri="{FF2B5EF4-FFF2-40B4-BE49-F238E27FC236}">
              <a16:creationId xmlns:a16="http://schemas.microsoft.com/office/drawing/2014/main" id="{063A1653-D484-41F1-8AC7-DF280169F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84" name="Picture 195" descr="empty">
          <a:extLst>
            <a:ext uri="{FF2B5EF4-FFF2-40B4-BE49-F238E27FC236}">
              <a16:creationId xmlns:a16="http://schemas.microsoft.com/office/drawing/2014/main" id="{239BC43D-A975-42DD-AFC0-8F8D342CE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85" name="Picture 196" descr="empty">
          <a:extLst>
            <a:ext uri="{FF2B5EF4-FFF2-40B4-BE49-F238E27FC236}">
              <a16:creationId xmlns:a16="http://schemas.microsoft.com/office/drawing/2014/main" id="{A81FBBEB-A68C-4869-AA6D-412803412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86" name="Picture 197" descr="empty">
          <a:extLst>
            <a:ext uri="{FF2B5EF4-FFF2-40B4-BE49-F238E27FC236}">
              <a16:creationId xmlns:a16="http://schemas.microsoft.com/office/drawing/2014/main" id="{12C5BB44-4515-4D08-99E8-0131FF4EA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87" name="Picture 198" descr="empty">
          <a:extLst>
            <a:ext uri="{FF2B5EF4-FFF2-40B4-BE49-F238E27FC236}">
              <a16:creationId xmlns:a16="http://schemas.microsoft.com/office/drawing/2014/main" id="{303DF092-8C05-4FB5-9024-64E4B1145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88" name="Picture 199" descr="empty">
          <a:extLst>
            <a:ext uri="{FF2B5EF4-FFF2-40B4-BE49-F238E27FC236}">
              <a16:creationId xmlns:a16="http://schemas.microsoft.com/office/drawing/2014/main" id="{D47E6DAE-2998-4278-9AE7-7071B17C9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89" name="Picture 200" descr="empty">
          <a:extLst>
            <a:ext uri="{FF2B5EF4-FFF2-40B4-BE49-F238E27FC236}">
              <a16:creationId xmlns:a16="http://schemas.microsoft.com/office/drawing/2014/main" id="{9BC88C77-EFE0-4D54-8835-84F53D702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90" name="Picture 195" descr="empty">
          <a:extLst>
            <a:ext uri="{FF2B5EF4-FFF2-40B4-BE49-F238E27FC236}">
              <a16:creationId xmlns:a16="http://schemas.microsoft.com/office/drawing/2014/main" id="{122A43A2-E6C1-4179-979C-F64EADFDA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91" name="Picture 196" descr="empty">
          <a:extLst>
            <a:ext uri="{FF2B5EF4-FFF2-40B4-BE49-F238E27FC236}">
              <a16:creationId xmlns:a16="http://schemas.microsoft.com/office/drawing/2014/main" id="{12CDDDD9-E6ED-490D-AFCD-2DCB60B91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92" name="Picture 197" descr="empty">
          <a:extLst>
            <a:ext uri="{FF2B5EF4-FFF2-40B4-BE49-F238E27FC236}">
              <a16:creationId xmlns:a16="http://schemas.microsoft.com/office/drawing/2014/main" id="{CCF36C7C-7C16-4D75-8F00-B4EC8DC1B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93" name="Picture 198" descr="empty">
          <a:extLst>
            <a:ext uri="{FF2B5EF4-FFF2-40B4-BE49-F238E27FC236}">
              <a16:creationId xmlns:a16="http://schemas.microsoft.com/office/drawing/2014/main" id="{B2CC30EE-FA73-45FD-AC66-E70DA9F2E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94" name="Picture 199" descr="empty">
          <a:extLst>
            <a:ext uri="{FF2B5EF4-FFF2-40B4-BE49-F238E27FC236}">
              <a16:creationId xmlns:a16="http://schemas.microsoft.com/office/drawing/2014/main" id="{BC1809E4-D879-45EB-9A62-ED34F1CF9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95" name="Picture 200" descr="empty">
          <a:extLst>
            <a:ext uri="{FF2B5EF4-FFF2-40B4-BE49-F238E27FC236}">
              <a16:creationId xmlns:a16="http://schemas.microsoft.com/office/drawing/2014/main" id="{DB873D89-E34F-472B-BB65-34F84C86D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96" name="Picture 195" descr="empty">
          <a:extLst>
            <a:ext uri="{FF2B5EF4-FFF2-40B4-BE49-F238E27FC236}">
              <a16:creationId xmlns:a16="http://schemas.microsoft.com/office/drawing/2014/main" id="{B8D9F565-B20A-4885-8429-76F16EE52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97" name="Picture 196" descr="empty">
          <a:extLst>
            <a:ext uri="{FF2B5EF4-FFF2-40B4-BE49-F238E27FC236}">
              <a16:creationId xmlns:a16="http://schemas.microsoft.com/office/drawing/2014/main" id="{B598FD10-A990-43F7-98D4-DCAAFB2A0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298" name="Picture 197" descr="empty">
          <a:extLst>
            <a:ext uri="{FF2B5EF4-FFF2-40B4-BE49-F238E27FC236}">
              <a16:creationId xmlns:a16="http://schemas.microsoft.com/office/drawing/2014/main" id="{2079571C-88FF-4EF2-8E35-FAF3E71BC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299" name="Picture 198" descr="empty">
          <a:extLst>
            <a:ext uri="{FF2B5EF4-FFF2-40B4-BE49-F238E27FC236}">
              <a16:creationId xmlns:a16="http://schemas.microsoft.com/office/drawing/2014/main" id="{B4ED10F0-7FFC-4FE8-BCD1-0F74CBD65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00" name="Picture 199" descr="empty">
          <a:extLst>
            <a:ext uri="{FF2B5EF4-FFF2-40B4-BE49-F238E27FC236}">
              <a16:creationId xmlns:a16="http://schemas.microsoft.com/office/drawing/2014/main" id="{80AAE2C2-7AA0-4AD2-947E-4CEFEA395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01" name="Picture 200" descr="empty">
          <a:extLst>
            <a:ext uri="{FF2B5EF4-FFF2-40B4-BE49-F238E27FC236}">
              <a16:creationId xmlns:a16="http://schemas.microsoft.com/office/drawing/2014/main" id="{369DB9BD-B504-4E68-9CF8-626ED1F73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02" name="Picture 195" descr="empty">
          <a:extLst>
            <a:ext uri="{FF2B5EF4-FFF2-40B4-BE49-F238E27FC236}">
              <a16:creationId xmlns:a16="http://schemas.microsoft.com/office/drawing/2014/main" id="{3D452876-E781-41E1-9F0D-E0F2FB1CA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03" name="Picture 196" descr="empty">
          <a:extLst>
            <a:ext uri="{FF2B5EF4-FFF2-40B4-BE49-F238E27FC236}">
              <a16:creationId xmlns:a16="http://schemas.microsoft.com/office/drawing/2014/main" id="{D27582F6-A8C4-48AA-B9F1-DF49D1100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04" name="Picture 197" descr="empty">
          <a:extLst>
            <a:ext uri="{FF2B5EF4-FFF2-40B4-BE49-F238E27FC236}">
              <a16:creationId xmlns:a16="http://schemas.microsoft.com/office/drawing/2014/main" id="{3CA5C4F8-40D1-4DA0-B96F-FAEF2E933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05" name="Picture 198" descr="empty">
          <a:extLst>
            <a:ext uri="{FF2B5EF4-FFF2-40B4-BE49-F238E27FC236}">
              <a16:creationId xmlns:a16="http://schemas.microsoft.com/office/drawing/2014/main" id="{4B96B236-6C07-45C5-A66C-93C4DE43C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06" name="Picture 199" descr="empty">
          <a:extLst>
            <a:ext uri="{FF2B5EF4-FFF2-40B4-BE49-F238E27FC236}">
              <a16:creationId xmlns:a16="http://schemas.microsoft.com/office/drawing/2014/main" id="{9CE6CC0B-50A1-44D6-ADBD-6E48AC2C8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07" name="Picture 200" descr="empty">
          <a:extLst>
            <a:ext uri="{FF2B5EF4-FFF2-40B4-BE49-F238E27FC236}">
              <a16:creationId xmlns:a16="http://schemas.microsoft.com/office/drawing/2014/main" id="{1BAE51D3-0313-4361-AF7F-3D5492C4F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08" name="Picture 195" descr="empty">
          <a:extLst>
            <a:ext uri="{FF2B5EF4-FFF2-40B4-BE49-F238E27FC236}">
              <a16:creationId xmlns:a16="http://schemas.microsoft.com/office/drawing/2014/main" id="{07B93A8F-8E84-4295-BA3C-43AF68C4E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09" name="Picture 196" descr="empty">
          <a:extLst>
            <a:ext uri="{FF2B5EF4-FFF2-40B4-BE49-F238E27FC236}">
              <a16:creationId xmlns:a16="http://schemas.microsoft.com/office/drawing/2014/main" id="{9F9718F2-F7A2-4EB3-9811-FFEE22E4A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10" name="Picture 197" descr="empty">
          <a:extLst>
            <a:ext uri="{FF2B5EF4-FFF2-40B4-BE49-F238E27FC236}">
              <a16:creationId xmlns:a16="http://schemas.microsoft.com/office/drawing/2014/main" id="{563317B9-4F7B-40DC-B7F8-059293563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11" name="Picture 198" descr="empty">
          <a:extLst>
            <a:ext uri="{FF2B5EF4-FFF2-40B4-BE49-F238E27FC236}">
              <a16:creationId xmlns:a16="http://schemas.microsoft.com/office/drawing/2014/main" id="{E865F653-7793-4CB8-BD17-462AE283F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12" name="Picture 199" descr="empty">
          <a:extLst>
            <a:ext uri="{FF2B5EF4-FFF2-40B4-BE49-F238E27FC236}">
              <a16:creationId xmlns:a16="http://schemas.microsoft.com/office/drawing/2014/main" id="{DD05B9BF-690B-4E17-B1FF-08ED2057E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13" name="Picture 200" descr="empty">
          <a:extLst>
            <a:ext uri="{FF2B5EF4-FFF2-40B4-BE49-F238E27FC236}">
              <a16:creationId xmlns:a16="http://schemas.microsoft.com/office/drawing/2014/main" id="{E996ABAF-A119-4924-8510-86AA83A0F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14" name="Picture 195" descr="empty">
          <a:extLst>
            <a:ext uri="{FF2B5EF4-FFF2-40B4-BE49-F238E27FC236}">
              <a16:creationId xmlns:a16="http://schemas.microsoft.com/office/drawing/2014/main" id="{17F11CCB-BFA9-48BE-802F-F3BD05AA1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15" name="Picture 196" descr="empty">
          <a:extLst>
            <a:ext uri="{FF2B5EF4-FFF2-40B4-BE49-F238E27FC236}">
              <a16:creationId xmlns:a16="http://schemas.microsoft.com/office/drawing/2014/main" id="{A5FA6077-0B8F-423B-B42D-4C167D3E9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16" name="Picture 197" descr="empty">
          <a:extLst>
            <a:ext uri="{FF2B5EF4-FFF2-40B4-BE49-F238E27FC236}">
              <a16:creationId xmlns:a16="http://schemas.microsoft.com/office/drawing/2014/main" id="{A50F6142-3C7A-4163-9550-56C93F411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17" name="Picture 198" descr="empty">
          <a:extLst>
            <a:ext uri="{FF2B5EF4-FFF2-40B4-BE49-F238E27FC236}">
              <a16:creationId xmlns:a16="http://schemas.microsoft.com/office/drawing/2014/main" id="{57687E89-9111-417F-9211-B70E90B3C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18" name="Picture 199" descr="empty">
          <a:extLst>
            <a:ext uri="{FF2B5EF4-FFF2-40B4-BE49-F238E27FC236}">
              <a16:creationId xmlns:a16="http://schemas.microsoft.com/office/drawing/2014/main" id="{EF062CCA-C392-4DED-B025-1FE9FB5EC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19" name="Picture 200" descr="empty">
          <a:extLst>
            <a:ext uri="{FF2B5EF4-FFF2-40B4-BE49-F238E27FC236}">
              <a16:creationId xmlns:a16="http://schemas.microsoft.com/office/drawing/2014/main" id="{DE2BD423-E0B2-4949-82AA-7FD41EC25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20" name="Picture 195" descr="empty">
          <a:extLst>
            <a:ext uri="{FF2B5EF4-FFF2-40B4-BE49-F238E27FC236}">
              <a16:creationId xmlns:a16="http://schemas.microsoft.com/office/drawing/2014/main" id="{F458CA34-0747-457B-8BA5-C0B1EFAA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21" name="Picture 196" descr="empty">
          <a:extLst>
            <a:ext uri="{FF2B5EF4-FFF2-40B4-BE49-F238E27FC236}">
              <a16:creationId xmlns:a16="http://schemas.microsoft.com/office/drawing/2014/main" id="{1D61BC27-2C58-4455-8891-94BA15129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22" name="Picture 197" descr="empty">
          <a:extLst>
            <a:ext uri="{FF2B5EF4-FFF2-40B4-BE49-F238E27FC236}">
              <a16:creationId xmlns:a16="http://schemas.microsoft.com/office/drawing/2014/main" id="{0788D553-609A-4A0E-ABB7-8D6886A0B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23" name="Picture 198" descr="empty">
          <a:extLst>
            <a:ext uri="{FF2B5EF4-FFF2-40B4-BE49-F238E27FC236}">
              <a16:creationId xmlns:a16="http://schemas.microsoft.com/office/drawing/2014/main" id="{D2ADBFDA-8948-472F-8702-391BE7338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24" name="Picture 199" descr="empty">
          <a:extLst>
            <a:ext uri="{FF2B5EF4-FFF2-40B4-BE49-F238E27FC236}">
              <a16:creationId xmlns:a16="http://schemas.microsoft.com/office/drawing/2014/main" id="{877A877A-C67B-441F-8F7D-FBA075D0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25" name="Picture 200" descr="empty">
          <a:extLst>
            <a:ext uri="{FF2B5EF4-FFF2-40B4-BE49-F238E27FC236}">
              <a16:creationId xmlns:a16="http://schemas.microsoft.com/office/drawing/2014/main" id="{DBBB8C24-FD3E-46EB-86CD-B7A91DD7D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26" name="Picture 195" descr="empty">
          <a:extLst>
            <a:ext uri="{FF2B5EF4-FFF2-40B4-BE49-F238E27FC236}">
              <a16:creationId xmlns:a16="http://schemas.microsoft.com/office/drawing/2014/main" id="{030CB331-F010-4747-999F-4398EAAC7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27" name="Picture 196" descr="empty">
          <a:extLst>
            <a:ext uri="{FF2B5EF4-FFF2-40B4-BE49-F238E27FC236}">
              <a16:creationId xmlns:a16="http://schemas.microsoft.com/office/drawing/2014/main" id="{DCE180B7-4F99-49DC-B48C-DC557E8B0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28" name="Picture 197" descr="empty">
          <a:extLst>
            <a:ext uri="{FF2B5EF4-FFF2-40B4-BE49-F238E27FC236}">
              <a16:creationId xmlns:a16="http://schemas.microsoft.com/office/drawing/2014/main" id="{E55B2415-4064-4DDD-B8FE-F49051D9C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29" name="Picture 198" descr="empty">
          <a:extLst>
            <a:ext uri="{FF2B5EF4-FFF2-40B4-BE49-F238E27FC236}">
              <a16:creationId xmlns:a16="http://schemas.microsoft.com/office/drawing/2014/main" id="{B68ED827-2C76-4438-8481-659256C7F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30" name="Picture 199" descr="empty">
          <a:extLst>
            <a:ext uri="{FF2B5EF4-FFF2-40B4-BE49-F238E27FC236}">
              <a16:creationId xmlns:a16="http://schemas.microsoft.com/office/drawing/2014/main" id="{C8713075-52FC-48BB-92DA-B5A1769D6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31" name="Picture 200" descr="empty">
          <a:extLst>
            <a:ext uri="{FF2B5EF4-FFF2-40B4-BE49-F238E27FC236}">
              <a16:creationId xmlns:a16="http://schemas.microsoft.com/office/drawing/2014/main" id="{AFBA9E1C-065C-466A-98EA-360ECCFEB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32" name="Picture 195" descr="empty">
          <a:extLst>
            <a:ext uri="{FF2B5EF4-FFF2-40B4-BE49-F238E27FC236}">
              <a16:creationId xmlns:a16="http://schemas.microsoft.com/office/drawing/2014/main" id="{7144DF83-8BA4-40E5-AED2-19380F6E0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33" name="Picture 196" descr="empty">
          <a:extLst>
            <a:ext uri="{FF2B5EF4-FFF2-40B4-BE49-F238E27FC236}">
              <a16:creationId xmlns:a16="http://schemas.microsoft.com/office/drawing/2014/main" id="{74A6A4AA-EB4F-4BE9-B641-B58AFA632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34" name="Picture 197" descr="empty">
          <a:extLst>
            <a:ext uri="{FF2B5EF4-FFF2-40B4-BE49-F238E27FC236}">
              <a16:creationId xmlns:a16="http://schemas.microsoft.com/office/drawing/2014/main" id="{C0012C59-B673-4C2F-BBC8-EAB2B6AB0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35" name="Picture 198" descr="empty">
          <a:extLst>
            <a:ext uri="{FF2B5EF4-FFF2-40B4-BE49-F238E27FC236}">
              <a16:creationId xmlns:a16="http://schemas.microsoft.com/office/drawing/2014/main" id="{3AA13FCE-8648-43F5-9DE3-94AFF96C4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36" name="Picture 199" descr="empty">
          <a:extLst>
            <a:ext uri="{FF2B5EF4-FFF2-40B4-BE49-F238E27FC236}">
              <a16:creationId xmlns:a16="http://schemas.microsoft.com/office/drawing/2014/main" id="{3C9EA6DF-E06D-4828-A477-2A48928CA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37" name="Picture 200" descr="empty">
          <a:extLst>
            <a:ext uri="{FF2B5EF4-FFF2-40B4-BE49-F238E27FC236}">
              <a16:creationId xmlns:a16="http://schemas.microsoft.com/office/drawing/2014/main" id="{97DA3362-CC63-4CD4-88F1-425D96059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38" name="Picture 195" descr="empty">
          <a:extLst>
            <a:ext uri="{FF2B5EF4-FFF2-40B4-BE49-F238E27FC236}">
              <a16:creationId xmlns:a16="http://schemas.microsoft.com/office/drawing/2014/main" id="{01569511-4A48-4441-A8D0-07A62F9ED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39" name="Picture 196" descr="empty">
          <a:extLst>
            <a:ext uri="{FF2B5EF4-FFF2-40B4-BE49-F238E27FC236}">
              <a16:creationId xmlns:a16="http://schemas.microsoft.com/office/drawing/2014/main" id="{42456870-34B5-458E-AEC8-4760BA2D9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40" name="Picture 197" descr="empty">
          <a:extLst>
            <a:ext uri="{FF2B5EF4-FFF2-40B4-BE49-F238E27FC236}">
              <a16:creationId xmlns:a16="http://schemas.microsoft.com/office/drawing/2014/main" id="{AC0DC597-1A77-4203-9D0F-C9384A7B9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41" name="Picture 198" descr="empty">
          <a:extLst>
            <a:ext uri="{FF2B5EF4-FFF2-40B4-BE49-F238E27FC236}">
              <a16:creationId xmlns:a16="http://schemas.microsoft.com/office/drawing/2014/main" id="{7A1419EE-ED1A-4B16-9609-5BA0AEEDB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42" name="Picture 199" descr="empty">
          <a:extLst>
            <a:ext uri="{FF2B5EF4-FFF2-40B4-BE49-F238E27FC236}">
              <a16:creationId xmlns:a16="http://schemas.microsoft.com/office/drawing/2014/main" id="{EAF8A290-5FAC-4B50-8F42-6D6EA9295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43" name="Picture 200" descr="empty">
          <a:extLst>
            <a:ext uri="{FF2B5EF4-FFF2-40B4-BE49-F238E27FC236}">
              <a16:creationId xmlns:a16="http://schemas.microsoft.com/office/drawing/2014/main" id="{D5036A95-D69C-4E38-9767-1E731C71D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44" name="Picture 195" descr="empty">
          <a:extLst>
            <a:ext uri="{FF2B5EF4-FFF2-40B4-BE49-F238E27FC236}">
              <a16:creationId xmlns:a16="http://schemas.microsoft.com/office/drawing/2014/main" id="{469F310A-26C4-4F7D-B3DB-242F537E4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45" name="Picture 196" descr="empty">
          <a:extLst>
            <a:ext uri="{FF2B5EF4-FFF2-40B4-BE49-F238E27FC236}">
              <a16:creationId xmlns:a16="http://schemas.microsoft.com/office/drawing/2014/main" id="{B7A97C0F-ACB8-4756-BB60-92BC97970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46" name="Picture 197" descr="empty">
          <a:extLst>
            <a:ext uri="{FF2B5EF4-FFF2-40B4-BE49-F238E27FC236}">
              <a16:creationId xmlns:a16="http://schemas.microsoft.com/office/drawing/2014/main" id="{AC554A51-63C5-4F96-8C85-C9E625831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47" name="Picture 198" descr="empty">
          <a:extLst>
            <a:ext uri="{FF2B5EF4-FFF2-40B4-BE49-F238E27FC236}">
              <a16:creationId xmlns:a16="http://schemas.microsoft.com/office/drawing/2014/main" id="{3B883AB6-4FED-49BA-ADA3-F662349A6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149</xdr:row>
      <xdr:rowOff>0</xdr:rowOff>
    </xdr:from>
    <xdr:ext cx="0" cy="9525"/>
    <xdr:pic>
      <xdr:nvPicPr>
        <xdr:cNvPr id="3348" name="Picture 199" descr="empty">
          <a:extLst>
            <a:ext uri="{FF2B5EF4-FFF2-40B4-BE49-F238E27FC236}">
              <a16:creationId xmlns:a16="http://schemas.microsoft.com/office/drawing/2014/main" id="{B94BDFAC-5C60-4A4E-9060-4EB58FE91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6898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149</xdr:row>
      <xdr:rowOff>0</xdr:rowOff>
    </xdr:from>
    <xdr:ext cx="9525" cy="9525"/>
    <xdr:pic>
      <xdr:nvPicPr>
        <xdr:cNvPr id="3349" name="Picture 200" descr="empty">
          <a:extLst>
            <a:ext uri="{FF2B5EF4-FFF2-40B4-BE49-F238E27FC236}">
              <a16:creationId xmlns:a16="http://schemas.microsoft.com/office/drawing/2014/main" id="{99F05553-C4C5-4E9A-B30B-9DCD636D8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6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50" name="Picture 195" descr="empty">
          <a:extLst>
            <a:ext uri="{FF2B5EF4-FFF2-40B4-BE49-F238E27FC236}">
              <a16:creationId xmlns:a16="http://schemas.microsoft.com/office/drawing/2014/main" id="{46535A95-3680-45F3-B840-B5509B392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51" name="Picture 196" descr="empty">
          <a:extLst>
            <a:ext uri="{FF2B5EF4-FFF2-40B4-BE49-F238E27FC236}">
              <a16:creationId xmlns:a16="http://schemas.microsoft.com/office/drawing/2014/main" id="{A88DCE4D-A643-49C3-98EE-26D6FA1BC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52" name="Picture 197" descr="empty">
          <a:extLst>
            <a:ext uri="{FF2B5EF4-FFF2-40B4-BE49-F238E27FC236}">
              <a16:creationId xmlns:a16="http://schemas.microsoft.com/office/drawing/2014/main" id="{F6629803-A8A0-433A-82F8-840F85BE3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53" name="Picture 198" descr="empty">
          <a:extLst>
            <a:ext uri="{FF2B5EF4-FFF2-40B4-BE49-F238E27FC236}">
              <a16:creationId xmlns:a16="http://schemas.microsoft.com/office/drawing/2014/main" id="{D2F99508-6F84-447B-BA64-CB0999C0B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54" name="Picture 199" descr="empty">
          <a:extLst>
            <a:ext uri="{FF2B5EF4-FFF2-40B4-BE49-F238E27FC236}">
              <a16:creationId xmlns:a16="http://schemas.microsoft.com/office/drawing/2014/main" id="{C9D1AA08-5344-47FF-A5FA-C68978066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55" name="Picture 200" descr="empty">
          <a:extLst>
            <a:ext uri="{FF2B5EF4-FFF2-40B4-BE49-F238E27FC236}">
              <a16:creationId xmlns:a16="http://schemas.microsoft.com/office/drawing/2014/main" id="{4A73CC83-9BE1-4798-B804-6ED236EB3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56" name="Picture 195" descr="empty">
          <a:extLst>
            <a:ext uri="{FF2B5EF4-FFF2-40B4-BE49-F238E27FC236}">
              <a16:creationId xmlns:a16="http://schemas.microsoft.com/office/drawing/2014/main" id="{2F0A757D-3DCB-41B8-ABDA-4D58EFDF9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57" name="Picture 196" descr="empty">
          <a:extLst>
            <a:ext uri="{FF2B5EF4-FFF2-40B4-BE49-F238E27FC236}">
              <a16:creationId xmlns:a16="http://schemas.microsoft.com/office/drawing/2014/main" id="{015E2F10-2F61-4928-A807-0E2F9AAC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58" name="Picture 197" descr="empty">
          <a:extLst>
            <a:ext uri="{FF2B5EF4-FFF2-40B4-BE49-F238E27FC236}">
              <a16:creationId xmlns:a16="http://schemas.microsoft.com/office/drawing/2014/main" id="{2A992C38-38D7-469C-8F9A-CAE106427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59" name="Picture 198" descr="empty">
          <a:extLst>
            <a:ext uri="{FF2B5EF4-FFF2-40B4-BE49-F238E27FC236}">
              <a16:creationId xmlns:a16="http://schemas.microsoft.com/office/drawing/2014/main" id="{AD4D9E98-FB0C-473F-90DD-633571523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60" name="Picture 199" descr="empty">
          <a:extLst>
            <a:ext uri="{FF2B5EF4-FFF2-40B4-BE49-F238E27FC236}">
              <a16:creationId xmlns:a16="http://schemas.microsoft.com/office/drawing/2014/main" id="{DC38E170-D9B5-4928-9C54-3C4E0F276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61" name="Picture 200" descr="empty">
          <a:extLst>
            <a:ext uri="{FF2B5EF4-FFF2-40B4-BE49-F238E27FC236}">
              <a16:creationId xmlns:a16="http://schemas.microsoft.com/office/drawing/2014/main" id="{EF464EEE-3338-499A-B117-3DECCB137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62" name="Picture 195" descr="empty">
          <a:extLst>
            <a:ext uri="{FF2B5EF4-FFF2-40B4-BE49-F238E27FC236}">
              <a16:creationId xmlns:a16="http://schemas.microsoft.com/office/drawing/2014/main" id="{9E9FBE69-AC8F-4589-AEBA-FF072E6FA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63" name="Picture 196" descr="empty">
          <a:extLst>
            <a:ext uri="{FF2B5EF4-FFF2-40B4-BE49-F238E27FC236}">
              <a16:creationId xmlns:a16="http://schemas.microsoft.com/office/drawing/2014/main" id="{3C4EA5D5-FD6A-4B2F-AA4A-A6E6EB15E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64" name="Picture 197" descr="empty">
          <a:extLst>
            <a:ext uri="{FF2B5EF4-FFF2-40B4-BE49-F238E27FC236}">
              <a16:creationId xmlns:a16="http://schemas.microsoft.com/office/drawing/2014/main" id="{AE50B535-EA04-4C50-A3E7-7A0309F39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65" name="Picture 198" descr="empty">
          <a:extLst>
            <a:ext uri="{FF2B5EF4-FFF2-40B4-BE49-F238E27FC236}">
              <a16:creationId xmlns:a16="http://schemas.microsoft.com/office/drawing/2014/main" id="{CA2F55BD-0BCD-4233-A626-81B1F3B3C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66" name="Picture 199" descr="empty">
          <a:extLst>
            <a:ext uri="{FF2B5EF4-FFF2-40B4-BE49-F238E27FC236}">
              <a16:creationId xmlns:a16="http://schemas.microsoft.com/office/drawing/2014/main" id="{5FF6C54E-6486-4D64-84F9-126DED36F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67" name="Picture 200" descr="empty">
          <a:extLst>
            <a:ext uri="{FF2B5EF4-FFF2-40B4-BE49-F238E27FC236}">
              <a16:creationId xmlns:a16="http://schemas.microsoft.com/office/drawing/2014/main" id="{38733AC5-DF04-4E48-BC2A-A729D9109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68" name="Picture 195" descr="empty">
          <a:extLst>
            <a:ext uri="{FF2B5EF4-FFF2-40B4-BE49-F238E27FC236}">
              <a16:creationId xmlns:a16="http://schemas.microsoft.com/office/drawing/2014/main" id="{9B5E9AEC-5C1B-4B5B-86D2-21454E5AE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69" name="Picture 196" descr="empty">
          <a:extLst>
            <a:ext uri="{FF2B5EF4-FFF2-40B4-BE49-F238E27FC236}">
              <a16:creationId xmlns:a16="http://schemas.microsoft.com/office/drawing/2014/main" id="{693B2C49-D4A0-47EA-B86C-1AB5E7170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70" name="Picture 197" descr="empty">
          <a:extLst>
            <a:ext uri="{FF2B5EF4-FFF2-40B4-BE49-F238E27FC236}">
              <a16:creationId xmlns:a16="http://schemas.microsoft.com/office/drawing/2014/main" id="{4924432D-56AD-44DE-80F3-79B21A5B8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71" name="Picture 198" descr="empty">
          <a:extLst>
            <a:ext uri="{FF2B5EF4-FFF2-40B4-BE49-F238E27FC236}">
              <a16:creationId xmlns:a16="http://schemas.microsoft.com/office/drawing/2014/main" id="{827937ED-98F8-426F-B372-F3CA41B9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72" name="Picture 199" descr="empty">
          <a:extLst>
            <a:ext uri="{FF2B5EF4-FFF2-40B4-BE49-F238E27FC236}">
              <a16:creationId xmlns:a16="http://schemas.microsoft.com/office/drawing/2014/main" id="{9B8241DD-BA19-4F00-BFDA-217932E3C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73" name="Picture 200" descr="empty">
          <a:extLst>
            <a:ext uri="{FF2B5EF4-FFF2-40B4-BE49-F238E27FC236}">
              <a16:creationId xmlns:a16="http://schemas.microsoft.com/office/drawing/2014/main" id="{EB4ECCFE-CBCB-48BD-96B1-56E594D63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74" name="Picture 195" descr="empty">
          <a:extLst>
            <a:ext uri="{FF2B5EF4-FFF2-40B4-BE49-F238E27FC236}">
              <a16:creationId xmlns:a16="http://schemas.microsoft.com/office/drawing/2014/main" id="{FDC6F9CA-B054-43C5-A42C-736AA18F3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75" name="Picture 196" descr="empty">
          <a:extLst>
            <a:ext uri="{FF2B5EF4-FFF2-40B4-BE49-F238E27FC236}">
              <a16:creationId xmlns:a16="http://schemas.microsoft.com/office/drawing/2014/main" id="{C03895EF-FF83-4765-97B0-02C8340DD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76" name="Picture 197" descr="empty">
          <a:extLst>
            <a:ext uri="{FF2B5EF4-FFF2-40B4-BE49-F238E27FC236}">
              <a16:creationId xmlns:a16="http://schemas.microsoft.com/office/drawing/2014/main" id="{FB94A50A-1FA8-471A-9CB8-AC2F9B21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77" name="Picture 198" descr="empty">
          <a:extLst>
            <a:ext uri="{FF2B5EF4-FFF2-40B4-BE49-F238E27FC236}">
              <a16:creationId xmlns:a16="http://schemas.microsoft.com/office/drawing/2014/main" id="{C25B738B-C3EC-4BEF-BF68-F9A326A97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78" name="Picture 199" descr="empty">
          <a:extLst>
            <a:ext uri="{FF2B5EF4-FFF2-40B4-BE49-F238E27FC236}">
              <a16:creationId xmlns:a16="http://schemas.microsoft.com/office/drawing/2014/main" id="{E14F48F6-081B-4037-97AF-0B6F36C1B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79" name="Picture 200" descr="empty">
          <a:extLst>
            <a:ext uri="{FF2B5EF4-FFF2-40B4-BE49-F238E27FC236}">
              <a16:creationId xmlns:a16="http://schemas.microsoft.com/office/drawing/2014/main" id="{8DE00576-65A3-4C3F-9A03-86B680B39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80" name="Picture 195" descr="empty">
          <a:extLst>
            <a:ext uri="{FF2B5EF4-FFF2-40B4-BE49-F238E27FC236}">
              <a16:creationId xmlns:a16="http://schemas.microsoft.com/office/drawing/2014/main" id="{5FF27C32-53CC-4447-B8C2-D34F706EE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81" name="Picture 196" descr="empty">
          <a:extLst>
            <a:ext uri="{FF2B5EF4-FFF2-40B4-BE49-F238E27FC236}">
              <a16:creationId xmlns:a16="http://schemas.microsoft.com/office/drawing/2014/main" id="{CF25B2DD-8C81-41AA-9095-2FAE2684B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82" name="Picture 197" descr="empty">
          <a:extLst>
            <a:ext uri="{FF2B5EF4-FFF2-40B4-BE49-F238E27FC236}">
              <a16:creationId xmlns:a16="http://schemas.microsoft.com/office/drawing/2014/main" id="{72162422-5AC2-4C4D-80BF-07C1392B1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83" name="Picture 198" descr="empty">
          <a:extLst>
            <a:ext uri="{FF2B5EF4-FFF2-40B4-BE49-F238E27FC236}">
              <a16:creationId xmlns:a16="http://schemas.microsoft.com/office/drawing/2014/main" id="{38F6DE78-2A0B-49B2-B4A0-A7BA812C8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84" name="Picture 199" descr="empty">
          <a:extLst>
            <a:ext uri="{FF2B5EF4-FFF2-40B4-BE49-F238E27FC236}">
              <a16:creationId xmlns:a16="http://schemas.microsoft.com/office/drawing/2014/main" id="{3BA3DABF-8E12-4BF5-9551-8E0BDD978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85" name="Picture 200" descr="empty">
          <a:extLst>
            <a:ext uri="{FF2B5EF4-FFF2-40B4-BE49-F238E27FC236}">
              <a16:creationId xmlns:a16="http://schemas.microsoft.com/office/drawing/2014/main" id="{A950547A-E2D1-4473-9546-F5D3BB583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86" name="Picture 195" descr="empty">
          <a:extLst>
            <a:ext uri="{FF2B5EF4-FFF2-40B4-BE49-F238E27FC236}">
              <a16:creationId xmlns:a16="http://schemas.microsoft.com/office/drawing/2014/main" id="{E78281B2-DEC7-4AFB-91C5-4DA023A06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87" name="Picture 196" descr="empty">
          <a:extLst>
            <a:ext uri="{FF2B5EF4-FFF2-40B4-BE49-F238E27FC236}">
              <a16:creationId xmlns:a16="http://schemas.microsoft.com/office/drawing/2014/main" id="{4C9D7422-2F3B-49BA-A6CF-BDDB89321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88" name="Picture 197" descr="empty">
          <a:extLst>
            <a:ext uri="{FF2B5EF4-FFF2-40B4-BE49-F238E27FC236}">
              <a16:creationId xmlns:a16="http://schemas.microsoft.com/office/drawing/2014/main" id="{79768808-0874-417C-9861-921C9B1A6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89" name="Picture 198" descr="empty">
          <a:extLst>
            <a:ext uri="{FF2B5EF4-FFF2-40B4-BE49-F238E27FC236}">
              <a16:creationId xmlns:a16="http://schemas.microsoft.com/office/drawing/2014/main" id="{B63E9744-3ABD-48A5-A655-CEF1CB35A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90" name="Picture 199" descr="empty">
          <a:extLst>
            <a:ext uri="{FF2B5EF4-FFF2-40B4-BE49-F238E27FC236}">
              <a16:creationId xmlns:a16="http://schemas.microsoft.com/office/drawing/2014/main" id="{D77A8777-F041-497E-9BAA-AF6FA814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91" name="Picture 200" descr="empty">
          <a:extLst>
            <a:ext uri="{FF2B5EF4-FFF2-40B4-BE49-F238E27FC236}">
              <a16:creationId xmlns:a16="http://schemas.microsoft.com/office/drawing/2014/main" id="{72DC3700-E8D6-4F86-B2D8-B29FBF7E0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92" name="Picture 195" descr="empty">
          <a:extLst>
            <a:ext uri="{FF2B5EF4-FFF2-40B4-BE49-F238E27FC236}">
              <a16:creationId xmlns:a16="http://schemas.microsoft.com/office/drawing/2014/main" id="{08CC50C9-35F0-4C0B-BCB9-88F18821E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93" name="Picture 196" descr="empty">
          <a:extLst>
            <a:ext uri="{FF2B5EF4-FFF2-40B4-BE49-F238E27FC236}">
              <a16:creationId xmlns:a16="http://schemas.microsoft.com/office/drawing/2014/main" id="{13EA571F-A810-436D-BD13-5A26FA63A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94" name="Picture 197" descr="empty">
          <a:extLst>
            <a:ext uri="{FF2B5EF4-FFF2-40B4-BE49-F238E27FC236}">
              <a16:creationId xmlns:a16="http://schemas.microsoft.com/office/drawing/2014/main" id="{63D6A8E9-6751-4E8C-B6C5-3BB934101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95" name="Picture 198" descr="empty">
          <a:extLst>
            <a:ext uri="{FF2B5EF4-FFF2-40B4-BE49-F238E27FC236}">
              <a16:creationId xmlns:a16="http://schemas.microsoft.com/office/drawing/2014/main" id="{257F9BF7-BC4E-43E0-9F24-2F646A815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96" name="Picture 199" descr="empty">
          <a:extLst>
            <a:ext uri="{FF2B5EF4-FFF2-40B4-BE49-F238E27FC236}">
              <a16:creationId xmlns:a16="http://schemas.microsoft.com/office/drawing/2014/main" id="{C4301BB6-9D3A-4654-BCAC-DB9C0F782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97" name="Picture 200" descr="empty">
          <a:extLst>
            <a:ext uri="{FF2B5EF4-FFF2-40B4-BE49-F238E27FC236}">
              <a16:creationId xmlns:a16="http://schemas.microsoft.com/office/drawing/2014/main" id="{FF926278-8EB1-4168-B05B-D0F9EBDB2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398" name="Picture 195" descr="empty">
          <a:extLst>
            <a:ext uri="{FF2B5EF4-FFF2-40B4-BE49-F238E27FC236}">
              <a16:creationId xmlns:a16="http://schemas.microsoft.com/office/drawing/2014/main" id="{3B2C3A07-E91A-4611-917A-1F3B79484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399" name="Picture 196" descr="empty">
          <a:extLst>
            <a:ext uri="{FF2B5EF4-FFF2-40B4-BE49-F238E27FC236}">
              <a16:creationId xmlns:a16="http://schemas.microsoft.com/office/drawing/2014/main" id="{C87B5262-F45F-45C8-918F-10B8508B1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00" name="Picture 197" descr="empty">
          <a:extLst>
            <a:ext uri="{FF2B5EF4-FFF2-40B4-BE49-F238E27FC236}">
              <a16:creationId xmlns:a16="http://schemas.microsoft.com/office/drawing/2014/main" id="{3DD8A121-167D-4DC5-B665-BDF07189E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01" name="Picture 198" descr="empty">
          <a:extLst>
            <a:ext uri="{FF2B5EF4-FFF2-40B4-BE49-F238E27FC236}">
              <a16:creationId xmlns:a16="http://schemas.microsoft.com/office/drawing/2014/main" id="{92DDCAAF-8D1C-463F-A1BC-2E3B4DFDD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02" name="Picture 199" descr="empty">
          <a:extLst>
            <a:ext uri="{FF2B5EF4-FFF2-40B4-BE49-F238E27FC236}">
              <a16:creationId xmlns:a16="http://schemas.microsoft.com/office/drawing/2014/main" id="{B55CD70E-EB6A-4323-B4AB-2A1055CAE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03" name="Picture 200" descr="empty">
          <a:extLst>
            <a:ext uri="{FF2B5EF4-FFF2-40B4-BE49-F238E27FC236}">
              <a16:creationId xmlns:a16="http://schemas.microsoft.com/office/drawing/2014/main" id="{6BD6E927-D859-4866-9DC8-D08711AC4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04" name="Picture 195" descr="empty">
          <a:extLst>
            <a:ext uri="{FF2B5EF4-FFF2-40B4-BE49-F238E27FC236}">
              <a16:creationId xmlns:a16="http://schemas.microsoft.com/office/drawing/2014/main" id="{3B9F00C2-A0D5-45D9-B5F0-D115466C5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05" name="Picture 196" descr="empty">
          <a:extLst>
            <a:ext uri="{FF2B5EF4-FFF2-40B4-BE49-F238E27FC236}">
              <a16:creationId xmlns:a16="http://schemas.microsoft.com/office/drawing/2014/main" id="{F721641A-7EC1-462A-95FE-4A733F1CB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06" name="Picture 197" descr="empty">
          <a:extLst>
            <a:ext uri="{FF2B5EF4-FFF2-40B4-BE49-F238E27FC236}">
              <a16:creationId xmlns:a16="http://schemas.microsoft.com/office/drawing/2014/main" id="{53FEE71B-3C50-4930-B2AA-0664A9C80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07" name="Picture 198" descr="empty">
          <a:extLst>
            <a:ext uri="{FF2B5EF4-FFF2-40B4-BE49-F238E27FC236}">
              <a16:creationId xmlns:a16="http://schemas.microsoft.com/office/drawing/2014/main" id="{099B3CF1-5745-4294-84BF-72990A2C3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08" name="Picture 199" descr="empty">
          <a:extLst>
            <a:ext uri="{FF2B5EF4-FFF2-40B4-BE49-F238E27FC236}">
              <a16:creationId xmlns:a16="http://schemas.microsoft.com/office/drawing/2014/main" id="{B0ABA929-72F0-4983-A201-7D3B6C09A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09" name="Picture 200" descr="empty">
          <a:extLst>
            <a:ext uri="{FF2B5EF4-FFF2-40B4-BE49-F238E27FC236}">
              <a16:creationId xmlns:a16="http://schemas.microsoft.com/office/drawing/2014/main" id="{446C5105-B34C-4BD4-9F2C-620E3F0CF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10" name="Picture 195" descr="empty">
          <a:extLst>
            <a:ext uri="{FF2B5EF4-FFF2-40B4-BE49-F238E27FC236}">
              <a16:creationId xmlns:a16="http://schemas.microsoft.com/office/drawing/2014/main" id="{C42C3458-3E33-4045-8D47-4C5962D0F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11" name="Picture 196" descr="empty">
          <a:extLst>
            <a:ext uri="{FF2B5EF4-FFF2-40B4-BE49-F238E27FC236}">
              <a16:creationId xmlns:a16="http://schemas.microsoft.com/office/drawing/2014/main" id="{7D1E7986-602E-42EF-B4A1-8035332BE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12" name="Picture 197" descr="empty">
          <a:extLst>
            <a:ext uri="{FF2B5EF4-FFF2-40B4-BE49-F238E27FC236}">
              <a16:creationId xmlns:a16="http://schemas.microsoft.com/office/drawing/2014/main" id="{FC51AEFF-BE99-4995-825B-D9677BED9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13" name="Picture 198" descr="empty">
          <a:extLst>
            <a:ext uri="{FF2B5EF4-FFF2-40B4-BE49-F238E27FC236}">
              <a16:creationId xmlns:a16="http://schemas.microsoft.com/office/drawing/2014/main" id="{563197FE-5ADE-4BB2-9EB1-7EA523E29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14" name="Picture 199" descr="empty">
          <a:extLst>
            <a:ext uri="{FF2B5EF4-FFF2-40B4-BE49-F238E27FC236}">
              <a16:creationId xmlns:a16="http://schemas.microsoft.com/office/drawing/2014/main" id="{99A62538-CC7F-43C9-AC26-194B4B5DE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15" name="Picture 200" descr="empty">
          <a:extLst>
            <a:ext uri="{FF2B5EF4-FFF2-40B4-BE49-F238E27FC236}">
              <a16:creationId xmlns:a16="http://schemas.microsoft.com/office/drawing/2014/main" id="{41BCB464-43D3-4346-B605-571508F1F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16" name="Picture 195" descr="empty">
          <a:extLst>
            <a:ext uri="{FF2B5EF4-FFF2-40B4-BE49-F238E27FC236}">
              <a16:creationId xmlns:a16="http://schemas.microsoft.com/office/drawing/2014/main" id="{BDCE3730-5BA9-4951-AAC3-559C5F6E6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17" name="Picture 196" descr="empty">
          <a:extLst>
            <a:ext uri="{FF2B5EF4-FFF2-40B4-BE49-F238E27FC236}">
              <a16:creationId xmlns:a16="http://schemas.microsoft.com/office/drawing/2014/main" id="{2DA927F0-24C7-482F-A806-04A6ABB9C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18" name="Picture 197" descr="empty">
          <a:extLst>
            <a:ext uri="{FF2B5EF4-FFF2-40B4-BE49-F238E27FC236}">
              <a16:creationId xmlns:a16="http://schemas.microsoft.com/office/drawing/2014/main" id="{A007094F-AFE6-4951-8148-C2CCB670E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19" name="Picture 198" descr="empty">
          <a:extLst>
            <a:ext uri="{FF2B5EF4-FFF2-40B4-BE49-F238E27FC236}">
              <a16:creationId xmlns:a16="http://schemas.microsoft.com/office/drawing/2014/main" id="{5C364516-ECC6-49CE-98CA-FAE3CD1A6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20" name="Picture 199" descr="empty">
          <a:extLst>
            <a:ext uri="{FF2B5EF4-FFF2-40B4-BE49-F238E27FC236}">
              <a16:creationId xmlns:a16="http://schemas.microsoft.com/office/drawing/2014/main" id="{DEF8D2B1-665E-4E1D-B673-8C026F68D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21" name="Picture 200" descr="empty">
          <a:extLst>
            <a:ext uri="{FF2B5EF4-FFF2-40B4-BE49-F238E27FC236}">
              <a16:creationId xmlns:a16="http://schemas.microsoft.com/office/drawing/2014/main" id="{D776EE98-8EB8-4287-870E-4778B3A05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22" name="Picture 195" descr="empty">
          <a:extLst>
            <a:ext uri="{FF2B5EF4-FFF2-40B4-BE49-F238E27FC236}">
              <a16:creationId xmlns:a16="http://schemas.microsoft.com/office/drawing/2014/main" id="{5A5FBD1C-5441-4BB8-B22F-874AD3FC1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23" name="Picture 196" descr="empty">
          <a:extLst>
            <a:ext uri="{FF2B5EF4-FFF2-40B4-BE49-F238E27FC236}">
              <a16:creationId xmlns:a16="http://schemas.microsoft.com/office/drawing/2014/main" id="{51DA2F14-8E22-4E36-86B9-6E391DC5A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24" name="Picture 197" descr="empty">
          <a:extLst>
            <a:ext uri="{FF2B5EF4-FFF2-40B4-BE49-F238E27FC236}">
              <a16:creationId xmlns:a16="http://schemas.microsoft.com/office/drawing/2014/main" id="{9E527453-8C1D-4C0C-BF39-A7237F196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25" name="Picture 198" descr="empty">
          <a:extLst>
            <a:ext uri="{FF2B5EF4-FFF2-40B4-BE49-F238E27FC236}">
              <a16:creationId xmlns:a16="http://schemas.microsoft.com/office/drawing/2014/main" id="{F425E3F1-51B2-46E8-8CA1-4FEC9F41B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26" name="Picture 199" descr="empty">
          <a:extLst>
            <a:ext uri="{FF2B5EF4-FFF2-40B4-BE49-F238E27FC236}">
              <a16:creationId xmlns:a16="http://schemas.microsoft.com/office/drawing/2014/main" id="{446129A4-9460-4F01-8C28-555F6C41E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27" name="Picture 200" descr="empty">
          <a:extLst>
            <a:ext uri="{FF2B5EF4-FFF2-40B4-BE49-F238E27FC236}">
              <a16:creationId xmlns:a16="http://schemas.microsoft.com/office/drawing/2014/main" id="{AED30C77-22B9-41FB-A0CE-D943EF264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28" name="Picture 195" descr="empty">
          <a:extLst>
            <a:ext uri="{FF2B5EF4-FFF2-40B4-BE49-F238E27FC236}">
              <a16:creationId xmlns:a16="http://schemas.microsoft.com/office/drawing/2014/main" id="{37925A8E-796F-4971-A7EF-494BF99A0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29" name="Picture 196" descr="empty">
          <a:extLst>
            <a:ext uri="{FF2B5EF4-FFF2-40B4-BE49-F238E27FC236}">
              <a16:creationId xmlns:a16="http://schemas.microsoft.com/office/drawing/2014/main" id="{2F219EA7-ED31-4501-A6BF-0947046E7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30" name="Picture 197" descr="empty">
          <a:extLst>
            <a:ext uri="{FF2B5EF4-FFF2-40B4-BE49-F238E27FC236}">
              <a16:creationId xmlns:a16="http://schemas.microsoft.com/office/drawing/2014/main" id="{3BA73BA1-9993-41C7-82B7-85E18F959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31" name="Picture 198" descr="empty">
          <a:extLst>
            <a:ext uri="{FF2B5EF4-FFF2-40B4-BE49-F238E27FC236}">
              <a16:creationId xmlns:a16="http://schemas.microsoft.com/office/drawing/2014/main" id="{970DBE30-673A-4215-9CDC-FD728A41E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32" name="Picture 199" descr="empty">
          <a:extLst>
            <a:ext uri="{FF2B5EF4-FFF2-40B4-BE49-F238E27FC236}">
              <a16:creationId xmlns:a16="http://schemas.microsoft.com/office/drawing/2014/main" id="{E9274F68-59FB-4376-A824-9A1251AA7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33" name="Picture 200" descr="empty">
          <a:extLst>
            <a:ext uri="{FF2B5EF4-FFF2-40B4-BE49-F238E27FC236}">
              <a16:creationId xmlns:a16="http://schemas.microsoft.com/office/drawing/2014/main" id="{E195373F-5BF6-4D87-A1B6-3A2D88148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34" name="Picture 195" descr="empty">
          <a:extLst>
            <a:ext uri="{FF2B5EF4-FFF2-40B4-BE49-F238E27FC236}">
              <a16:creationId xmlns:a16="http://schemas.microsoft.com/office/drawing/2014/main" id="{6FAC8EB5-2E7E-45FF-B15F-E97856F33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35" name="Picture 196" descr="empty">
          <a:extLst>
            <a:ext uri="{FF2B5EF4-FFF2-40B4-BE49-F238E27FC236}">
              <a16:creationId xmlns:a16="http://schemas.microsoft.com/office/drawing/2014/main" id="{662675B2-3454-4013-A555-D1DF8AD4B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36" name="Picture 197" descr="empty">
          <a:extLst>
            <a:ext uri="{FF2B5EF4-FFF2-40B4-BE49-F238E27FC236}">
              <a16:creationId xmlns:a16="http://schemas.microsoft.com/office/drawing/2014/main" id="{F192881D-4ED8-49AF-A34B-D5DCB7935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37" name="Picture 198" descr="empty">
          <a:extLst>
            <a:ext uri="{FF2B5EF4-FFF2-40B4-BE49-F238E27FC236}">
              <a16:creationId xmlns:a16="http://schemas.microsoft.com/office/drawing/2014/main" id="{75A0BC26-9A9D-4E38-AABC-91FA66786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38" name="Picture 199" descr="empty">
          <a:extLst>
            <a:ext uri="{FF2B5EF4-FFF2-40B4-BE49-F238E27FC236}">
              <a16:creationId xmlns:a16="http://schemas.microsoft.com/office/drawing/2014/main" id="{C4B0C514-69E0-4A2A-B75F-222A9D9AF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39" name="Picture 200" descr="empty">
          <a:extLst>
            <a:ext uri="{FF2B5EF4-FFF2-40B4-BE49-F238E27FC236}">
              <a16:creationId xmlns:a16="http://schemas.microsoft.com/office/drawing/2014/main" id="{EFF9A8CC-97B4-4C27-99CB-D8FF8C839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40" name="Picture 195" descr="empty">
          <a:extLst>
            <a:ext uri="{FF2B5EF4-FFF2-40B4-BE49-F238E27FC236}">
              <a16:creationId xmlns:a16="http://schemas.microsoft.com/office/drawing/2014/main" id="{7CFA1556-E6DB-4B1C-817A-7B826BB75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41" name="Picture 196" descr="empty">
          <a:extLst>
            <a:ext uri="{FF2B5EF4-FFF2-40B4-BE49-F238E27FC236}">
              <a16:creationId xmlns:a16="http://schemas.microsoft.com/office/drawing/2014/main" id="{76A98EF8-4A5A-4417-8B01-5DDBF86E3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42" name="Picture 197" descr="empty">
          <a:extLst>
            <a:ext uri="{FF2B5EF4-FFF2-40B4-BE49-F238E27FC236}">
              <a16:creationId xmlns:a16="http://schemas.microsoft.com/office/drawing/2014/main" id="{D5212358-E26E-4EB2-BA39-5206FBBCC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43" name="Picture 198" descr="empty">
          <a:extLst>
            <a:ext uri="{FF2B5EF4-FFF2-40B4-BE49-F238E27FC236}">
              <a16:creationId xmlns:a16="http://schemas.microsoft.com/office/drawing/2014/main" id="{6BE95A59-3D6D-47F3-9A68-2FC6CCD6A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44" name="Picture 199" descr="empty">
          <a:extLst>
            <a:ext uri="{FF2B5EF4-FFF2-40B4-BE49-F238E27FC236}">
              <a16:creationId xmlns:a16="http://schemas.microsoft.com/office/drawing/2014/main" id="{8D70D859-5F6B-4605-A670-54F0BF531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45" name="Picture 200" descr="empty">
          <a:extLst>
            <a:ext uri="{FF2B5EF4-FFF2-40B4-BE49-F238E27FC236}">
              <a16:creationId xmlns:a16="http://schemas.microsoft.com/office/drawing/2014/main" id="{860BC1ED-2792-45E7-93AB-B2C8D3C6C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46" name="Picture 195" descr="empty">
          <a:extLst>
            <a:ext uri="{FF2B5EF4-FFF2-40B4-BE49-F238E27FC236}">
              <a16:creationId xmlns:a16="http://schemas.microsoft.com/office/drawing/2014/main" id="{6DB475ED-72C7-4170-8623-95957AD37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47" name="Picture 196" descr="empty">
          <a:extLst>
            <a:ext uri="{FF2B5EF4-FFF2-40B4-BE49-F238E27FC236}">
              <a16:creationId xmlns:a16="http://schemas.microsoft.com/office/drawing/2014/main" id="{3CFCDE05-4AB1-446B-AA79-CCAC5BA2C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48" name="Picture 197" descr="empty">
          <a:extLst>
            <a:ext uri="{FF2B5EF4-FFF2-40B4-BE49-F238E27FC236}">
              <a16:creationId xmlns:a16="http://schemas.microsoft.com/office/drawing/2014/main" id="{189BAD6E-FE71-4D5E-9DF6-A429CE972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49" name="Picture 198" descr="empty">
          <a:extLst>
            <a:ext uri="{FF2B5EF4-FFF2-40B4-BE49-F238E27FC236}">
              <a16:creationId xmlns:a16="http://schemas.microsoft.com/office/drawing/2014/main" id="{5541A87B-11FB-4296-BE78-2881AB3D9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50" name="Picture 199" descr="empty">
          <a:extLst>
            <a:ext uri="{FF2B5EF4-FFF2-40B4-BE49-F238E27FC236}">
              <a16:creationId xmlns:a16="http://schemas.microsoft.com/office/drawing/2014/main" id="{3B035083-AC18-4659-99FA-284105C04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51" name="Picture 200" descr="empty">
          <a:extLst>
            <a:ext uri="{FF2B5EF4-FFF2-40B4-BE49-F238E27FC236}">
              <a16:creationId xmlns:a16="http://schemas.microsoft.com/office/drawing/2014/main" id="{8A78259E-4932-4131-B475-3273D9026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52" name="Picture 195" descr="empty">
          <a:extLst>
            <a:ext uri="{FF2B5EF4-FFF2-40B4-BE49-F238E27FC236}">
              <a16:creationId xmlns:a16="http://schemas.microsoft.com/office/drawing/2014/main" id="{202560C8-9858-4C27-AA23-E38E22D48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53" name="Picture 196" descr="empty">
          <a:extLst>
            <a:ext uri="{FF2B5EF4-FFF2-40B4-BE49-F238E27FC236}">
              <a16:creationId xmlns:a16="http://schemas.microsoft.com/office/drawing/2014/main" id="{BE54C195-9893-4D92-B480-8FDF6726E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54" name="Picture 197" descr="empty">
          <a:extLst>
            <a:ext uri="{FF2B5EF4-FFF2-40B4-BE49-F238E27FC236}">
              <a16:creationId xmlns:a16="http://schemas.microsoft.com/office/drawing/2014/main" id="{6485163A-8472-4F55-ABE2-05B66DC29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55" name="Picture 198" descr="empty">
          <a:extLst>
            <a:ext uri="{FF2B5EF4-FFF2-40B4-BE49-F238E27FC236}">
              <a16:creationId xmlns:a16="http://schemas.microsoft.com/office/drawing/2014/main" id="{5F0955C0-4E28-4E26-931A-37B9567B1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56" name="Picture 199" descr="empty">
          <a:extLst>
            <a:ext uri="{FF2B5EF4-FFF2-40B4-BE49-F238E27FC236}">
              <a16:creationId xmlns:a16="http://schemas.microsoft.com/office/drawing/2014/main" id="{4D209CBF-9A77-42D8-B872-491776B42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57" name="Picture 200" descr="empty">
          <a:extLst>
            <a:ext uri="{FF2B5EF4-FFF2-40B4-BE49-F238E27FC236}">
              <a16:creationId xmlns:a16="http://schemas.microsoft.com/office/drawing/2014/main" id="{5083E8C7-8B25-4240-BB76-F8E693227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58" name="Picture 195" descr="empty">
          <a:extLst>
            <a:ext uri="{FF2B5EF4-FFF2-40B4-BE49-F238E27FC236}">
              <a16:creationId xmlns:a16="http://schemas.microsoft.com/office/drawing/2014/main" id="{0AD87626-568B-464F-A1E2-AEF55A1BC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59" name="Picture 196" descr="empty">
          <a:extLst>
            <a:ext uri="{FF2B5EF4-FFF2-40B4-BE49-F238E27FC236}">
              <a16:creationId xmlns:a16="http://schemas.microsoft.com/office/drawing/2014/main" id="{293FAB0E-5728-4462-B1B3-A746BEB5F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60" name="Picture 197" descr="empty">
          <a:extLst>
            <a:ext uri="{FF2B5EF4-FFF2-40B4-BE49-F238E27FC236}">
              <a16:creationId xmlns:a16="http://schemas.microsoft.com/office/drawing/2014/main" id="{18EC7C3D-0750-4E63-9B7F-41D67A21E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61" name="Picture 198" descr="empty">
          <a:extLst>
            <a:ext uri="{FF2B5EF4-FFF2-40B4-BE49-F238E27FC236}">
              <a16:creationId xmlns:a16="http://schemas.microsoft.com/office/drawing/2014/main" id="{D444340C-DAB8-473B-919C-228E33F68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62" name="Picture 199" descr="empty">
          <a:extLst>
            <a:ext uri="{FF2B5EF4-FFF2-40B4-BE49-F238E27FC236}">
              <a16:creationId xmlns:a16="http://schemas.microsoft.com/office/drawing/2014/main" id="{5A4480EC-3850-46F7-BB9E-41D907642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63" name="Picture 200" descr="empty">
          <a:extLst>
            <a:ext uri="{FF2B5EF4-FFF2-40B4-BE49-F238E27FC236}">
              <a16:creationId xmlns:a16="http://schemas.microsoft.com/office/drawing/2014/main" id="{38106F09-497F-446F-AAD1-65403EAD3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64" name="Picture 195" descr="empty">
          <a:extLst>
            <a:ext uri="{FF2B5EF4-FFF2-40B4-BE49-F238E27FC236}">
              <a16:creationId xmlns:a16="http://schemas.microsoft.com/office/drawing/2014/main" id="{3555B524-23B8-44FF-AEDC-E2B7EF80D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65" name="Picture 196" descr="empty">
          <a:extLst>
            <a:ext uri="{FF2B5EF4-FFF2-40B4-BE49-F238E27FC236}">
              <a16:creationId xmlns:a16="http://schemas.microsoft.com/office/drawing/2014/main" id="{BE8492DB-5248-48BC-A3BB-CE21DDC4B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66" name="Picture 197" descr="empty">
          <a:extLst>
            <a:ext uri="{FF2B5EF4-FFF2-40B4-BE49-F238E27FC236}">
              <a16:creationId xmlns:a16="http://schemas.microsoft.com/office/drawing/2014/main" id="{8C058EBD-DC95-4ECD-A2A4-7F9F7AFC4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67" name="Picture 198" descr="empty">
          <a:extLst>
            <a:ext uri="{FF2B5EF4-FFF2-40B4-BE49-F238E27FC236}">
              <a16:creationId xmlns:a16="http://schemas.microsoft.com/office/drawing/2014/main" id="{1115AFBF-3A53-41E5-A1AF-0192C7FD9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68" name="Picture 199" descr="empty">
          <a:extLst>
            <a:ext uri="{FF2B5EF4-FFF2-40B4-BE49-F238E27FC236}">
              <a16:creationId xmlns:a16="http://schemas.microsoft.com/office/drawing/2014/main" id="{98D3D402-7707-40FA-9DFA-5C05BDC9F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69" name="Picture 200" descr="empty">
          <a:extLst>
            <a:ext uri="{FF2B5EF4-FFF2-40B4-BE49-F238E27FC236}">
              <a16:creationId xmlns:a16="http://schemas.microsoft.com/office/drawing/2014/main" id="{A8489D5B-FDD8-4836-984D-0D84C9DD0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70" name="Picture 195" descr="empty">
          <a:extLst>
            <a:ext uri="{FF2B5EF4-FFF2-40B4-BE49-F238E27FC236}">
              <a16:creationId xmlns:a16="http://schemas.microsoft.com/office/drawing/2014/main" id="{2F461310-AD5D-4B0D-A20F-522B2363A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71" name="Picture 196" descr="empty">
          <a:extLst>
            <a:ext uri="{FF2B5EF4-FFF2-40B4-BE49-F238E27FC236}">
              <a16:creationId xmlns:a16="http://schemas.microsoft.com/office/drawing/2014/main" id="{960E8AFC-9942-4AE7-A85C-B17558254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72" name="Picture 197" descr="empty">
          <a:extLst>
            <a:ext uri="{FF2B5EF4-FFF2-40B4-BE49-F238E27FC236}">
              <a16:creationId xmlns:a16="http://schemas.microsoft.com/office/drawing/2014/main" id="{3C4E2283-AD5C-4AE0-BA36-769D48049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73" name="Picture 198" descr="empty">
          <a:extLst>
            <a:ext uri="{FF2B5EF4-FFF2-40B4-BE49-F238E27FC236}">
              <a16:creationId xmlns:a16="http://schemas.microsoft.com/office/drawing/2014/main" id="{1EC2E849-29EC-4311-8794-80CAF3229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74" name="Picture 199" descr="empty">
          <a:extLst>
            <a:ext uri="{FF2B5EF4-FFF2-40B4-BE49-F238E27FC236}">
              <a16:creationId xmlns:a16="http://schemas.microsoft.com/office/drawing/2014/main" id="{D937D063-0C3B-4956-982C-DEEDCC06A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75" name="Picture 200" descr="empty">
          <a:extLst>
            <a:ext uri="{FF2B5EF4-FFF2-40B4-BE49-F238E27FC236}">
              <a16:creationId xmlns:a16="http://schemas.microsoft.com/office/drawing/2014/main" id="{EBAEC435-C4AC-472C-A7BA-B7653B129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76" name="Picture 195" descr="empty">
          <a:extLst>
            <a:ext uri="{FF2B5EF4-FFF2-40B4-BE49-F238E27FC236}">
              <a16:creationId xmlns:a16="http://schemas.microsoft.com/office/drawing/2014/main" id="{F2B5722B-1D24-40F8-8A50-8F3006B09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77" name="Picture 196" descr="empty">
          <a:extLst>
            <a:ext uri="{FF2B5EF4-FFF2-40B4-BE49-F238E27FC236}">
              <a16:creationId xmlns:a16="http://schemas.microsoft.com/office/drawing/2014/main" id="{8C699165-3D2C-4038-AF6F-42E24C713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78" name="Picture 197" descr="empty">
          <a:extLst>
            <a:ext uri="{FF2B5EF4-FFF2-40B4-BE49-F238E27FC236}">
              <a16:creationId xmlns:a16="http://schemas.microsoft.com/office/drawing/2014/main" id="{7504848F-38D0-41FE-850F-1E1AE23CD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79" name="Picture 198" descr="empty">
          <a:extLst>
            <a:ext uri="{FF2B5EF4-FFF2-40B4-BE49-F238E27FC236}">
              <a16:creationId xmlns:a16="http://schemas.microsoft.com/office/drawing/2014/main" id="{967442F7-5E87-4B68-BFC4-DD4D8B1E9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80" name="Picture 199" descr="empty">
          <a:extLst>
            <a:ext uri="{FF2B5EF4-FFF2-40B4-BE49-F238E27FC236}">
              <a16:creationId xmlns:a16="http://schemas.microsoft.com/office/drawing/2014/main" id="{5BF14E05-E68A-4582-AAA3-37E4CDBA5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81" name="Picture 200" descr="empty">
          <a:extLst>
            <a:ext uri="{FF2B5EF4-FFF2-40B4-BE49-F238E27FC236}">
              <a16:creationId xmlns:a16="http://schemas.microsoft.com/office/drawing/2014/main" id="{FA2F4396-871A-4650-84E4-8E519FBAE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82" name="Picture 195" descr="empty">
          <a:extLst>
            <a:ext uri="{FF2B5EF4-FFF2-40B4-BE49-F238E27FC236}">
              <a16:creationId xmlns:a16="http://schemas.microsoft.com/office/drawing/2014/main" id="{478674FF-9369-4A38-8C40-2BD70AF9A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83" name="Picture 196" descr="empty">
          <a:extLst>
            <a:ext uri="{FF2B5EF4-FFF2-40B4-BE49-F238E27FC236}">
              <a16:creationId xmlns:a16="http://schemas.microsoft.com/office/drawing/2014/main" id="{635E83B3-A65C-4989-B610-2B5B78AE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84" name="Picture 197" descr="empty">
          <a:extLst>
            <a:ext uri="{FF2B5EF4-FFF2-40B4-BE49-F238E27FC236}">
              <a16:creationId xmlns:a16="http://schemas.microsoft.com/office/drawing/2014/main" id="{2ED76227-6F0B-4582-B843-AFE0141C2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85" name="Picture 198" descr="empty">
          <a:extLst>
            <a:ext uri="{FF2B5EF4-FFF2-40B4-BE49-F238E27FC236}">
              <a16:creationId xmlns:a16="http://schemas.microsoft.com/office/drawing/2014/main" id="{2D7F6497-E4F5-4924-833F-CC812136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86" name="Picture 199" descr="empty">
          <a:extLst>
            <a:ext uri="{FF2B5EF4-FFF2-40B4-BE49-F238E27FC236}">
              <a16:creationId xmlns:a16="http://schemas.microsoft.com/office/drawing/2014/main" id="{39A635FD-C9B6-4F18-BD75-64D15F951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87" name="Picture 200" descr="empty">
          <a:extLst>
            <a:ext uri="{FF2B5EF4-FFF2-40B4-BE49-F238E27FC236}">
              <a16:creationId xmlns:a16="http://schemas.microsoft.com/office/drawing/2014/main" id="{76BA226C-ADB5-4AA1-A6F1-8E46A5EE9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88" name="Picture 195" descr="empty">
          <a:extLst>
            <a:ext uri="{FF2B5EF4-FFF2-40B4-BE49-F238E27FC236}">
              <a16:creationId xmlns:a16="http://schemas.microsoft.com/office/drawing/2014/main" id="{54A83517-3309-41DC-AE88-BFC4E8F13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89" name="Picture 196" descr="empty">
          <a:extLst>
            <a:ext uri="{FF2B5EF4-FFF2-40B4-BE49-F238E27FC236}">
              <a16:creationId xmlns:a16="http://schemas.microsoft.com/office/drawing/2014/main" id="{D7E95E97-0B05-46C5-8E13-BF88179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90" name="Picture 197" descr="empty">
          <a:extLst>
            <a:ext uri="{FF2B5EF4-FFF2-40B4-BE49-F238E27FC236}">
              <a16:creationId xmlns:a16="http://schemas.microsoft.com/office/drawing/2014/main" id="{96228C26-5EBB-4BBA-8B53-50FF03B7C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91" name="Picture 198" descr="empty">
          <a:extLst>
            <a:ext uri="{FF2B5EF4-FFF2-40B4-BE49-F238E27FC236}">
              <a16:creationId xmlns:a16="http://schemas.microsoft.com/office/drawing/2014/main" id="{AE01DF16-2545-48F4-BBA7-679D49CC6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92" name="Picture 199" descr="empty">
          <a:extLst>
            <a:ext uri="{FF2B5EF4-FFF2-40B4-BE49-F238E27FC236}">
              <a16:creationId xmlns:a16="http://schemas.microsoft.com/office/drawing/2014/main" id="{024EFDB4-5B39-4FD9-9304-B33D15F11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93" name="Picture 200" descr="empty">
          <a:extLst>
            <a:ext uri="{FF2B5EF4-FFF2-40B4-BE49-F238E27FC236}">
              <a16:creationId xmlns:a16="http://schemas.microsoft.com/office/drawing/2014/main" id="{16585693-3065-4802-941B-ABF64F492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94" name="Picture 195" descr="empty">
          <a:extLst>
            <a:ext uri="{FF2B5EF4-FFF2-40B4-BE49-F238E27FC236}">
              <a16:creationId xmlns:a16="http://schemas.microsoft.com/office/drawing/2014/main" id="{23BA908F-08DA-4F1D-8150-EF60DD023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95" name="Picture 196" descr="empty">
          <a:extLst>
            <a:ext uri="{FF2B5EF4-FFF2-40B4-BE49-F238E27FC236}">
              <a16:creationId xmlns:a16="http://schemas.microsoft.com/office/drawing/2014/main" id="{A6B727E8-44EF-4DF2-99C3-051A570E6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96" name="Picture 197" descr="empty">
          <a:extLst>
            <a:ext uri="{FF2B5EF4-FFF2-40B4-BE49-F238E27FC236}">
              <a16:creationId xmlns:a16="http://schemas.microsoft.com/office/drawing/2014/main" id="{3F1125EC-53E0-4068-B861-7BCC0A58C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97" name="Picture 198" descr="empty">
          <a:extLst>
            <a:ext uri="{FF2B5EF4-FFF2-40B4-BE49-F238E27FC236}">
              <a16:creationId xmlns:a16="http://schemas.microsoft.com/office/drawing/2014/main" id="{6C2174FE-5E31-44EE-B805-1B8B1235F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498" name="Picture 199" descr="empty">
          <a:extLst>
            <a:ext uri="{FF2B5EF4-FFF2-40B4-BE49-F238E27FC236}">
              <a16:creationId xmlns:a16="http://schemas.microsoft.com/office/drawing/2014/main" id="{F2FE3E42-2CA0-4C7C-8DB3-B453D2986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499" name="Picture 200" descr="empty">
          <a:extLst>
            <a:ext uri="{FF2B5EF4-FFF2-40B4-BE49-F238E27FC236}">
              <a16:creationId xmlns:a16="http://schemas.microsoft.com/office/drawing/2014/main" id="{2AB6EFDC-4DBF-4D2B-A34C-08ECE696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00" name="Picture 195" descr="empty">
          <a:extLst>
            <a:ext uri="{FF2B5EF4-FFF2-40B4-BE49-F238E27FC236}">
              <a16:creationId xmlns:a16="http://schemas.microsoft.com/office/drawing/2014/main" id="{BCF153AA-F6A6-48BE-81D7-D7C61A244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01" name="Picture 196" descr="empty">
          <a:extLst>
            <a:ext uri="{FF2B5EF4-FFF2-40B4-BE49-F238E27FC236}">
              <a16:creationId xmlns:a16="http://schemas.microsoft.com/office/drawing/2014/main" id="{920E244D-C577-4240-885B-119E2E025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02" name="Picture 197" descr="empty">
          <a:extLst>
            <a:ext uri="{FF2B5EF4-FFF2-40B4-BE49-F238E27FC236}">
              <a16:creationId xmlns:a16="http://schemas.microsoft.com/office/drawing/2014/main" id="{A9641D3C-A748-4FD8-B07D-EE27E7CCF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03" name="Picture 198" descr="empty">
          <a:extLst>
            <a:ext uri="{FF2B5EF4-FFF2-40B4-BE49-F238E27FC236}">
              <a16:creationId xmlns:a16="http://schemas.microsoft.com/office/drawing/2014/main" id="{2E330EF8-7CB1-4612-9A9D-DB71B8ADD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04" name="Picture 199" descr="empty">
          <a:extLst>
            <a:ext uri="{FF2B5EF4-FFF2-40B4-BE49-F238E27FC236}">
              <a16:creationId xmlns:a16="http://schemas.microsoft.com/office/drawing/2014/main" id="{560C3072-B4B1-4D2F-B5AF-E559084ED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05" name="Picture 200" descr="empty">
          <a:extLst>
            <a:ext uri="{FF2B5EF4-FFF2-40B4-BE49-F238E27FC236}">
              <a16:creationId xmlns:a16="http://schemas.microsoft.com/office/drawing/2014/main" id="{8082CCAA-44CA-4AA5-9234-E485890B1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06" name="Picture 195" descr="empty">
          <a:extLst>
            <a:ext uri="{FF2B5EF4-FFF2-40B4-BE49-F238E27FC236}">
              <a16:creationId xmlns:a16="http://schemas.microsoft.com/office/drawing/2014/main" id="{2DA6CA2B-3FB7-4129-8F1D-992E5B1DE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07" name="Picture 196" descr="empty">
          <a:extLst>
            <a:ext uri="{FF2B5EF4-FFF2-40B4-BE49-F238E27FC236}">
              <a16:creationId xmlns:a16="http://schemas.microsoft.com/office/drawing/2014/main" id="{C79D5BDE-0CCF-4183-813E-8CC1A6EBD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08" name="Picture 197" descr="empty">
          <a:extLst>
            <a:ext uri="{FF2B5EF4-FFF2-40B4-BE49-F238E27FC236}">
              <a16:creationId xmlns:a16="http://schemas.microsoft.com/office/drawing/2014/main" id="{B2323EB2-66B6-464C-A12E-EC53047BE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09" name="Picture 198" descr="empty">
          <a:extLst>
            <a:ext uri="{FF2B5EF4-FFF2-40B4-BE49-F238E27FC236}">
              <a16:creationId xmlns:a16="http://schemas.microsoft.com/office/drawing/2014/main" id="{EAA52C96-C84A-41E1-83AE-58CAD5F11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10" name="Picture 199" descr="empty">
          <a:extLst>
            <a:ext uri="{FF2B5EF4-FFF2-40B4-BE49-F238E27FC236}">
              <a16:creationId xmlns:a16="http://schemas.microsoft.com/office/drawing/2014/main" id="{23F69013-402E-4C05-8598-047303857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11" name="Picture 200" descr="empty">
          <a:extLst>
            <a:ext uri="{FF2B5EF4-FFF2-40B4-BE49-F238E27FC236}">
              <a16:creationId xmlns:a16="http://schemas.microsoft.com/office/drawing/2014/main" id="{ADACB118-5070-4EB6-A2F7-A3FE7296E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12" name="Picture 195" descr="empty">
          <a:extLst>
            <a:ext uri="{FF2B5EF4-FFF2-40B4-BE49-F238E27FC236}">
              <a16:creationId xmlns:a16="http://schemas.microsoft.com/office/drawing/2014/main" id="{FECBAA34-D696-44DA-B632-ABF7CC9D7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13" name="Picture 196" descr="empty">
          <a:extLst>
            <a:ext uri="{FF2B5EF4-FFF2-40B4-BE49-F238E27FC236}">
              <a16:creationId xmlns:a16="http://schemas.microsoft.com/office/drawing/2014/main" id="{7DE4DEFA-A867-44D2-940F-BB8619CCC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14" name="Picture 197" descr="empty">
          <a:extLst>
            <a:ext uri="{FF2B5EF4-FFF2-40B4-BE49-F238E27FC236}">
              <a16:creationId xmlns:a16="http://schemas.microsoft.com/office/drawing/2014/main" id="{4E6782B0-DDEF-429C-B2E7-3558A2FA1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15" name="Picture 198" descr="empty">
          <a:extLst>
            <a:ext uri="{FF2B5EF4-FFF2-40B4-BE49-F238E27FC236}">
              <a16:creationId xmlns:a16="http://schemas.microsoft.com/office/drawing/2014/main" id="{E79DEC7B-2E1B-4090-A4A3-DACDC2FD4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16" name="Picture 199" descr="empty">
          <a:extLst>
            <a:ext uri="{FF2B5EF4-FFF2-40B4-BE49-F238E27FC236}">
              <a16:creationId xmlns:a16="http://schemas.microsoft.com/office/drawing/2014/main" id="{5B093353-F48D-405B-83AE-10DAA704B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17" name="Picture 200" descr="empty">
          <a:extLst>
            <a:ext uri="{FF2B5EF4-FFF2-40B4-BE49-F238E27FC236}">
              <a16:creationId xmlns:a16="http://schemas.microsoft.com/office/drawing/2014/main" id="{5E6FF330-EB64-453A-8926-5503AE5E3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18" name="Picture 195" descr="empty">
          <a:extLst>
            <a:ext uri="{FF2B5EF4-FFF2-40B4-BE49-F238E27FC236}">
              <a16:creationId xmlns:a16="http://schemas.microsoft.com/office/drawing/2014/main" id="{69EA9AED-A173-408B-B4F4-7B60E4103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19" name="Picture 196" descr="empty">
          <a:extLst>
            <a:ext uri="{FF2B5EF4-FFF2-40B4-BE49-F238E27FC236}">
              <a16:creationId xmlns:a16="http://schemas.microsoft.com/office/drawing/2014/main" id="{4684FBFD-FE85-4D60-9B55-5C1459428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20" name="Picture 197" descr="empty">
          <a:extLst>
            <a:ext uri="{FF2B5EF4-FFF2-40B4-BE49-F238E27FC236}">
              <a16:creationId xmlns:a16="http://schemas.microsoft.com/office/drawing/2014/main" id="{29CF47E4-C4C4-4F0F-9924-D8710B64F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21" name="Picture 198" descr="empty">
          <a:extLst>
            <a:ext uri="{FF2B5EF4-FFF2-40B4-BE49-F238E27FC236}">
              <a16:creationId xmlns:a16="http://schemas.microsoft.com/office/drawing/2014/main" id="{988DEF77-850D-452D-8911-FD2768D8E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22" name="Picture 199" descr="empty">
          <a:extLst>
            <a:ext uri="{FF2B5EF4-FFF2-40B4-BE49-F238E27FC236}">
              <a16:creationId xmlns:a16="http://schemas.microsoft.com/office/drawing/2014/main" id="{ECD601A3-EDB6-4F51-9F85-E65FBB05F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23" name="Picture 200" descr="empty">
          <a:extLst>
            <a:ext uri="{FF2B5EF4-FFF2-40B4-BE49-F238E27FC236}">
              <a16:creationId xmlns:a16="http://schemas.microsoft.com/office/drawing/2014/main" id="{36384B04-920D-4CDC-B597-587FAD761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24" name="Picture 195" descr="empty">
          <a:extLst>
            <a:ext uri="{FF2B5EF4-FFF2-40B4-BE49-F238E27FC236}">
              <a16:creationId xmlns:a16="http://schemas.microsoft.com/office/drawing/2014/main" id="{300E6E7F-EEB0-4D40-92CE-A99F5080D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25" name="Picture 196" descr="empty">
          <a:extLst>
            <a:ext uri="{FF2B5EF4-FFF2-40B4-BE49-F238E27FC236}">
              <a16:creationId xmlns:a16="http://schemas.microsoft.com/office/drawing/2014/main" id="{AA887365-26D6-4DB4-AAB0-33EEB44CD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26" name="Picture 197" descr="empty">
          <a:extLst>
            <a:ext uri="{FF2B5EF4-FFF2-40B4-BE49-F238E27FC236}">
              <a16:creationId xmlns:a16="http://schemas.microsoft.com/office/drawing/2014/main" id="{54B479AC-F966-48DE-8606-AED8B01A9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27" name="Picture 198" descr="empty">
          <a:extLst>
            <a:ext uri="{FF2B5EF4-FFF2-40B4-BE49-F238E27FC236}">
              <a16:creationId xmlns:a16="http://schemas.microsoft.com/office/drawing/2014/main" id="{BD901984-1C9A-409B-99DD-5CADF38D6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28" name="Picture 199" descr="empty">
          <a:extLst>
            <a:ext uri="{FF2B5EF4-FFF2-40B4-BE49-F238E27FC236}">
              <a16:creationId xmlns:a16="http://schemas.microsoft.com/office/drawing/2014/main" id="{E9832C6C-92EA-4D36-B481-CC05F5113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29" name="Picture 200" descr="empty">
          <a:extLst>
            <a:ext uri="{FF2B5EF4-FFF2-40B4-BE49-F238E27FC236}">
              <a16:creationId xmlns:a16="http://schemas.microsoft.com/office/drawing/2014/main" id="{A2BC291C-8B29-42C3-9188-19CB8744D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30" name="Picture 195" descr="empty">
          <a:extLst>
            <a:ext uri="{FF2B5EF4-FFF2-40B4-BE49-F238E27FC236}">
              <a16:creationId xmlns:a16="http://schemas.microsoft.com/office/drawing/2014/main" id="{EE05A8AC-7CB4-48BF-AE0E-0367CEBCE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31" name="Picture 196" descr="empty">
          <a:extLst>
            <a:ext uri="{FF2B5EF4-FFF2-40B4-BE49-F238E27FC236}">
              <a16:creationId xmlns:a16="http://schemas.microsoft.com/office/drawing/2014/main" id="{1C5FF144-2B31-4229-91A6-76B4FFD1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32" name="Picture 197" descr="empty">
          <a:extLst>
            <a:ext uri="{FF2B5EF4-FFF2-40B4-BE49-F238E27FC236}">
              <a16:creationId xmlns:a16="http://schemas.microsoft.com/office/drawing/2014/main" id="{25CD13BE-3B17-44B2-87AA-E4B4189D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33" name="Picture 198" descr="empty">
          <a:extLst>
            <a:ext uri="{FF2B5EF4-FFF2-40B4-BE49-F238E27FC236}">
              <a16:creationId xmlns:a16="http://schemas.microsoft.com/office/drawing/2014/main" id="{BEF072D9-8A8E-4EB8-8687-5C111F263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34" name="Picture 199" descr="empty">
          <a:extLst>
            <a:ext uri="{FF2B5EF4-FFF2-40B4-BE49-F238E27FC236}">
              <a16:creationId xmlns:a16="http://schemas.microsoft.com/office/drawing/2014/main" id="{9442DE0B-6B3A-4503-BF86-CC30D1D21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35" name="Picture 200" descr="empty">
          <a:extLst>
            <a:ext uri="{FF2B5EF4-FFF2-40B4-BE49-F238E27FC236}">
              <a16:creationId xmlns:a16="http://schemas.microsoft.com/office/drawing/2014/main" id="{D76668EA-6BD2-4F5D-B7C7-88A0009EC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36" name="Picture 195" descr="empty">
          <a:extLst>
            <a:ext uri="{FF2B5EF4-FFF2-40B4-BE49-F238E27FC236}">
              <a16:creationId xmlns:a16="http://schemas.microsoft.com/office/drawing/2014/main" id="{9906F46A-C8A9-4754-8C1A-FE2B0107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37" name="Picture 196" descr="empty">
          <a:extLst>
            <a:ext uri="{FF2B5EF4-FFF2-40B4-BE49-F238E27FC236}">
              <a16:creationId xmlns:a16="http://schemas.microsoft.com/office/drawing/2014/main" id="{EB376252-1A28-458C-8E78-CA5FBDB70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38" name="Picture 197" descr="empty">
          <a:extLst>
            <a:ext uri="{FF2B5EF4-FFF2-40B4-BE49-F238E27FC236}">
              <a16:creationId xmlns:a16="http://schemas.microsoft.com/office/drawing/2014/main" id="{43B692A3-D5F5-4020-B67F-9D91CF2FA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39" name="Picture 198" descr="empty">
          <a:extLst>
            <a:ext uri="{FF2B5EF4-FFF2-40B4-BE49-F238E27FC236}">
              <a16:creationId xmlns:a16="http://schemas.microsoft.com/office/drawing/2014/main" id="{64CB9FE6-DDBD-42D9-B731-29A306040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40" name="Picture 199" descr="empty">
          <a:extLst>
            <a:ext uri="{FF2B5EF4-FFF2-40B4-BE49-F238E27FC236}">
              <a16:creationId xmlns:a16="http://schemas.microsoft.com/office/drawing/2014/main" id="{EBDA2908-B001-448A-9292-8330A7423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41" name="Picture 200" descr="empty">
          <a:extLst>
            <a:ext uri="{FF2B5EF4-FFF2-40B4-BE49-F238E27FC236}">
              <a16:creationId xmlns:a16="http://schemas.microsoft.com/office/drawing/2014/main" id="{3C69E2BE-D609-477C-A90A-AAF8C424A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42" name="Picture 195" descr="empty">
          <a:extLst>
            <a:ext uri="{FF2B5EF4-FFF2-40B4-BE49-F238E27FC236}">
              <a16:creationId xmlns:a16="http://schemas.microsoft.com/office/drawing/2014/main" id="{9C3D9A88-7F99-4513-A127-5C1DB3C80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43" name="Picture 196" descr="empty">
          <a:extLst>
            <a:ext uri="{FF2B5EF4-FFF2-40B4-BE49-F238E27FC236}">
              <a16:creationId xmlns:a16="http://schemas.microsoft.com/office/drawing/2014/main" id="{1E014512-92D3-46D1-A8D9-8114FBC61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44" name="Picture 197" descr="empty">
          <a:extLst>
            <a:ext uri="{FF2B5EF4-FFF2-40B4-BE49-F238E27FC236}">
              <a16:creationId xmlns:a16="http://schemas.microsoft.com/office/drawing/2014/main" id="{D1EF5F70-E8C4-4146-A94D-6777266E0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45" name="Picture 198" descr="empty">
          <a:extLst>
            <a:ext uri="{FF2B5EF4-FFF2-40B4-BE49-F238E27FC236}">
              <a16:creationId xmlns:a16="http://schemas.microsoft.com/office/drawing/2014/main" id="{625880D5-B68D-4D53-B982-E675E8055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46" name="Picture 199" descr="empty">
          <a:extLst>
            <a:ext uri="{FF2B5EF4-FFF2-40B4-BE49-F238E27FC236}">
              <a16:creationId xmlns:a16="http://schemas.microsoft.com/office/drawing/2014/main" id="{1E071EEB-6AB8-4346-9E1A-7906ACA71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47" name="Picture 200" descr="empty">
          <a:extLst>
            <a:ext uri="{FF2B5EF4-FFF2-40B4-BE49-F238E27FC236}">
              <a16:creationId xmlns:a16="http://schemas.microsoft.com/office/drawing/2014/main" id="{22F85A81-EDA5-418B-8C5D-586F63B12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48" name="Picture 195" descr="empty">
          <a:extLst>
            <a:ext uri="{FF2B5EF4-FFF2-40B4-BE49-F238E27FC236}">
              <a16:creationId xmlns:a16="http://schemas.microsoft.com/office/drawing/2014/main" id="{5A0D8E71-720E-4196-A708-B1E2A4CA0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49" name="Picture 196" descr="empty">
          <a:extLst>
            <a:ext uri="{FF2B5EF4-FFF2-40B4-BE49-F238E27FC236}">
              <a16:creationId xmlns:a16="http://schemas.microsoft.com/office/drawing/2014/main" id="{1A373088-0881-4B82-B37D-5BD520F9B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50" name="Picture 197" descr="empty">
          <a:extLst>
            <a:ext uri="{FF2B5EF4-FFF2-40B4-BE49-F238E27FC236}">
              <a16:creationId xmlns:a16="http://schemas.microsoft.com/office/drawing/2014/main" id="{6AC7BA4C-72D5-4DCC-B6E2-B62D1D18A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51" name="Picture 198" descr="empty">
          <a:extLst>
            <a:ext uri="{FF2B5EF4-FFF2-40B4-BE49-F238E27FC236}">
              <a16:creationId xmlns:a16="http://schemas.microsoft.com/office/drawing/2014/main" id="{E0C169D2-5FBF-4E18-9618-76BDA0330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52" name="Picture 199" descr="empty">
          <a:extLst>
            <a:ext uri="{FF2B5EF4-FFF2-40B4-BE49-F238E27FC236}">
              <a16:creationId xmlns:a16="http://schemas.microsoft.com/office/drawing/2014/main" id="{A07F4BD0-41F0-4B9B-8F3C-D97311D42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53" name="Picture 200" descr="empty">
          <a:extLst>
            <a:ext uri="{FF2B5EF4-FFF2-40B4-BE49-F238E27FC236}">
              <a16:creationId xmlns:a16="http://schemas.microsoft.com/office/drawing/2014/main" id="{31446D00-1D98-4773-BE15-092785692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54" name="Picture 195" descr="empty">
          <a:extLst>
            <a:ext uri="{FF2B5EF4-FFF2-40B4-BE49-F238E27FC236}">
              <a16:creationId xmlns:a16="http://schemas.microsoft.com/office/drawing/2014/main" id="{2BFCE950-2319-4094-8EA7-03F9A4D13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55" name="Picture 196" descr="empty">
          <a:extLst>
            <a:ext uri="{FF2B5EF4-FFF2-40B4-BE49-F238E27FC236}">
              <a16:creationId xmlns:a16="http://schemas.microsoft.com/office/drawing/2014/main" id="{F6581B68-64D3-45AD-818A-DA10D76CE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56" name="Picture 197" descr="empty">
          <a:extLst>
            <a:ext uri="{FF2B5EF4-FFF2-40B4-BE49-F238E27FC236}">
              <a16:creationId xmlns:a16="http://schemas.microsoft.com/office/drawing/2014/main" id="{0D11FC70-6DCA-40F6-844D-CEEA6AE47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57" name="Picture 198" descr="empty">
          <a:extLst>
            <a:ext uri="{FF2B5EF4-FFF2-40B4-BE49-F238E27FC236}">
              <a16:creationId xmlns:a16="http://schemas.microsoft.com/office/drawing/2014/main" id="{D56EBBC2-A9C5-45C5-A06D-4203D2F81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58" name="Picture 199" descr="empty">
          <a:extLst>
            <a:ext uri="{FF2B5EF4-FFF2-40B4-BE49-F238E27FC236}">
              <a16:creationId xmlns:a16="http://schemas.microsoft.com/office/drawing/2014/main" id="{3591A454-4F23-42D2-9DCE-B2C8E3A4E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59" name="Picture 200" descr="empty">
          <a:extLst>
            <a:ext uri="{FF2B5EF4-FFF2-40B4-BE49-F238E27FC236}">
              <a16:creationId xmlns:a16="http://schemas.microsoft.com/office/drawing/2014/main" id="{CD925950-8603-405B-ACD7-EE6CFD0A0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60" name="Picture 195" descr="empty">
          <a:extLst>
            <a:ext uri="{FF2B5EF4-FFF2-40B4-BE49-F238E27FC236}">
              <a16:creationId xmlns:a16="http://schemas.microsoft.com/office/drawing/2014/main" id="{F6879A73-8A7D-42C3-A040-916863F5C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61" name="Picture 196" descr="empty">
          <a:extLst>
            <a:ext uri="{FF2B5EF4-FFF2-40B4-BE49-F238E27FC236}">
              <a16:creationId xmlns:a16="http://schemas.microsoft.com/office/drawing/2014/main" id="{3B23B537-A7EB-4A3D-9766-14869DE3D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62" name="Picture 197" descr="empty">
          <a:extLst>
            <a:ext uri="{FF2B5EF4-FFF2-40B4-BE49-F238E27FC236}">
              <a16:creationId xmlns:a16="http://schemas.microsoft.com/office/drawing/2014/main" id="{5251C61F-328E-4117-95FF-07776F48C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63" name="Picture 198" descr="empty">
          <a:extLst>
            <a:ext uri="{FF2B5EF4-FFF2-40B4-BE49-F238E27FC236}">
              <a16:creationId xmlns:a16="http://schemas.microsoft.com/office/drawing/2014/main" id="{E8BF4C15-B3FE-4514-992B-C25AAD43E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64" name="Picture 199" descr="empty">
          <a:extLst>
            <a:ext uri="{FF2B5EF4-FFF2-40B4-BE49-F238E27FC236}">
              <a16:creationId xmlns:a16="http://schemas.microsoft.com/office/drawing/2014/main" id="{943B8D44-61DF-4B85-B45F-D5369266A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65" name="Picture 200" descr="empty">
          <a:extLst>
            <a:ext uri="{FF2B5EF4-FFF2-40B4-BE49-F238E27FC236}">
              <a16:creationId xmlns:a16="http://schemas.microsoft.com/office/drawing/2014/main" id="{0A340047-531C-453B-8D75-01F32E6BF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66" name="Picture 195" descr="empty">
          <a:extLst>
            <a:ext uri="{FF2B5EF4-FFF2-40B4-BE49-F238E27FC236}">
              <a16:creationId xmlns:a16="http://schemas.microsoft.com/office/drawing/2014/main" id="{59E00050-1295-47A6-9F7B-30718A2B1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67" name="Picture 196" descr="empty">
          <a:extLst>
            <a:ext uri="{FF2B5EF4-FFF2-40B4-BE49-F238E27FC236}">
              <a16:creationId xmlns:a16="http://schemas.microsoft.com/office/drawing/2014/main" id="{8B570996-648A-4B74-818A-AD238BCF2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68" name="Picture 197" descr="empty">
          <a:extLst>
            <a:ext uri="{FF2B5EF4-FFF2-40B4-BE49-F238E27FC236}">
              <a16:creationId xmlns:a16="http://schemas.microsoft.com/office/drawing/2014/main" id="{F5C8BA2D-02CC-428B-90A8-BAE1860D1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69" name="Picture 198" descr="empty">
          <a:extLst>
            <a:ext uri="{FF2B5EF4-FFF2-40B4-BE49-F238E27FC236}">
              <a16:creationId xmlns:a16="http://schemas.microsoft.com/office/drawing/2014/main" id="{C494C76B-EC33-47A4-9857-03AC568C5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70" name="Picture 199" descr="empty">
          <a:extLst>
            <a:ext uri="{FF2B5EF4-FFF2-40B4-BE49-F238E27FC236}">
              <a16:creationId xmlns:a16="http://schemas.microsoft.com/office/drawing/2014/main" id="{4045534A-E2ED-4596-AD30-4EB1B8FDB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71" name="Picture 200" descr="empty">
          <a:extLst>
            <a:ext uri="{FF2B5EF4-FFF2-40B4-BE49-F238E27FC236}">
              <a16:creationId xmlns:a16="http://schemas.microsoft.com/office/drawing/2014/main" id="{246ECE1A-8435-49A8-AE01-8F36AB7D9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72" name="Picture 195" descr="empty">
          <a:extLst>
            <a:ext uri="{FF2B5EF4-FFF2-40B4-BE49-F238E27FC236}">
              <a16:creationId xmlns:a16="http://schemas.microsoft.com/office/drawing/2014/main" id="{110EA46F-81B3-41BD-98BC-9F1564C57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73" name="Picture 196" descr="empty">
          <a:extLst>
            <a:ext uri="{FF2B5EF4-FFF2-40B4-BE49-F238E27FC236}">
              <a16:creationId xmlns:a16="http://schemas.microsoft.com/office/drawing/2014/main" id="{E5E40F08-7262-4F6F-B64A-BE4E2D8A0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74" name="Picture 197" descr="empty">
          <a:extLst>
            <a:ext uri="{FF2B5EF4-FFF2-40B4-BE49-F238E27FC236}">
              <a16:creationId xmlns:a16="http://schemas.microsoft.com/office/drawing/2014/main" id="{670C875F-82A0-43D7-AA37-B718762F1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75" name="Picture 198" descr="empty">
          <a:extLst>
            <a:ext uri="{FF2B5EF4-FFF2-40B4-BE49-F238E27FC236}">
              <a16:creationId xmlns:a16="http://schemas.microsoft.com/office/drawing/2014/main" id="{3F3AB747-E0D3-4AB2-8709-7EEA3B18F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76" name="Picture 199" descr="empty">
          <a:extLst>
            <a:ext uri="{FF2B5EF4-FFF2-40B4-BE49-F238E27FC236}">
              <a16:creationId xmlns:a16="http://schemas.microsoft.com/office/drawing/2014/main" id="{433EFA73-3027-48C3-A494-6B2B628F4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77" name="Picture 200" descr="empty">
          <a:extLst>
            <a:ext uri="{FF2B5EF4-FFF2-40B4-BE49-F238E27FC236}">
              <a16:creationId xmlns:a16="http://schemas.microsoft.com/office/drawing/2014/main" id="{0912F3D8-1DC2-48A0-A650-B17F569A2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78" name="Picture 195" descr="empty">
          <a:extLst>
            <a:ext uri="{FF2B5EF4-FFF2-40B4-BE49-F238E27FC236}">
              <a16:creationId xmlns:a16="http://schemas.microsoft.com/office/drawing/2014/main" id="{17EB51AD-4D5C-4726-8097-ABB157360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79" name="Picture 196" descr="empty">
          <a:extLst>
            <a:ext uri="{FF2B5EF4-FFF2-40B4-BE49-F238E27FC236}">
              <a16:creationId xmlns:a16="http://schemas.microsoft.com/office/drawing/2014/main" id="{E8D9E1F9-EAA7-4B38-8390-F53181BE8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80" name="Picture 197" descr="empty">
          <a:extLst>
            <a:ext uri="{FF2B5EF4-FFF2-40B4-BE49-F238E27FC236}">
              <a16:creationId xmlns:a16="http://schemas.microsoft.com/office/drawing/2014/main" id="{29CE6B72-9A2A-48AB-8807-2CD3E7591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81" name="Picture 198" descr="empty">
          <a:extLst>
            <a:ext uri="{FF2B5EF4-FFF2-40B4-BE49-F238E27FC236}">
              <a16:creationId xmlns:a16="http://schemas.microsoft.com/office/drawing/2014/main" id="{35C4ACF3-5DDF-43CB-A20F-FC9806E2F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82" name="Picture 199" descr="empty">
          <a:extLst>
            <a:ext uri="{FF2B5EF4-FFF2-40B4-BE49-F238E27FC236}">
              <a16:creationId xmlns:a16="http://schemas.microsoft.com/office/drawing/2014/main" id="{7CBCA464-248E-445D-B712-17E959171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83" name="Picture 200" descr="empty">
          <a:extLst>
            <a:ext uri="{FF2B5EF4-FFF2-40B4-BE49-F238E27FC236}">
              <a16:creationId xmlns:a16="http://schemas.microsoft.com/office/drawing/2014/main" id="{307D81AA-6BF5-4D02-8496-74D65E578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84" name="Picture 195" descr="empty">
          <a:extLst>
            <a:ext uri="{FF2B5EF4-FFF2-40B4-BE49-F238E27FC236}">
              <a16:creationId xmlns:a16="http://schemas.microsoft.com/office/drawing/2014/main" id="{2CBB2657-5129-401F-8CE6-151556455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85" name="Picture 196" descr="empty">
          <a:extLst>
            <a:ext uri="{FF2B5EF4-FFF2-40B4-BE49-F238E27FC236}">
              <a16:creationId xmlns:a16="http://schemas.microsoft.com/office/drawing/2014/main" id="{E7BE8AD3-EAEB-4C58-91CD-D9B56B0AA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86" name="Picture 197" descr="empty">
          <a:extLst>
            <a:ext uri="{FF2B5EF4-FFF2-40B4-BE49-F238E27FC236}">
              <a16:creationId xmlns:a16="http://schemas.microsoft.com/office/drawing/2014/main" id="{35EF76E2-2E08-4FE6-B86E-1672B8BB3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87" name="Picture 198" descr="empty">
          <a:extLst>
            <a:ext uri="{FF2B5EF4-FFF2-40B4-BE49-F238E27FC236}">
              <a16:creationId xmlns:a16="http://schemas.microsoft.com/office/drawing/2014/main" id="{CAB13BFE-4EFD-4222-ABED-360B06779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88" name="Picture 199" descr="empty">
          <a:extLst>
            <a:ext uri="{FF2B5EF4-FFF2-40B4-BE49-F238E27FC236}">
              <a16:creationId xmlns:a16="http://schemas.microsoft.com/office/drawing/2014/main" id="{AB8AFD26-CE6C-441B-860E-A65373A63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89" name="Picture 200" descr="empty">
          <a:extLst>
            <a:ext uri="{FF2B5EF4-FFF2-40B4-BE49-F238E27FC236}">
              <a16:creationId xmlns:a16="http://schemas.microsoft.com/office/drawing/2014/main" id="{6094DD6F-B21A-46B9-8BAB-95A053621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90" name="Picture 195" descr="empty">
          <a:extLst>
            <a:ext uri="{FF2B5EF4-FFF2-40B4-BE49-F238E27FC236}">
              <a16:creationId xmlns:a16="http://schemas.microsoft.com/office/drawing/2014/main" id="{0F703B57-B9EB-4F60-8752-77F7778C6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91" name="Picture 196" descr="empty">
          <a:extLst>
            <a:ext uri="{FF2B5EF4-FFF2-40B4-BE49-F238E27FC236}">
              <a16:creationId xmlns:a16="http://schemas.microsoft.com/office/drawing/2014/main" id="{39399593-9DA8-4638-8976-4AF08214B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92" name="Picture 197" descr="empty">
          <a:extLst>
            <a:ext uri="{FF2B5EF4-FFF2-40B4-BE49-F238E27FC236}">
              <a16:creationId xmlns:a16="http://schemas.microsoft.com/office/drawing/2014/main" id="{E605F743-978A-4872-94B7-2178B838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93" name="Picture 198" descr="empty">
          <a:extLst>
            <a:ext uri="{FF2B5EF4-FFF2-40B4-BE49-F238E27FC236}">
              <a16:creationId xmlns:a16="http://schemas.microsoft.com/office/drawing/2014/main" id="{A7DCD97B-4F95-41C7-9FDD-7F8D8099D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94" name="Picture 199" descr="empty">
          <a:extLst>
            <a:ext uri="{FF2B5EF4-FFF2-40B4-BE49-F238E27FC236}">
              <a16:creationId xmlns:a16="http://schemas.microsoft.com/office/drawing/2014/main" id="{5FD211BA-6D0F-4265-944D-5F5EE2723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95" name="Picture 200" descr="empty">
          <a:extLst>
            <a:ext uri="{FF2B5EF4-FFF2-40B4-BE49-F238E27FC236}">
              <a16:creationId xmlns:a16="http://schemas.microsoft.com/office/drawing/2014/main" id="{FFE2FF86-2664-4211-84DC-3BD763BB1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96" name="Picture 195" descr="empty">
          <a:extLst>
            <a:ext uri="{FF2B5EF4-FFF2-40B4-BE49-F238E27FC236}">
              <a16:creationId xmlns:a16="http://schemas.microsoft.com/office/drawing/2014/main" id="{7A648032-B0DD-43DC-8495-915BC3AFB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97" name="Picture 196" descr="empty">
          <a:extLst>
            <a:ext uri="{FF2B5EF4-FFF2-40B4-BE49-F238E27FC236}">
              <a16:creationId xmlns:a16="http://schemas.microsoft.com/office/drawing/2014/main" id="{FF80ACA9-F6FC-4779-8178-618B21B06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598" name="Picture 197" descr="empty">
          <a:extLst>
            <a:ext uri="{FF2B5EF4-FFF2-40B4-BE49-F238E27FC236}">
              <a16:creationId xmlns:a16="http://schemas.microsoft.com/office/drawing/2014/main" id="{2C81437B-0E42-4298-B022-7F354D3F7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599" name="Picture 198" descr="empty">
          <a:extLst>
            <a:ext uri="{FF2B5EF4-FFF2-40B4-BE49-F238E27FC236}">
              <a16:creationId xmlns:a16="http://schemas.microsoft.com/office/drawing/2014/main" id="{64D0CC7D-ACDA-4355-98A0-97D9C352E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00" name="Picture 199" descr="empty">
          <a:extLst>
            <a:ext uri="{FF2B5EF4-FFF2-40B4-BE49-F238E27FC236}">
              <a16:creationId xmlns:a16="http://schemas.microsoft.com/office/drawing/2014/main" id="{B1727579-2976-49CD-A8D5-8E3D22430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01" name="Picture 200" descr="empty">
          <a:extLst>
            <a:ext uri="{FF2B5EF4-FFF2-40B4-BE49-F238E27FC236}">
              <a16:creationId xmlns:a16="http://schemas.microsoft.com/office/drawing/2014/main" id="{6751F2B1-C167-449C-AFE8-DA2EFBD8F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02" name="Picture 195" descr="empty">
          <a:extLst>
            <a:ext uri="{FF2B5EF4-FFF2-40B4-BE49-F238E27FC236}">
              <a16:creationId xmlns:a16="http://schemas.microsoft.com/office/drawing/2014/main" id="{B616E00C-527F-406A-AA4C-2F4B98FD1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03" name="Picture 196" descr="empty">
          <a:extLst>
            <a:ext uri="{FF2B5EF4-FFF2-40B4-BE49-F238E27FC236}">
              <a16:creationId xmlns:a16="http://schemas.microsoft.com/office/drawing/2014/main" id="{B4291D3E-75A0-4D81-A08D-1C2109208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04" name="Picture 197" descr="empty">
          <a:extLst>
            <a:ext uri="{FF2B5EF4-FFF2-40B4-BE49-F238E27FC236}">
              <a16:creationId xmlns:a16="http://schemas.microsoft.com/office/drawing/2014/main" id="{3482B281-6352-4951-B451-986F202B1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05" name="Picture 198" descr="empty">
          <a:extLst>
            <a:ext uri="{FF2B5EF4-FFF2-40B4-BE49-F238E27FC236}">
              <a16:creationId xmlns:a16="http://schemas.microsoft.com/office/drawing/2014/main" id="{D3708F2F-2786-4F30-A659-2EB2DCBB7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06" name="Picture 199" descr="empty">
          <a:extLst>
            <a:ext uri="{FF2B5EF4-FFF2-40B4-BE49-F238E27FC236}">
              <a16:creationId xmlns:a16="http://schemas.microsoft.com/office/drawing/2014/main" id="{12089E4E-9C2C-487C-BB06-E4F3CA404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07" name="Picture 200" descr="empty">
          <a:extLst>
            <a:ext uri="{FF2B5EF4-FFF2-40B4-BE49-F238E27FC236}">
              <a16:creationId xmlns:a16="http://schemas.microsoft.com/office/drawing/2014/main" id="{553389F2-184D-49F4-B2FE-361AA36E7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08" name="Picture 195" descr="empty">
          <a:extLst>
            <a:ext uri="{FF2B5EF4-FFF2-40B4-BE49-F238E27FC236}">
              <a16:creationId xmlns:a16="http://schemas.microsoft.com/office/drawing/2014/main" id="{B5E19F01-5464-4651-9B9E-8DFF88479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09" name="Picture 196" descr="empty">
          <a:extLst>
            <a:ext uri="{FF2B5EF4-FFF2-40B4-BE49-F238E27FC236}">
              <a16:creationId xmlns:a16="http://schemas.microsoft.com/office/drawing/2014/main" id="{2BF6B87B-2CBD-4038-91A7-8D1904E7E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10" name="Picture 197" descr="empty">
          <a:extLst>
            <a:ext uri="{FF2B5EF4-FFF2-40B4-BE49-F238E27FC236}">
              <a16:creationId xmlns:a16="http://schemas.microsoft.com/office/drawing/2014/main" id="{7EFFBCB1-1DD3-4833-A180-323F1ADF1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11" name="Picture 198" descr="empty">
          <a:extLst>
            <a:ext uri="{FF2B5EF4-FFF2-40B4-BE49-F238E27FC236}">
              <a16:creationId xmlns:a16="http://schemas.microsoft.com/office/drawing/2014/main" id="{683ADCFB-8742-40A9-80D1-0B15B884C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12" name="Picture 199" descr="empty">
          <a:extLst>
            <a:ext uri="{FF2B5EF4-FFF2-40B4-BE49-F238E27FC236}">
              <a16:creationId xmlns:a16="http://schemas.microsoft.com/office/drawing/2014/main" id="{CE05D864-A31F-4498-8496-6D0DAA4C1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13" name="Picture 200" descr="empty">
          <a:extLst>
            <a:ext uri="{FF2B5EF4-FFF2-40B4-BE49-F238E27FC236}">
              <a16:creationId xmlns:a16="http://schemas.microsoft.com/office/drawing/2014/main" id="{7B767125-1439-4709-9977-2E849B504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14" name="Picture 195" descr="empty">
          <a:extLst>
            <a:ext uri="{FF2B5EF4-FFF2-40B4-BE49-F238E27FC236}">
              <a16:creationId xmlns:a16="http://schemas.microsoft.com/office/drawing/2014/main" id="{7EA4575E-F08C-424C-BB4D-E0A497E3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15" name="Picture 196" descr="empty">
          <a:extLst>
            <a:ext uri="{FF2B5EF4-FFF2-40B4-BE49-F238E27FC236}">
              <a16:creationId xmlns:a16="http://schemas.microsoft.com/office/drawing/2014/main" id="{5E20B04F-CC54-40FB-8E66-B0684D8D8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16" name="Picture 197" descr="empty">
          <a:extLst>
            <a:ext uri="{FF2B5EF4-FFF2-40B4-BE49-F238E27FC236}">
              <a16:creationId xmlns:a16="http://schemas.microsoft.com/office/drawing/2014/main" id="{93E47F8F-1760-4FE3-A04E-CFB665B8A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17" name="Picture 198" descr="empty">
          <a:extLst>
            <a:ext uri="{FF2B5EF4-FFF2-40B4-BE49-F238E27FC236}">
              <a16:creationId xmlns:a16="http://schemas.microsoft.com/office/drawing/2014/main" id="{4E720934-4240-49C5-B00D-B941BD5BE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18" name="Picture 199" descr="empty">
          <a:extLst>
            <a:ext uri="{FF2B5EF4-FFF2-40B4-BE49-F238E27FC236}">
              <a16:creationId xmlns:a16="http://schemas.microsoft.com/office/drawing/2014/main" id="{9EEB90C8-52AF-4A61-8C8A-72E429B69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19" name="Picture 200" descr="empty">
          <a:extLst>
            <a:ext uri="{FF2B5EF4-FFF2-40B4-BE49-F238E27FC236}">
              <a16:creationId xmlns:a16="http://schemas.microsoft.com/office/drawing/2014/main" id="{30E0B1DE-7878-4D89-8E33-7D6CEE2F6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20" name="Picture 195" descr="empty">
          <a:extLst>
            <a:ext uri="{FF2B5EF4-FFF2-40B4-BE49-F238E27FC236}">
              <a16:creationId xmlns:a16="http://schemas.microsoft.com/office/drawing/2014/main" id="{49A3B072-B910-45D4-B6E6-E0F7A80D7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21" name="Picture 196" descr="empty">
          <a:extLst>
            <a:ext uri="{FF2B5EF4-FFF2-40B4-BE49-F238E27FC236}">
              <a16:creationId xmlns:a16="http://schemas.microsoft.com/office/drawing/2014/main" id="{CD98105E-52BE-41DC-9CDD-DCD8F21A8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22" name="Picture 197" descr="empty">
          <a:extLst>
            <a:ext uri="{FF2B5EF4-FFF2-40B4-BE49-F238E27FC236}">
              <a16:creationId xmlns:a16="http://schemas.microsoft.com/office/drawing/2014/main" id="{FCF1F7F4-D7A5-4E62-A910-FF68FE649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23" name="Picture 198" descr="empty">
          <a:extLst>
            <a:ext uri="{FF2B5EF4-FFF2-40B4-BE49-F238E27FC236}">
              <a16:creationId xmlns:a16="http://schemas.microsoft.com/office/drawing/2014/main" id="{D9A7D910-CC23-4504-ABB6-41BB5CF0B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24" name="Picture 199" descr="empty">
          <a:extLst>
            <a:ext uri="{FF2B5EF4-FFF2-40B4-BE49-F238E27FC236}">
              <a16:creationId xmlns:a16="http://schemas.microsoft.com/office/drawing/2014/main" id="{CF7A67C5-5EB7-460F-A615-04C95B04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25" name="Picture 200" descr="empty">
          <a:extLst>
            <a:ext uri="{FF2B5EF4-FFF2-40B4-BE49-F238E27FC236}">
              <a16:creationId xmlns:a16="http://schemas.microsoft.com/office/drawing/2014/main" id="{0231379B-DBEC-47F8-9367-C7263D005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26" name="Picture 195" descr="empty">
          <a:extLst>
            <a:ext uri="{FF2B5EF4-FFF2-40B4-BE49-F238E27FC236}">
              <a16:creationId xmlns:a16="http://schemas.microsoft.com/office/drawing/2014/main" id="{61633340-996E-4AE9-9323-67EDB8FC0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27" name="Picture 196" descr="empty">
          <a:extLst>
            <a:ext uri="{FF2B5EF4-FFF2-40B4-BE49-F238E27FC236}">
              <a16:creationId xmlns:a16="http://schemas.microsoft.com/office/drawing/2014/main" id="{47326C39-AEA6-4999-8F16-2171879E2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28" name="Picture 197" descr="empty">
          <a:extLst>
            <a:ext uri="{FF2B5EF4-FFF2-40B4-BE49-F238E27FC236}">
              <a16:creationId xmlns:a16="http://schemas.microsoft.com/office/drawing/2014/main" id="{6A6A588D-E0AC-453A-A580-E211A134B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29" name="Picture 198" descr="empty">
          <a:extLst>
            <a:ext uri="{FF2B5EF4-FFF2-40B4-BE49-F238E27FC236}">
              <a16:creationId xmlns:a16="http://schemas.microsoft.com/office/drawing/2014/main" id="{CC944F60-F0B5-4C73-B6EE-051CE1094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30" name="Picture 199" descr="empty">
          <a:extLst>
            <a:ext uri="{FF2B5EF4-FFF2-40B4-BE49-F238E27FC236}">
              <a16:creationId xmlns:a16="http://schemas.microsoft.com/office/drawing/2014/main" id="{1D3670FB-1A8E-4A2A-A762-3A8E006DD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31" name="Picture 200" descr="empty">
          <a:extLst>
            <a:ext uri="{FF2B5EF4-FFF2-40B4-BE49-F238E27FC236}">
              <a16:creationId xmlns:a16="http://schemas.microsoft.com/office/drawing/2014/main" id="{66A2CE82-8F16-41F9-81CA-3AD64076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32" name="Picture 195" descr="empty">
          <a:extLst>
            <a:ext uri="{FF2B5EF4-FFF2-40B4-BE49-F238E27FC236}">
              <a16:creationId xmlns:a16="http://schemas.microsoft.com/office/drawing/2014/main" id="{42A2F564-66D4-498D-8437-192D60DF5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33" name="Picture 196" descr="empty">
          <a:extLst>
            <a:ext uri="{FF2B5EF4-FFF2-40B4-BE49-F238E27FC236}">
              <a16:creationId xmlns:a16="http://schemas.microsoft.com/office/drawing/2014/main" id="{E98EB6DB-C1E5-4DA1-9ED9-E166015E3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34" name="Picture 197" descr="empty">
          <a:extLst>
            <a:ext uri="{FF2B5EF4-FFF2-40B4-BE49-F238E27FC236}">
              <a16:creationId xmlns:a16="http://schemas.microsoft.com/office/drawing/2014/main" id="{3CA5FA65-EF3F-4137-9404-C5AEADFE8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35" name="Picture 198" descr="empty">
          <a:extLst>
            <a:ext uri="{FF2B5EF4-FFF2-40B4-BE49-F238E27FC236}">
              <a16:creationId xmlns:a16="http://schemas.microsoft.com/office/drawing/2014/main" id="{442B33ED-92FB-45EA-85DB-AACC17AB7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36" name="Picture 199" descr="empty">
          <a:extLst>
            <a:ext uri="{FF2B5EF4-FFF2-40B4-BE49-F238E27FC236}">
              <a16:creationId xmlns:a16="http://schemas.microsoft.com/office/drawing/2014/main" id="{00898B97-AB31-46C1-BB5D-0D9C1B3DB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37" name="Picture 200" descr="empty">
          <a:extLst>
            <a:ext uri="{FF2B5EF4-FFF2-40B4-BE49-F238E27FC236}">
              <a16:creationId xmlns:a16="http://schemas.microsoft.com/office/drawing/2014/main" id="{716AF16B-AA54-422F-BCE2-80EB38D24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38" name="Picture 195" descr="empty">
          <a:extLst>
            <a:ext uri="{FF2B5EF4-FFF2-40B4-BE49-F238E27FC236}">
              <a16:creationId xmlns:a16="http://schemas.microsoft.com/office/drawing/2014/main" id="{46DBBB5B-8BE7-43DA-9EAB-AEA7E0808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39" name="Picture 196" descr="empty">
          <a:extLst>
            <a:ext uri="{FF2B5EF4-FFF2-40B4-BE49-F238E27FC236}">
              <a16:creationId xmlns:a16="http://schemas.microsoft.com/office/drawing/2014/main" id="{048DD1D4-4B6F-4B53-9E0B-4CF4BEC02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40" name="Picture 197" descr="empty">
          <a:extLst>
            <a:ext uri="{FF2B5EF4-FFF2-40B4-BE49-F238E27FC236}">
              <a16:creationId xmlns:a16="http://schemas.microsoft.com/office/drawing/2014/main" id="{B5E82EEF-CDD6-4D97-A6BA-D682329F8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41" name="Picture 198" descr="empty">
          <a:extLst>
            <a:ext uri="{FF2B5EF4-FFF2-40B4-BE49-F238E27FC236}">
              <a16:creationId xmlns:a16="http://schemas.microsoft.com/office/drawing/2014/main" id="{EDFA5765-554A-4052-A8B6-68D167AC6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42" name="Picture 199" descr="empty">
          <a:extLst>
            <a:ext uri="{FF2B5EF4-FFF2-40B4-BE49-F238E27FC236}">
              <a16:creationId xmlns:a16="http://schemas.microsoft.com/office/drawing/2014/main" id="{118191F3-F8D1-4189-905B-15A3001B6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43" name="Picture 200" descr="empty">
          <a:extLst>
            <a:ext uri="{FF2B5EF4-FFF2-40B4-BE49-F238E27FC236}">
              <a16:creationId xmlns:a16="http://schemas.microsoft.com/office/drawing/2014/main" id="{60D0A63E-B850-44AF-864A-2A42E9DBA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44" name="Picture 195" descr="empty">
          <a:extLst>
            <a:ext uri="{FF2B5EF4-FFF2-40B4-BE49-F238E27FC236}">
              <a16:creationId xmlns:a16="http://schemas.microsoft.com/office/drawing/2014/main" id="{1D12CB5B-20BA-41E3-9D32-7BBC4AC68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45" name="Picture 196" descr="empty">
          <a:extLst>
            <a:ext uri="{FF2B5EF4-FFF2-40B4-BE49-F238E27FC236}">
              <a16:creationId xmlns:a16="http://schemas.microsoft.com/office/drawing/2014/main" id="{BB5F7E31-2B62-4DB3-BAC3-B0352221C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46" name="Picture 197" descr="empty">
          <a:extLst>
            <a:ext uri="{FF2B5EF4-FFF2-40B4-BE49-F238E27FC236}">
              <a16:creationId xmlns:a16="http://schemas.microsoft.com/office/drawing/2014/main" id="{5C5E4C05-BD32-4030-A039-FFCD0D87B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47" name="Picture 198" descr="empty">
          <a:extLst>
            <a:ext uri="{FF2B5EF4-FFF2-40B4-BE49-F238E27FC236}">
              <a16:creationId xmlns:a16="http://schemas.microsoft.com/office/drawing/2014/main" id="{2DF373A1-398C-4111-BEF9-A4D323F99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48" name="Picture 199" descr="empty">
          <a:extLst>
            <a:ext uri="{FF2B5EF4-FFF2-40B4-BE49-F238E27FC236}">
              <a16:creationId xmlns:a16="http://schemas.microsoft.com/office/drawing/2014/main" id="{591A468A-BBCF-4261-86B1-97F78D77C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49" name="Picture 200" descr="empty">
          <a:extLst>
            <a:ext uri="{FF2B5EF4-FFF2-40B4-BE49-F238E27FC236}">
              <a16:creationId xmlns:a16="http://schemas.microsoft.com/office/drawing/2014/main" id="{5CC1EF29-7231-4904-99BB-34A5E97A4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50" name="Picture 195" descr="empty">
          <a:extLst>
            <a:ext uri="{FF2B5EF4-FFF2-40B4-BE49-F238E27FC236}">
              <a16:creationId xmlns:a16="http://schemas.microsoft.com/office/drawing/2014/main" id="{01808B22-C80D-45D5-8132-C93091990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51" name="Picture 196" descr="empty">
          <a:extLst>
            <a:ext uri="{FF2B5EF4-FFF2-40B4-BE49-F238E27FC236}">
              <a16:creationId xmlns:a16="http://schemas.microsoft.com/office/drawing/2014/main" id="{DB4E42A1-5FC7-4AA7-AF21-25F1A4C9D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52" name="Picture 197" descr="empty">
          <a:extLst>
            <a:ext uri="{FF2B5EF4-FFF2-40B4-BE49-F238E27FC236}">
              <a16:creationId xmlns:a16="http://schemas.microsoft.com/office/drawing/2014/main" id="{43BF535F-E236-4E37-A52A-4C8EE61BD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53" name="Picture 198" descr="empty">
          <a:extLst>
            <a:ext uri="{FF2B5EF4-FFF2-40B4-BE49-F238E27FC236}">
              <a16:creationId xmlns:a16="http://schemas.microsoft.com/office/drawing/2014/main" id="{7334EDC0-6F23-45F2-A5BF-DC0B9CB59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54" name="Picture 199" descr="empty">
          <a:extLst>
            <a:ext uri="{FF2B5EF4-FFF2-40B4-BE49-F238E27FC236}">
              <a16:creationId xmlns:a16="http://schemas.microsoft.com/office/drawing/2014/main" id="{F9180FE4-76A9-46F9-B965-B767DF8DB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55" name="Picture 200" descr="empty">
          <a:extLst>
            <a:ext uri="{FF2B5EF4-FFF2-40B4-BE49-F238E27FC236}">
              <a16:creationId xmlns:a16="http://schemas.microsoft.com/office/drawing/2014/main" id="{75E9167C-82AE-4ADF-936B-1740BA5BB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56" name="Picture 195" descr="empty">
          <a:extLst>
            <a:ext uri="{FF2B5EF4-FFF2-40B4-BE49-F238E27FC236}">
              <a16:creationId xmlns:a16="http://schemas.microsoft.com/office/drawing/2014/main" id="{A00A7248-B598-43F2-8665-6D7A6E34E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57" name="Picture 196" descr="empty">
          <a:extLst>
            <a:ext uri="{FF2B5EF4-FFF2-40B4-BE49-F238E27FC236}">
              <a16:creationId xmlns:a16="http://schemas.microsoft.com/office/drawing/2014/main" id="{BDB1BD37-A7CB-4874-B9D6-EAF52F7D1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58" name="Picture 197" descr="empty">
          <a:extLst>
            <a:ext uri="{FF2B5EF4-FFF2-40B4-BE49-F238E27FC236}">
              <a16:creationId xmlns:a16="http://schemas.microsoft.com/office/drawing/2014/main" id="{C9E55240-BA4C-481F-A34E-F2ACF5A7D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59" name="Picture 198" descr="empty">
          <a:extLst>
            <a:ext uri="{FF2B5EF4-FFF2-40B4-BE49-F238E27FC236}">
              <a16:creationId xmlns:a16="http://schemas.microsoft.com/office/drawing/2014/main" id="{55266ABF-50D6-448C-B4D7-DFAC9A603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60" name="Picture 199" descr="empty">
          <a:extLst>
            <a:ext uri="{FF2B5EF4-FFF2-40B4-BE49-F238E27FC236}">
              <a16:creationId xmlns:a16="http://schemas.microsoft.com/office/drawing/2014/main" id="{29ADAC0C-EA14-444E-95E0-F1EF1AA8D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61" name="Picture 200" descr="empty">
          <a:extLst>
            <a:ext uri="{FF2B5EF4-FFF2-40B4-BE49-F238E27FC236}">
              <a16:creationId xmlns:a16="http://schemas.microsoft.com/office/drawing/2014/main" id="{ACF5B18D-8CED-4942-9E5A-C76AE7ED5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62" name="Picture 195" descr="empty">
          <a:extLst>
            <a:ext uri="{FF2B5EF4-FFF2-40B4-BE49-F238E27FC236}">
              <a16:creationId xmlns:a16="http://schemas.microsoft.com/office/drawing/2014/main" id="{BB842947-50AD-499E-979B-090308E48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63" name="Picture 196" descr="empty">
          <a:extLst>
            <a:ext uri="{FF2B5EF4-FFF2-40B4-BE49-F238E27FC236}">
              <a16:creationId xmlns:a16="http://schemas.microsoft.com/office/drawing/2014/main" id="{693CC672-DC89-4823-AA89-75D2A77A7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64" name="Picture 197" descr="empty">
          <a:extLst>
            <a:ext uri="{FF2B5EF4-FFF2-40B4-BE49-F238E27FC236}">
              <a16:creationId xmlns:a16="http://schemas.microsoft.com/office/drawing/2014/main" id="{ABE08705-7CD2-494A-BE63-E3CB3108B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65" name="Picture 198" descr="empty">
          <a:extLst>
            <a:ext uri="{FF2B5EF4-FFF2-40B4-BE49-F238E27FC236}">
              <a16:creationId xmlns:a16="http://schemas.microsoft.com/office/drawing/2014/main" id="{60DFA7A9-DD0B-4E91-A79E-D4B50385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66" name="Picture 199" descr="empty">
          <a:extLst>
            <a:ext uri="{FF2B5EF4-FFF2-40B4-BE49-F238E27FC236}">
              <a16:creationId xmlns:a16="http://schemas.microsoft.com/office/drawing/2014/main" id="{62547A70-FF8A-4657-86E9-08AE0F9F4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67" name="Picture 200" descr="empty">
          <a:extLst>
            <a:ext uri="{FF2B5EF4-FFF2-40B4-BE49-F238E27FC236}">
              <a16:creationId xmlns:a16="http://schemas.microsoft.com/office/drawing/2014/main" id="{A2CF62FE-B99F-46E6-86E6-1158F3498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68" name="Picture 195" descr="empty">
          <a:extLst>
            <a:ext uri="{FF2B5EF4-FFF2-40B4-BE49-F238E27FC236}">
              <a16:creationId xmlns:a16="http://schemas.microsoft.com/office/drawing/2014/main" id="{F4C547C6-ED78-4DFC-A0FC-E75081EF6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69" name="Picture 196" descr="empty">
          <a:extLst>
            <a:ext uri="{FF2B5EF4-FFF2-40B4-BE49-F238E27FC236}">
              <a16:creationId xmlns:a16="http://schemas.microsoft.com/office/drawing/2014/main" id="{69A3C5C2-6C57-44A1-8880-F976AC871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70" name="Picture 197" descr="empty">
          <a:extLst>
            <a:ext uri="{FF2B5EF4-FFF2-40B4-BE49-F238E27FC236}">
              <a16:creationId xmlns:a16="http://schemas.microsoft.com/office/drawing/2014/main" id="{8184C995-3F3F-492B-B5A9-0B513C098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71" name="Picture 198" descr="empty">
          <a:extLst>
            <a:ext uri="{FF2B5EF4-FFF2-40B4-BE49-F238E27FC236}">
              <a16:creationId xmlns:a16="http://schemas.microsoft.com/office/drawing/2014/main" id="{3032FCAB-4DD0-4D30-8585-09554BE2B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72" name="Picture 199" descr="empty">
          <a:extLst>
            <a:ext uri="{FF2B5EF4-FFF2-40B4-BE49-F238E27FC236}">
              <a16:creationId xmlns:a16="http://schemas.microsoft.com/office/drawing/2014/main" id="{8F61B0A7-9A43-4571-97D9-47464E4DC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73" name="Picture 200" descr="empty">
          <a:extLst>
            <a:ext uri="{FF2B5EF4-FFF2-40B4-BE49-F238E27FC236}">
              <a16:creationId xmlns:a16="http://schemas.microsoft.com/office/drawing/2014/main" id="{6EF8BFC0-5E9F-4BD4-99FF-3B47FFA2D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74" name="Picture 195" descr="empty">
          <a:extLst>
            <a:ext uri="{FF2B5EF4-FFF2-40B4-BE49-F238E27FC236}">
              <a16:creationId xmlns:a16="http://schemas.microsoft.com/office/drawing/2014/main" id="{CE37A9B1-4673-46A2-A922-587A15559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75" name="Picture 196" descr="empty">
          <a:extLst>
            <a:ext uri="{FF2B5EF4-FFF2-40B4-BE49-F238E27FC236}">
              <a16:creationId xmlns:a16="http://schemas.microsoft.com/office/drawing/2014/main" id="{C25CF00F-7F34-407A-8D4F-799BB9B72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76" name="Picture 197" descr="empty">
          <a:extLst>
            <a:ext uri="{FF2B5EF4-FFF2-40B4-BE49-F238E27FC236}">
              <a16:creationId xmlns:a16="http://schemas.microsoft.com/office/drawing/2014/main" id="{E0AF071D-73AC-4D7A-B383-FB1847CA1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77" name="Picture 198" descr="empty">
          <a:extLst>
            <a:ext uri="{FF2B5EF4-FFF2-40B4-BE49-F238E27FC236}">
              <a16:creationId xmlns:a16="http://schemas.microsoft.com/office/drawing/2014/main" id="{80F09F98-7745-47FF-9323-36A08F915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78" name="Picture 199" descr="empty">
          <a:extLst>
            <a:ext uri="{FF2B5EF4-FFF2-40B4-BE49-F238E27FC236}">
              <a16:creationId xmlns:a16="http://schemas.microsoft.com/office/drawing/2014/main" id="{B43AA6F4-6722-482D-8F30-56E9FB528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79" name="Picture 200" descr="empty">
          <a:extLst>
            <a:ext uri="{FF2B5EF4-FFF2-40B4-BE49-F238E27FC236}">
              <a16:creationId xmlns:a16="http://schemas.microsoft.com/office/drawing/2014/main" id="{03B2161F-8025-42A1-9C41-4304AFEB1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80" name="Picture 195" descr="empty">
          <a:extLst>
            <a:ext uri="{FF2B5EF4-FFF2-40B4-BE49-F238E27FC236}">
              <a16:creationId xmlns:a16="http://schemas.microsoft.com/office/drawing/2014/main" id="{016B5EF2-21F5-4434-88C4-61AB82A3C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81" name="Picture 196" descr="empty">
          <a:extLst>
            <a:ext uri="{FF2B5EF4-FFF2-40B4-BE49-F238E27FC236}">
              <a16:creationId xmlns:a16="http://schemas.microsoft.com/office/drawing/2014/main" id="{4E03AC4F-6EA4-4BDE-913B-CB9CE075D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82" name="Picture 197" descr="empty">
          <a:extLst>
            <a:ext uri="{FF2B5EF4-FFF2-40B4-BE49-F238E27FC236}">
              <a16:creationId xmlns:a16="http://schemas.microsoft.com/office/drawing/2014/main" id="{F4D6FD93-E40E-4DC1-B863-D772F9218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83" name="Picture 198" descr="empty">
          <a:extLst>
            <a:ext uri="{FF2B5EF4-FFF2-40B4-BE49-F238E27FC236}">
              <a16:creationId xmlns:a16="http://schemas.microsoft.com/office/drawing/2014/main" id="{20B7D2F4-EF98-41D7-8EA3-B719202B0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84" name="Picture 199" descr="empty">
          <a:extLst>
            <a:ext uri="{FF2B5EF4-FFF2-40B4-BE49-F238E27FC236}">
              <a16:creationId xmlns:a16="http://schemas.microsoft.com/office/drawing/2014/main" id="{E0D6F149-1712-449D-9221-B0D4A1CCE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85" name="Picture 200" descr="empty">
          <a:extLst>
            <a:ext uri="{FF2B5EF4-FFF2-40B4-BE49-F238E27FC236}">
              <a16:creationId xmlns:a16="http://schemas.microsoft.com/office/drawing/2014/main" id="{EA5469D1-49C1-419B-BAE2-37875659B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86" name="Picture 195" descr="empty">
          <a:extLst>
            <a:ext uri="{FF2B5EF4-FFF2-40B4-BE49-F238E27FC236}">
              <a16:creationId xmlns:a16="http://schemas.microsoft.com/office/drawing/2014/main" id="{88530B84-6485-44D7-B8B4-29C1E76DC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87" name="Picture 196" descr="empty">
          <a:extLst>
            <a:ext uri="{FF2B5EF4-FFF2-40B4-BE49-F238E27FC236}">
              <a16:creationId xmlns:a16="http://schemas.microsoft.com/office/drawing/2014/main" id="{8A57AFB8-CD20-481C-9934-21495B1F6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88" name="Picture 197" descr="empty">
          <a:extLst>
            <a:ext uri="{FF2B5EF4-FFF2-40B4-BE49-F238E27FC236}">
              <a16:creationId xmlns:a16="http://schemas.microsoft.com/office/drawing/2014/main" id="{9782B229-F49E-4E65-B7C1-323212A55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89" name="Picture 198" descr="empty">
          <a:extLst>
            <a:ext uri="{FF2B5EF4-FFF2-40B4-BE49-F238E27FC236}">
              <a16:creationId xmlns:a16="http://schemas.microsoft.com/office/drawing/2014/main" id="{25509908-B76A-4A8D-9F2C-E76CAB2AA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90" name="Picture 199" descr="empty">
          <a:extLst>
            <a:ext uri="{FF2B5EF4-FFF2-40B4-BE49-F238E27FC236}">
              <a16:creationId xmlns:a16="http://schemas.microsoft.com/office/drawing/2014/main" id="{BA57F25D-5A4B-4FC7-8057-6ECACB910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91" name="Picture 200" descr="empty">
          <a:extLst>
            <a:ext uri="{FF2B5EF4-FFF2-40B4-BE49-F238E27FC236}">
              <a16:creationId xmlns:a16="http://schemas.microsoft.com/office/drawing/2014/main" id="{82389AFC-13EA-48A9-ACCF-76610736A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92" name="Picture 195" descr="empty">
          <a:extLst>
            <a:ext uri="{FF2B5EF4-FFF2-40B4-BE49-F238E27FC236}">
              <a16:creationId xmlns:a16="http://schemas.microsoft.com/office/drawing/2014/main" id="{70EE1456-B588-41C5-BDFF-53F9B9FC7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93" name="Picture 196" descr="empty">
          <a:extLst>
            <a:ext uri="{FF2B5EF4-FFF2-40B4-BE49-F238E27FC236}">
              <a16:creationId xmlns:a16="http://schemas.microsoft.com/office/drawing/2014/main" id="{52ED8DAE-4BBA-4FF9-89B5-7D64CC4A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94" name="Picture 197" descr="empty">
          <a:extLst>
            <a:ext uri="{FF2B5EF4-FFF2-40B4-BE49-F238E27FC236}">
              <a16:creationId xmlns:a16="http://schemas.microsoft.com/office/drawing/2014/main" id="{72268F03-F8B6-48FB-BD8F-3D423ABEE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95" name="Picture 198" descr="empty">
          <a:extLst>
            <a:ext uri="{FF2B5EF4-FFF2-40B4-BE49-F238E27FC236}">
              <a16:creationId xmlns:a16="http://schemas.microsoft.com/office/drawing/2014/main" id="{2DEB6CEC-68DA-493C-9C7B-D5EB8664F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96" name="Picture 199" descr="empty">
          <a:extLst>
            <a:ext uri="{FF2B5EF4-FFF2-40B4-BE49-F238E27FC236}">
              <a16:creationId xmlns:a16="http://schemas.microsoft.com/office/drawing/2014/main" id="{0C624634-9C33-4198-AA84-B77BCD1D9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97" name="Picture 200" descr="empty">
          <a:extLst>
            <a:ext uri="{FF2B5EF4-FFF2-40B4-BE49-F238E27FC236}">
              <a16:creationId xmlns:a16="http://schemas.microsoft.com/office/drawing/2014/main" id="{FA2AAB41-5EC7-4204-BC9D-B3465BB3C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698" name="Picture 195" descr="empty">
          <a:extLst>
            <a:ext uri="{FF2B5EF4-FFF2-40B4-BE49-F238E27FC236}">
              <a16:creationId xmlns:a16="http://schemas.microsoft.com/office/drawing/2014/main" id="{A37C5C01-B6C2-4C92-9786-FD02DEAA3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699" name="Picture 196" descr="empty">
          <a:extLst>
            <a:ext uri="{FF2B5EF4-FFF2-40B4-BE49-F238E27FC236}">
              <a16:creationId xmlns:a16="http://schemas.microsoft.com/office/drawing/2014/main" id="{AFE362C2-55F2-48F1-9257-751FA678A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00" name="Picture 197" descr="empty">
          <a:extLst>
            <a:ext uri="{FF2B5EF4-FFF2-40B4-BE49-F238E27FC236}">
              <a16:creationId xmlns:a16="http://schemas.microsoft.com/office/drawing/2014/main" id="{9F5F5DE6-9957-43A8-BB7F-6C719839D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01" name="Picture 198" descr="empty">
          <a:extLst>
            <a:ext uri="{FF2B5EF4-FFF2-40B4-BE49-F238E27FC236}">
              <a16:creationId xmlns:a16="http://schemas.microsoft.com/office/drawing/2014/main" id="{10155FBD-6212-489B-B62F-BC97530C6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02" name="Picture 199" descr="empty">
          <a:extLst>
            <a:ext uri="{FF2B5EF4-FFF2-40B4-BE49-F238E27FC236}">
              <a16:creationId xmlns:a16="http://schemas.microsoft.com/office/drawing/2014/main" id="{58A0F08E-6BBE-4A90-BEC7-342C0B3CF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03" name="Picture 200" descr="empty">
          <a:extLst>
            <a:ext uri="{FF2B5EF4-FFF2-40B4-BE49-F238E27FC236}">
              <a16:creationId xmlns:a16="http://schemas.microsoft.com/office/drawing/2014/main" id="{ACBFBC99-D4C1-4E07-A113-22B8CBB1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04" name="Picture 195" descr="empty">
          <a:extLst>
            <a:ext uri="{FF2B5EF4-FFF2-40B4-BE49-F238E27FC236}">
              <a16:creationId xmlns:a16="http://schemas.microsoft.com/office/drawing/2014/main" id="{F92D2268-D5F7-4C28-B9D7-94AE83D88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05" name="Picture 196" descr="empty">
          <a:extLst>
            <a:ext uri="{FF2B5EF4-FFF2-40B4-BE49-F238E27FC236}">
              <a16:creationId xmlns:a16="http://schemas.microsoft.com/office/drawing/2014/main" id="{43CECA35-E2DA-4932-98A1-B487A90E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06" name="Picture 197" descr="empty">
          <a:extLst>
            <a:ext uri="{FF2B5EF4-FFF2-40B4-BE49-F238E27FC236}">
              <a16:creationId xmlns:a16="http://schemas.microsoft.com/office/drawing/2014/main" id="{0848EF51-3E3D-42C4-B661-3674635FE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07" name="Picture 198" descr="empty">
          <a:extLst>
            <a:ext uri="{FF2B5EF4-FFF2-40B4-BE49-F238E27FC236}">
              <a16:creationId xmlns:a16="http://schemas.microsoft.com/office/drawing/2014/main" id="{3F2FAB3D-667A-4F9F-A347-0A260A7A2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08" name="Picture 199" descr="empty">
          <a:extLst>
            <a:ext uri="{FF2B5EF4-FFF2-40B4-BE49-F238E27FC236}">
              <a16:creationId xmlns:a16="http://schemas.microsoft.com/office/drawing/2014/main" id="{DFEE9410-199A-4F34-A1BA-D1571A78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09" name="Picture 200" descr="empty">
          <a:extLst>
            <a:ext uri="{FF2B5EF4-FFF2-40B4-BE49-F238E27FC236}">
              <a16:creationId xmlns:a16="http://schemas.microsoft.com/office/drawing/2014/main" id="{2F875186-9E6F-438C-9411-228DC36C6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10" name="Picture 195" descr="empty">
          <a:extLst>
            <a:ext uri="{FF2B5EF4-FFF2-40B4-BE49-F238E27FC236}">
              <a16:creationId xmlns:a16="http://schemas.microsoft.com/office/drawing/2014/main" id="{25B106FD-A808-461F-A201-5416C4347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11" name="Picture 196" descr="empty">
          <a:extLst>
            <a:ext uri="{FF2B5EF4-FFF2-40B4-BE49-F238E27FC236}">
              <a16:creationId xmlns:a16="http://schemas.microsoft.com/office/drawing/2014/main" id="{D47C1342-A842-42BF-8F8C-9017679ED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12" name="Picture 197" descr="empty">
          <a:extLst>
            <a:ext uri="{FF2B5EF4-FFF2-40B4-BE49-F238E27FC236}">
              <a16:creationId xmlns:a16="http://schemas.microsoft.com/office/drawing/2014/main" id="{153F6B69-2B1F-432F-9F01-95062104C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13" name="Picture 198" descr="empty">
          <a:extLst>
            <a:ext uri="{FF2B5EF4-FFF2-40B4-BE49-F238E27FC236}">
              <a16:creationId xmlns:a16="http://schemas.microsoft.com/office/drawing/2014/main" id="{E90C4CCB-5844-4606-89B3-0FD627D71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14" name="Picture 199" descr="empty">
          <a:extLst>
            <a:ext uri="{FF2B5EF4-FFF2-40B4-BE49-F238E27FC236}">
              <a16:creationId xmlns:a16="http://schemas.microsoft.com/office/drawing/2014/main" id="{6CC599F7-9FB6-43F6-903B-9EF8285DB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15" name="Picture 200" descr="empty">
          <a:extLst>
            <a:ext uri="{FF2B5EF4-FFF2-40B4-BE49-F238E27FC236}">
              <a16:creationId xmlns:a16="http://schemas.microsoft.com/office/drawing/2014/main" id="{BC5D850A-DDD2-4848-BF5F-3881416AA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16" name="Picture 195" descr="empty">
          <a:extLst>
            <a:ext uri="{FF2B5EF4-FFF2-40B4-BE49-F238E27FC236}">
              <a16:creationId xmlns:a16="http://schemas.microsoft.com/office/drawing/2014/main" id="{04116F9A-29FD-4221-AEE7-D68A51F0F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17" name="Picture 196" descr="empty">
          <a:extLst>
            <a:ext uri="{FF2B5EF4-FFF2-40B4-BE49-F238E27FC236}">
              <a16:creationId xmlns:a16="http://schemas.microsoft.com/office/drawing/2014/main" id="{E6BFB7BF-E087-4BA0-ABF7-817273AFF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18" name="Picture 197" descr="empty">
          <a:extLst>
            <a:ext uri="{FF2B5EF4-FFF2-40B4-BE49-F238E27FC236}">
              <a16:creationId xmlns:a16="http://schemas.microsoft.com/office/drawing/2014/main" id="{543A4B8F-0F3B-4ECE-917C-C34243D94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19" name="Picture 198" descr="empty">
          <a:extLst>
            <a:ext uri="{FF2B5EF4-FFF2-40B4-BE49-F238E27FC236}">
              <a16:creationId xmlns:a16="http://schemas.microsoft.com/office/drawing/2014/main" id="{F528AE42-D1B5-4868-9561-6808CBDCC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720" name="Picture 199" descr="empty">
          <a:extLst>
            <a:ext uri="{FF2B5EF4-FFF2-40B4-BE49-F238E27FC236}">
              <a16:creationId xmlns:a16="http://schemas.microsoft.com/office/drawing/2014/main" id="{8FB1B766-C253-4AF5-BAE2-9EF19A79D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721" name="Picture 200" descr="empty">
          <a:extLst>
            <a:ext uri="{FF2B5EF4-FFF2-40B4-BE49-F238E27FC236}">
              <a16:creationId xmlns:a16="http://schemas.microsoft.com/office/drawing/2014/main" id="{1810D216-C7A9-4693-AC96-C90CD86CE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533400</xdr:colOff>
      <xdr:row>150</xdr:row>
      <xdr:rowOff>0</xdr:rowOff>
    </xdr:from>
    <xdr:to>
      <xdr:col>4</xdr:col>
      <xdr:colOff>533400</xdr:colOff>
      <xdr:row>150</xdr:row>
      <xdr:rowOff>9525</xdr:rowOff>
    </xdr:to>
    <xdr:pic>
      <xdr:nvPicPr>
        <xdr:cNvPr id="3722" name="Picture 195" descr="empty">
          <a:extLst>
            <a:ext uri="{FF2B5EF4-FFF2-40B4-BE49-F238E27FC236}">
              <a16:creationId xmlns:a16="http://schemas.microsoft.com/office/drawing/2014/main" id="{CE66856B-D576-49E0-A3B6-C6E12B88D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23" name="Picture 196" descr="empty">
          <a:extLst>
            <a:ext uri="{FF2B5EF4-FFF2-40B4-BE49-F238E27FC236}">
              <a16:creationId xmlns:a16="http://schemas.microsoft.com/office/drawing/2014/main" id="{93B8897D-1560-47F2-A98A-D0B6C59ED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24" name="Picture 197" descr="empty">
          <a:extLst>
            <a:ext uri="{FF2B5EF4-FFF2-40B4-BE49-F238E27FC236}">
              <a16:creationId xmlns:a16="http://schemas.microsoft.com/office/drawing/2014/main" id="{F8533B41-E073-4D06-8677-14B20EAC6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25" name="Picture 198" descr="empty">
          <a:extLst>
            <a:ext uri="{FF2B5EF4-FFF2-40B4-BE49-F238E27FC236}">
              <a16:creationId xmlns:a16="http://schemas.microsoft.com/office/drawing/2014/main" id="{83677BD4-74E4-487D-AB90-7A00C5E3F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26" name="Picture 199" descr="empty">
          <a:extLst>
            <a:ext uri="{FF2B5EF4-FFF2-40B4-BE49-F238E27FC236}">
              <a16:creationId xmlns:a16="http://schemas.microsoft.com/office/drawing/2014/main" id="{16797585-660B-41A6-AC51-A0E1E8893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27" name="Picture 200" descr="empty">
          <a:extLst>
            <a:ext uri="{FF2B5EF4-FFF2-40B4-BE49-F238E27FC236}">
              <a16:creationId xmlns:a16="http://schemas.microsoft.com/office/drawing/2014/main" id="{4F7F92E1-96A9-46F0-8588-FE4700E89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28" name="Picture 195" descr="empty">
          <a:extLst>
            <a:ext uri="{FF2B5EF4-FFF2-40B4-BE49-F238E27FC236}">
              <a16:creationId xmlns:a16="http://schemas.microsoft.com/office/drawing/2014/main" id="{81F72DC5-5E30-4B1A-A54C-2598DEB14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29" name="Picture 196" descr="empty">
          <a:extLst>
            <a:ext uri="{FF2B5EF4-FFF2-40B4-BE49-F238E27FC236}">
              <a16:creationId xmlns:a16="http://schemas.microsoft.com/office/drawing/2014/main" id="{2ED295DE-F398-488D-9B46-E982B8C11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30" name="Picture 197" descr="empty">
          <a:extLst>
            <a:ext uri="{FF2B5EF4-FFF2-40B4-BE49-F238E27FC236}">
              <a16:creationId xmlns:a16="http://schemas.microsoft.com/office/drawing/2014/main" id="{BEA0DECD-16EB-4F2E-A6B0-F8BFE0872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31" name="Picture 198" descr="empty">
          <a:extLst>
            <a:ext uri="{FF2B5EF4-FFF2-40B4-BE49-F238E27FC236}">
              <a16:creationId xmlns:a16="http://schemas.microsoft.com/office/drawing/2014/main" id="{7EBAC9B5-7049-4C5E-B2C1-FFD9E6E21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32" name="Picture 199" descr="empty">
          <a:extLst>
            <a:ext uri="{FF2B5EF4-FFF2-40B4-BE49-F238E27FC236}">
              <a16:creationId xmlns:a16="http://schemas.microsoft.com/office/drawing/2014/main" id="{79EC69B6-520D-4EB2-81DB-7D85DBE67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33" name="Picture 200" descr="empty">
          <a:extLst>
            <a:ext uri="{FF2B5EF4-FFF2-40B4-BE49-F238E27FC236}">
              <a16:creationId xmlns:a16="http://schemas.microsoft.com/office/drawing/2014/main" id="{37B1CB7E-E7E2-4AEA-93A4-3F90A40CB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34" name="Picture 195" descr="empty">
          <a:extLst>
            <a:ext uri="{FF2B5EF4-FFF2-40B4-BE49-F238E27FC236}">
              <a16:creationId xmlns:a16="http://schemas.microsoft.com/office/drawing/2014/main" id="{B5872AAE-FAFE-45B6-8AD7-580A6CEAC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35" name="Picture 196" descr="empty">
          <a:extLst>
            <a:ext uri="{FF2B5EF4-FFF2-40B4-BE49-F238E27FC236}">
              <a16:creationId xmlns:a16="http://schemas.microsoft.com/office/drawing/2014/main" id="{CEA15183-896E-4D8F-B63A-6FADD3B12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36" name="Picture 197" descr="empty">
          <a:extLst>
            <a:ext uri="{FF2B5EF4-FFF2-40B4-BE49-F238E27FC236}">
              <a16:creationId xmlns:a16="http://schemas.microsoft.com/office/drawing/2014/main" id="{31C6FF85-244F-42B0-97AF-1326B5EFE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37" name="Picture 198" descr="empty">
          <a:extLst>
            <a:ext uri="{FF2B5EF4-FFF2-40B4-BE49-F238E27FC236}">
              <a16:creationId xmlns:a16="http://schemas.microsoft.com/office/drawing/2014/main" id="{8B8D8E20-BD77-4F3A-BCAB-7FE9AA3A8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38" name="Picture 199" descr="empty">
          <a:extLst>
            <a:ext uri="{FF2B5EF4-FFF2-40B4-BE49-F238E27FC236}">
              <a16:creationId xmlns:a16="http://schemas.microsoft.com/office/drawing/2014/main" id="{FC30FF0E-75C6-475B-8203-B64FE787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39" name="Picture 200" descr="empty">
          <a:extLst>
            <a:ext uri="{FF2B5EF4-FFF2-40B4-BE49-F238E27FC236}">
              <a16:creationId xmlns:a16="http://schemas.microsoft.com/office/drawing/2014/main" id="{8A7DEC8D-3622-44AE-8F74-D98221D9A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40" name="Picture 195" descr="empty">
          <a:extLst>
            <a:ext uri="{FF2B5EF4-FFF2-40B4-BE49-F238E27FC236}">
              <a16:creationId xmlns:a16="http://schemas.microsoft.com/office/drawing/2014/main" id="{2D0A036A-05FC-4721-98DF-77939B15F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41" name="Picture 196" descr="empty">
          <a:extLst>
            <a:ext uri="{FF2B5EF4-FFF2-40B4-BE49-F238E27FC236}">
              <a16:creationId xmlns:a16="http://schemas.microsoft.com/office/drawing/2014/main" id="{603D6A46-B1B3-48E4-AF28-C14DE0270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42" name="Picture 197" descr="empty">
          <a:extLst>
            <a:ext uri="{FF2B5EF4-FFF2-40B4-BE49-F238E27FC236}">
              <a16:creationId xmlns:a16="http://schemas.microsoft.com/office/drawing/2014/main" id="{5BC298EB-E913-4D6D-B021-D7ABD34C2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43" name="Picture 198" descr="empty">
          <a:extLst>
            <a:ext uri="{FF2B5EF4-FFF2-40B4-BE49-F238E27FC236}">
              <a16:creationId xmlns:a16="http://schemas.microsoft.com/office/drawing/2014/main" id="{7915F91E-BE4D-4528-B995-986983337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44" name="Picture 199" descr="empty">
          <a:extLst>
            <a:ext uri="{FF2B5EF4-FFF2-40B4-BE49-F238E27FC236}">
              <a16:creationId xmlns:a16="http://schemas.microsoft.com/office/drawing/2014/main" id="{453ABE39-9CFF-4962-BDFF-4290E5353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45" name="Picture 200" descr="empty">
          <a:extLst>
            <a:ext uri="{FF2B5EF4-FFF2-40B4-BE49-F238E27FC236}">
              <a16:creationId xmlns:a16="http://schemas.microsoft.com/office/drawing/2014/main" id="{647F8867-0BE2-40F4-9477-627FA53E8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46" name="Picture 195" descr="empty">
          <a:extLst>
            <a:ext uri="{FF2B5EF4-FFF2-40B4-BE49-F238E27FC236}">
              <a16:creationId xmlns:a16="http://schemas.microsoft.com/office/drawing/2014/main" id="{03E20F97-3C23-49C4-A330-4D6C69C18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47" name="Picture 196" descr="empty">
          <a:extLst>
            <a:ext uri="{FF2B5EF4-FFF2-40B4-BE49-F238E27FC236}">
              <a16:creationId xmlns:a16="http://schemas.microsoft.com/office/drawing/2014/main" id="{D6AE372C-8434-4D0B-B708-C7D68632D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48" name="Picture 197" descr="empty">
          <a:extLst>
            <a:ext uri="{FF2B5EF4-FFF2-40B4-BE49-F238E27FC236}">
              <a16:creationId xmlns:a16="http://schemas.microsoft.com/office/drawing/2014/main" id="{0523F3D9-17D4-48A1-AB6C-77250C0C0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49" name="Picture 198" descr="empty">
          <a:extLst>
            <a:ext uri="{FF2B5EF4-FFF2-40B4-BE49-F238E27FC236}">
              <a16:creationId xmlns:a16="http://schemas.microsoft.com/office/drawing/2014/main" id="{E194CF32-D6B0-44D5-AF24-B5C066E6D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50" name="Picture 199" descr="empty">
          <a:extLst>
            <a:ext uri="{FF2B5EF4-FFF2-40B4-BE49-F238E27FC236}">
              <a16:creationId xmlns:a16="http://schemas.microsoft.com/office/drawing/2014/main" id="{40280540-2026-47DA-A434-F8647A36C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51" name="Picture 200" descr="empty">
          <a:extLst>
            <a:ext uri="{FF2B5EF4-FFF2-40B4-BE49-F238E27FC236}">
              <a16:creationId xmlns:a16="http://schemas.microsoft.com/office/drawing/2014/main" id="{00904779-2599-453D-AF1F-33EB0A489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52" name="Picture 195" descr="empty">
          <a:extLst>
            <a:ext uri="{FF2B5EF4-FFF2-40B4-BE49-F238E27FC236}">
              <a16:creationId xmlns:a16="http://schemas.microsoft.com/office/drawing/2014/main" id="{232CA988-F3D1-4899-986F-6BA4B0AA0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53" name="Picture 196" descr="empty">
          <a:extLst>
            <a:ext uri="{FF2B5EF4-FFF2-40B4-BE49-F238E27FC236}">
              <a16:creationId xmlns:a16="http://schemas.microsoft.com/office/drawing/2014/main" id="{8C01FF7C-27D5-4823-8CF8-ADEE82828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54" name="Picture 197" descr="empty">
          <a:extLst>
            <a:ext uri="{FF2B5EF4-FFF2-40B4-BE49-F238E27FC236}">
              <a16:creationId xmlns:a16="http://schemas.microsoft.com/office/drawing/2014/main" id="{C83625AF-301E-482C-AB10-43E37FD91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55" name="Picture 198" descr="empty">
          <a:extLst>
            <a:ext uri="{FF2B5EF4-FFF2-40B4-BE49-F238E27FC236}">
              <a16:creationId xmlns:a16="http://schemas.microsoft.com/office/drawing/2014/main" id="{D8F87680-AD68-4C70-9BE5-3FDF9E874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56" name="Picture 199" descr="empty">
          <a:extLst>
            <a:ext uri="{FF2B5EF4-FFF2-40B4-BE49-F238E27FC236}">
              <a16:creationId xmlns:a16="http://schemas.microsoft.com/office/drawing/2014/main" id="{AA8A955D-65BE-4CAD-B250-5EA3B9849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57" name="Picture 200" descr="empty">
          <a:extLst>
            <a:ext uri="{FF2B5EF4-FFF2-40B4-BE49-F238E27FC236}">
              <a16:creationId xmlns:a16="http://schemas.microsoft.com/office/drawing/2014/main" id="{5B59D607-C3E1-45E3-B5D5-577933C0B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58" name="Picture 195" descr="empty">
          <a:extLst>
            <a:ext uri="{FF2B5EF4-FFF2-40B4-BE49-F238E27FC236}">
              <a16:creationId xmlns:a16="http://schemas.microsoft.com/office/drawing/2014/main" id="{CC39565B-9424-44ED-A68A-ED90E8E3B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59" name="Picture 196" descr="empty">
          <a:extLst>
            <a:ext uri="{FF2B5EF4-FFF2-40B4-BE49-F238E27FC236}">
              <a16:creationId xmlns:a16="http://schemas.microsoft.com/office/drawing/2014/main" id="{E932F7B8-CE52-4A45-81D1-DD09675D6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60" name="Picture 197" descr="empty">
          <a:extLst>
            <a:ext uri="{FF2B5EF4-FFF2-40B4-BE49-F238E27FC236}">
              <a16:creationId xmlns:a16="http://schemas.microsoft.com/office/drawing/2014/main" id="{07F26930-6E42-4566-8263-1F7804ADC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61" name="Picture 198" descr="empty">
          <a:extLst>
            <a:ext uri="{FF2B5EF4-FFF2-40B4-BE49-F238E27FC236}">
              <a16:creationId xmlns:a16="http://schemas.microsoft.com/office/drawing/2014/main" id="{8CDB46B5-782A-4F0D-9D57-1D652A0E6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62" name="Picture 199" descr="empty">
          <a:extLst>
            <a:ext uri="{FF2B5EF4-FFF2-40B4-BE49-F238E27FC236}">
              <a16:creationId xmlns:a16="http://schemas.microsoft.com/office/drawing/2014/main" id="{7ACD7C89-4C0C-4692-855D-8EA5B5503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63" name="Picture 200" descr="empty">
          <a:extLst>
            <a:ext uri="{FF2B5EF4-FFF2-40B4-BE49-F238E27FC236}">
              <a16:creationId xmlns:a16="http://schemas.microsoft.com/office/drawing/2014/main" id="{2C829871-8B97-4605-AFA4-555D862A6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64" name="Picture 195" descr="empty">
          <a:extLst>
            <a:ext uri="{FF2B5EF4-FFF2-40B4-BE49-F238E27FC236}">
              <a16:creationId xmlns:a16="http://schemas.microsoft.com/office/drawing/2014/main" id="{A2B538B2-DC34-4953-9746-85203DE7F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65" name="Picture 196" descr="empty">
          <a:extLst>
            <a:ext uri="{FF2B5EF4-FFF2-40B4-BE49-F238E27FC236}">
              <a16:creationId xmlns:a16="http://schemas.microsoft.com/office/drawing/2014/main" id="{4F35406C-6C9B-492D-AD73-9589B2FD3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66" name="Picture 197" descr="empty">
          <a:extLst>
            <a:ext uri="{FF2B5EF4-FFF2-40B4-BE49-F238E27FC236}">
              <a16:creationId xmlns:a16="http://schemas.microsoft.com/office/drawing/2014/main" id="{99CF1B56-D07E-495B-A0AC-82FDE5F77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67" name="Picture 198" descr="empty">
          <a:extLst>
            <a:ext uri="{FF2B5EF4-FFF2-40B4-BE49-F238E27FC236}">
              <a16:creationId xmlns:a16="http://schemas.microsoft.com/office/drawing/2014/main" id="{CDDC5CB5-6DB5-4152-B485-D4E0336E5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68" name="Picture 199" descr="empty">
          <a:extLst>
            <a:ext uri="{FF2B5EF4-FFF2-40B4-BE49-F238E27FC236}">
              <a16:creationId xmlns:a16="http://schemas.microsoft.com/office/drawing/2014/main" id="{8FF44126-4781-4C29-9B80-DAE0CB55E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69" name="Picture 200" descr="empty">
          <a:extLst>
            <a:ext uri="{FF2B5EF4-FFF2-40B4-BE49-F238E27FC236}">
              <a16:creationId xmlns:a16="http://schemas.microsoft.com/office/drawing/2014/main" id="{B6E06BBE-9DDB-4720-93EC-EF18D764F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70" name="Picture 195" descr="empty">
          <a:extLst>
            <a:ext uri="{FF2B5EF4-FFF2-40B4-BE49-F238E27FC236}">
              <a16:creationId xmlns:a16="http://schemas.microsoft.com/office/drawing/2014/main" id="{0B8BCA12-98EC-481E-A620-4349349B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71" name="Picture 196" descr="empty">
          <a:extLst>
            <a:ext uri="{FF2B5EF4-FFF2-40B4-BE49-F238E27FC236}">
              <a16:creationId xmlns:a16="http://schemas.microsoft.com/office/drawing/2014/main" id="{226DD250-0D80-496A-9120-9823AE497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72" name="Picture 197" descr="empty">
          <a:extLst>
            <a:ext uri="{FF2B5EF4-FFF2-40B4-BE49-F238E27FC236}">
              <a16:creationId xmlns:a16="http://schemas.microsoft.com/office/drawing/2014/main" id="{C4A17D4B-1519-40B3-9CCC-135411F08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73" name="Picture 198" descr="empty">
          <a:extLst>
            <a:ext uri="{FF2B5EF4-FFF2-40B4-BE49-F238E27FC236}">
              <a16:creationId xmlns:a16="http://schemas.microsoft.com/office/drawing/2014/main" id="{C153EB14-15E6-433D-AB6D-973E63DD1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74" name="Picture 199" descr="empty">
          <a:extLst>
            <a:ext uri="{FF2B5EF4-FFF2-40B4-BE49-F238E27FC236}">
              <a16:creationId xmlns:a16="http://schemas.microsoft.com/office/drawing/2014/main" id="{FB673A05-09EC-46D0-ADC1-AF1CFBF81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75" name="Picture 200" descr="empty">
          <a:extLst>
            <a:ext uri="{FF2B5EF4-FFF2-40B4-BE49-F238E27FC236}">
              <a16:creationId xmlns:a16="http://schemas.microsoft.com/office/drawing/2014/main" id="{2854F437-9B37-4FBC-937D-3A2B6EBD6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76" name="Picture 195" descr="empty">
          <a:extLst>
            <a:ext uri="{FF2B5EF4-FFF2-40B4-BE49-F238E27FC236}">
              <a16:creationId xmlns:a16="http://schemas.microsoft.com/office/drawing/2014/main" id="{8C85EF8F-7B7D-4EAA-A649-F4691944C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77" name="Picture 196" descr="empty">
          <a:extLst>
            <a:ext uri="{FF2B5EF4-FFF2-40B4-BE49-F238E27FC236}">
              <a16:creationId xmlns:a16="http://schemas.microsoft.com/office/drawing/2014/main" id="{E786394E-0A07-4FA7-BC25-F494491F8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78" name="Picture 197" descr="empty">
          <a:extLst>
            <a:ext uri="{FF2B5EF4-FFF2-40B4-BE49-F238E27FC236}">
              <a16:creationId xmlns:a16="http://schemas.microsoft.com/office/drawing/2014/main" id="{1323A55B-642C-48A6-A8E6-FA7207777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79" name="Picture 198" descr="empty">
          <a:extLst>
            <a:ext uri="{FF2B5EF4-FFF2-40B4-BE49-F238E27FC236}">
              <a16:creationId xmlns:a16="http://schemas.microsoft.com/office/drawing/2014/main" id="{BF4FA95D-530A-44E1-B9A8-0ABD10305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80" name="Picture 199" descr="empty">
          <a:extLst>
            <a:ext uri="{FF2B5EF4-FFF2-40B4-BE49-F238E27FC236}">
              <a16:creationId xmlns:a16="http://schemas.microsoft.com/office/drawing/2014/main" id="{1F4E794C-EE76-48A4-BF2C-9EDC162B0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81" name="Picture 200" descr="empty">
          <a:extLst>
            <a:ext uri="{FF2B5EF4-FFF2-40B4-BE49-F238E27FC236}">
              <a16:creationId xmlns:a16="http://schemas.microsoft.com/office/drawing/2014/main" id="{2A4D4F10-E949-4EF0-9179-66A968DE9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82" name="Picture 195" descr="empty">
          <a:extLst>
            <a:ext uri="{FF2B5EF4-FFF2-40B4-BE49-F238E27FC236}">
              <a16:creationId xmlns:a16="http://schemas.microsoft.com/office/drawing/2014/main" id="{98DAF936-D08B-4925-BB11-B2C2ECE61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83" name="Picture 196" descr="empty">
          <a:extLst>
            <a:ext uri="{FF2B5EF4-FFF2-40B4-BE49-F238E27FC236}">
              <a16:creationId xmlns:a16="http://schemas.microsoft.com/office/drawing/2014/main" id="{D6831C8A-EFB2-47C6-B8EC-415A21D7E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84" name="Picture 197" descr="empty">
          <a:extLst>
            <a:ext uri="{FF2B5EF4-FFF2-40B4-BE49-F238E27FC236}">
              <a16:creationId xmlns:a16="http://schemas.microsoft.com/office/drawing/2014/main" id="{A3F625CE-4009-46EC-BA0A-E1CE50283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85" name="Picture 198" descr="empty">
          <a:extLst>
            <a:ext uri="{FF2B5EF4-FFF2-40B4-BE49-F238E27FC236}">
              <a16:creationId xmlns:a16="http://schemas.microsoft.com/office/drawing/2014/main" id="{06ACD464-03AC-4D06-A424-FDF2123C4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86" name="Picture 199" descr="empty">
          <a:extLst>
            <a:ext uri="{FF2B5EF4-FFF2-40B4-BE49-F238E27FC236}">
              <a16:creationId xmlns:a16="http://schemas.microsoft.com/office/drawing/2014/main" id="{9B485002-BF22-4ACC-A9CB-09EDB80B5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87" name="Picture 200" descr="empty">
          <a:extLst>
            <a:ext uri="{FF2B5EF4-FFF2-40B4-BE49-F238E27FC236}">
              <a16:creationId xmlns:a16="http://schemas.microsoft.com/office/drawing/2014/main" id="{6528FED7-B23B-46B5-B1AF-EB4E6413C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88" name="Picture 195" descr="empty">
          <a:extLst>
            <a:ext uri="{FF2B5EF4-FFF2-40B4-BE49-F238E27FC236}">
              <a16:creationId xmlns:a16="http://schemas.microsoft.com/office/drawing/2014/main" id="{0364A2B7-7067-4D7B-908F-E62EE6263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89" name="Picture 196" descr="empty">
          <a:extLst>
            <a:ext uri="{FF2B5EF4-FFF2-40B4-BE49-F238E27FC236}">
              <a16:creationId xmlns:a16="http://schemas.microsoft.com/office/drawing/2014/main" id="{AE517EC0-173E-4797-9D90-0DCD01FD2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90" name="Picture 197" descr="empty">
          <a:extLst>
            <a:ext uri="{FF2B5EF4-FFF2-40B4-BE49-F238E27FC236}">
              <a16:creationId xmlns:a16="http://schemas.microsoft.com/office/drawing/2014/main" id="{E6998CA8-AEAB-4522-867E-7F04659C6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91" name="Picture 198" descr="empty">
          <a:extLst>
            <a:ext uri="{FF2B5EF4-FFF2-40B4-BE49-F238E27FC236}">
              <a16:creationId xmlns:a16="http://schemas.microsoft.com/office/drawing/2014/main" id="{0A1EFB04-4ED6-4116-8FCC-43D05CBCE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92" name="Picture 199" descr="empty">
          <a:extLst>
            <a:ext uri="{FF2B5EF4-FFF2-40B4-BE49-F238E27FC236}">
              <a16:creationId xmlns:a16="http://schemas.microsoft.com/office/drawing/2014/main" id="{9D5ECA27-20BC-4AEC-A42A-69C038230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93" name="Picture 200" descr="empty">
          <a:extLst>
            <a:ext uri="{FF2B5EF4-FFF2-40B4-BE49-F238E27FC236}">
              <a16:creationId xmlns:a16="http://schemas.microsoft.com/office/drawing/2014/main" id="{99C11AC7-591F-42FB-AE30-504769AC3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94" name="Picture 195" descr="empty">
          <a:extLst>
            <a:ext uri="{FF2B5EF4-FFF2-40B4-BE49-F238E27FC236}">
              <a16:creationId xmlns:a16="http://schemas.microsoft.com/office/drawing/2014/main" id="{A1621071-429D-4390-8B17-DD583B5B8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95" name="Picture 196" descr="empty">
          <a:extLst>
            <a:ext uri="{FF2B5EF4-FFF2-40B4-BE49-F238E27FC236}">
              <a16:creationId xmlns:a16="http://schemas.microsoft.com/office/drawing/2014/main" id="{64024F3D-BE43-4B65-9D1A-676811D2B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96" name="Picture 197" descr="empty">
          <a:extLst>
            <a:ext uri="{FF2B5EF4-FFF2-40B4-BE49-F238E27FC236}">
              <a16:creationId xmlns:a16="http://schemas.microsoft.com/office/drawing/2014/main" id="{48E86566-68E4-41E4-B0F4-6FBA61961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97" name="Picture 198" descr="empty">
          <a:extLst>
            <a:ext uri="{FF2B5EF4-FFF2-40B4-BE49-F238E27FC236}">
              <a16:creationId xmlns:a16="http://schemas.microsoft.com/office/drawing/2014/main" id="{E052E36C-0104-44C2-ADA6-CEB1B93C4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798" name="Picture 199" descr="empty">
          <a:extLst>
            <a:ext uri="{FF2B5EF4-FFF2-40B4-BE49-F238E27FC236}">
              <a16:creationId xmlns:a16="http://schemas.microsoft.com/office/drawing/2014/main" id="{948AA43C-648C-45CE-BA34-8DF10B762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799" name="Picture 200" descr="empty">
          <a:extLst>
            <a:ext uri="{FF2B5EF4-FFF2-40B4-BE49-F238E27FC236}">
              <a16:creationId xmlns:a16="http://schemas.microsoft.com/office/drawing/2014/main" id="{FE4CC404-0B73-49EE-A221-1139B57D8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00" name="Picture 195" descr="empty">
          <a:extLst>
            <a:ext uri="{FF2B5EF4-FFF2-40B4-BE49-F238E27FC236}">
              <a16:creationId xmlns:a16="http://schemas.microsoft.com/office/drawing/2014/main" id="{1D7CB597-3F6D-435B-97FE-60606CF00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01" name="Picture 196" descr="empty">
          <a:extLst>
            <a:ext uri="{FF2B5EF4-FFF2-40B4-BE49-F238E27FC236}">
              <a16:creationId xmlns:a16="http://schemas.microsoft.com/office/drawing/2014/main" id="{B590A696-C5B7-4E30-86A3-5D0AE66E4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02" name="Picture 197" descr="empty">
          <a:extLst>
            <a:ext uri="{FF2B5EF4-FFF2-40B4-BE49-F238E27FC236}">
              <a16:creationId xmlns:a16="http://schemas.microsoft.com/office/drawing/2014/main" id="{01689717-CB2C-4572-8B5A-3C8B96D9A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03" name="Picture 198" descr="empty">
          <a:extLst>
            <a:ext uri="{FF2B5EF4-FFF2-40B4-BE49-F238E27FC236}">
              <a16:creationId xmlns:a16="http://schemas.microsoft.com/office/drawing/2014/main" id="{FC81CEC5-9725-40C4-84C6-FD82CAB2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04" name="Picture 199" descr="empty">
          <a:extLst>
            <a:ext uri="{FF2B5EF4-FFF2-40B4-BE49-F238E27FC236}">
              <a16:creationId xmlns:a16="http://schemas.microsoft.com/office/drawing/2014/main" id="{89984073-8125-4588-B6E4-403B5A75A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05" name="Picture 200" descr="empty">
          <a:extLst>
            <a:ext uri="{FF2B5EF4-FFF2-40B4-BE49-F238E27FC236}">
              <a16:creationId xmlns:a16="http://schemas.microsoft.com/office/drawing/2014/main" id="{BAFFA02A-B15E-4AAD-A29B-AE84476AD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06" name="Picture 195" descr="empty">
          <a:extLst>
            <a:ext uri="{FF2B5EF4-FFF2-40B4-BE49-F238E27FC236}">
              <a16:creationId xmlns:a16="http://schemas.microsoft.com/office/drawing/2014/main" id="{039ACA64-D42C-4DB4-A69A-66F6EBC04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07" name="Picture 196" descr="empty">
          <a:extLst>
            <a:ext uri="{FF2B5EF4-FFF2-40B4-BE49-F238E27FC236}">
              <a16:creationId xmlns:a16="http://schemas.microsoft.com/office/drawing/2014/main" id="{DCDF8DC8-AE12-48EE-B9E9-A290D75A4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08" name="Picture 197" descr="empty">
          <a:extLst>
            <a:ext uri="{FF2B5EF4-FFF2-40B4-BE49-F238E27FC236}">
              <a16:creationId xmlns:a16="http://schemas.microsoft.com/office/drawing/2014/main" id="{977E2E09-EFAF-4030-B020-3DB259A31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09" name="Picture 198" descr="empty">
          <a:extLst>
            <a:ext uri="{FF2B5EF4-FFF2-40B4-BE49-F238E27FC236}">
              <a16:creationId xmlns:a16="http://schemas.microsoft.com/office/drawing/2014/main" id="{75250D35-8FC4-4403-A374-37D2663FE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10" name="Picture 199" descr="empty">
          <a:extLst>
            <a:ext uri="{FF2B5EF4-FFF2-40B4-BE49-F238E27FC236}">
              <a16:creationId xmlns:a16="http://schemas.microsoft.com/office/drawing/2014/main" id="{70034404-426C-43C0-9014-D6964DC50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11" name="Picture 200" descr="empty">
          <a:extLst>
            <a:ext uri="{FF2B5EF4-FFF2-40B4-BE49-F238E27FC236}">
              <a16:creationId xmlns:a16="http://schemas.microsoft.com/office/drawing/2014/main" id="{12E5BC8B-D9D6-44B0-90A0-E8DFBB263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12" name="Picture 195" descr="empty">
          <a:extLst>
            <a:ext uri="{FF2B5EF4-FFF2-40B4-BE49-F238E27FC236}">
              <a16:creationId xmlns:a16="http://schemas.microsoft.com/office/drawing/2014/main" id="{6CB3EFA2-F60B-453E-AC2C-B14486011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13" name="Picture 196" descr="empty">
          <a:extLst>
            <a:ext uri="{FF2B5EF4-FFF2-40B4-BE49-F238E27FC236}">
              <a16:creationId xmlns:a16="http://schemas.microsoft.com/office/drawing/2014/main" id="{9E91D2D8-AC42-4FC0-B616-6FF13E2E1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14" name="Picture 197" descr="empty">
          <a:extLst>
            <a:ext uri="{FF2B5EF4-FFF2-40B4-BE49-F238E27FC236}">
              <a16:creationId xmlns:a16="http://schemas.microsoft.com/office/drawing/2014/main" id="{A0CE4AB4-3455-41E8-BFA6-067AF4787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15" name="Picture 198" descr="empty">
          <a:extLst>
            <a:ext uri="{FF2B5EF4-FFF2-40B4-BE49-F238E27FC236}">
              <a16:creationId xmlns:a16="http://schemas.microsoft.com/office/drawing/2014/main" id="{781E70BB-16E0-45D3-BEA6-1213473C3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16" name="Picture 199" descr="empty">
          <a:extLst>
            <a:ext uri="{FF2B5EF4-FFF2-40B4-BE49-F238E27FC236}">
              <a16:creationId xmlns:a16="http://schemas.microsoft.com/office/drawing/2014/main" id="{577CB13A-A101-4829-9507-B11D49CFA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17" name="Picture 200" descr="empty">
          <a:extLst>
            <a:ext uri="{FF2B5EF4-FFF2-40B4-BE49-F238E27FC236}">
              <a16:creationId xmlns:a16="http://schemas.microsoft.com/office/drawing/2014/main" id="{943ED2D4-0D6C-4988-B301-FF8E8228E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18" name="Picture 195" descr="empty">
          <a:extLst>
            <a:ext uri="{FF2B5EF4-FFF2-40B4-BE49-F238E27FC236}">
              <a16:creationId xmlns:a16="http://schemas.microsoft.com/office/drawing/2014/main" id="{AF4FBB8C-31DE-43E3-8F51-806BE2ED8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19" name="Picture 196" descr="empty">
          <a:extLst>
            <a:ext uri="{FF2B5EF4-FFF2-40B4-BE49-F238E27FC236}">
              <a16:creationId xmlns:a16="http://schemas.microsoft.com/office/drawing/2014/main" id="{C6CC8F8D-361E-4238-ADE0-0039860B0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20" name="Picture 197" descr="empty">
          <a:extLst>
            <a:ext uri="{FF2B5EF4-FFF2-40B4-BE49-F238E27FC236}">
              <a16:creationId xmlns:a16="http://schemas.microsoft.com/office/drawing/2014/main" id="{F1519FE8-6E10-4591-A4A4-DE05EEAFB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21" name="Picture 198" descr="empty">
          <a:extLst>
            <a:ext uri="{FF2B5EF4-FFF2-40B4-BE49-F238E27FC236}">
              <a16:creationId xmlns:a16="http://schemas.microsoft.com/office/drawing/2014/main" id="{2E1F8552-20D1-4F25-9BF3-8D2E821DE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22" name="Picture 199" descr="empty">
          <a:extLst>
            <a:ext uri="{FF2B5EF4-FFF2-40B4-BE49-F238E27FC236}">
              <a16:creationId xmlns:a16="http://schemas.microsoft.com/office/drawing/2014/main" id="{76733B0D-3B9F-4281-A66B-1C323A77C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23" name="Picture 200" descr="empty">
          <a:extLst>
            <a:ext uri="{FF2B5EF4-FFF2-40B4-BE49-F238E27FC236}">
              <a16:creationId xmlns:a16="http://schemas.microsoft.com/office/drawing/2014/main" id="{0702627F-C2D5-4382-B7A9-937F3C045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24" name="Picture 195" descr="empty">
          <a:extLst>
            <a:ext uri="{FF2B5EF4-FFF2-40B4-BE49-F238E27FC236}">
              <a16:creationId xmlns:a16="http://schemas.microsoft.com/office/drawing/2014/main" id="{11E02EF7-1485-4AC1-BB74-FD53260F5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25" name="Picture 196" descr="empty">
          <a:extLst>
            <a:ext uri="{FF2B5EF4-FFF2-40B4-BE49-F238E27FC236}">
              <a16:creationId xmlns:a16="http://schemas.microsoft.com/office/drawing/2014/main" id="{67ED3750-6722-44E4-9B60-183154FFF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26" name="Picture 197" descr="empty">
          <a:extLst>
            <a:ext uri="{FF2B5EF4-FFF2-40B4-BE49-F238E27FC236}">
              <a16:creationId xmlns:a16="http://schemas.microsoft.com/office/drawing/2014/main" id="{DEA9E039-66A7-425C-A4F7-5AF432DA4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27" name="Picture 198" descr="empty">
          <a:extLst>
            <a:ext uri="{FF2B5EF4-FFF2-40B4-BE49-F238E27FC236}">
              <a16:creationId xmlns:a16="http://schemas.microsoft.com/office/drawing/2014/main" id="{FFBA53FB-E961-4260-A24E-46061698B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28" name="Picture 199" descr="empty">
          <a:extLst>
            <a:ext uri="{FF2B5EF4-FFF2-40B4-BE49-F238E27FC236}">
              <a16:creationId xmlns:a16="http://schemas.microsoft.com/office/drawing/2014/main" id="{A95BF75E-F5BD-43B3-9BBB-FF76BE306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29" name="Picture 200" descr="empty">
          <a:extLst>
            <a:ext uri="{FF2B5EF4-FFF2-40B4-BE49-F238E27FC236}">
              <a16:creationId xmlns:a16="http://schemas.microsoft.com/office/drawing/2014/main" id="{92F6CB8E-D8BF-4A9C-BA9F-14B199BB2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30" name="Picture 195" descr="empty">
          <a:extLst>
            <a:ext uri="{FF2B5EF4-FFF2-40B4-BE49-F238E27FC236}">
              <a16:creationId xmlns:a16="http://schemas.microsoft.com/office/drawing/2014/main" id="{26F1B696-25DA-4DE3-AABE-49A36416E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31" name="Picture 196" descr="empty">
          <a:extLst>
            <a:ext uri="{FF2B5EF4-FFF2-40B4-BE49-F238E27FC236}">
              <a16:creationId xmlns:a16="http://schemas.microsoft.com/office/drawing/2014/main" id="{A9B2150F-106C-4945-AA40-372778EA5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32" name="Picture 197" descr="empty">
          <a:extLst>
            <a:ext uri="{FF2B5EF4-FFF2-40B4-BE49-F238E27FC236}">
              <a16:creationId xmlns:a16="http://schemas.microsoft.com/office/drawing/2014/main" id="{5CC4FADA-7E4F-4344-B8F0-F5AC1E804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33" name="Picture 198" descr="empty">
          <a:extLst>
            <a:ext uri="{FF2B5EF4-FFF2-40B4-BE49-F238E27FC236}">
              <a16:creationId xmlns:a16="http://schemas.microsoft.com/office/drawing/2014/main" id="{3D1E2DF8-81C7-4E99-8199-BB3E2B104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34" name="Picture 199" descr="empty">
          <a:extLst>
            <a:ext uri="{FF2B5EF4-FFF2-40B4-BE49-F238E27FC236}">
              <a16:creationId xmlns:a16="http://schemas.microsoft.com/office/drawing/2014/main" id="{E7A1159A-0173-4AC4-A0DC-6173E7CEE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35" name="Picture 200" descr="empty">
          <a:extLst>
            <a:ext uri="{FF2B5EF4-FFF2-40B4-BE49-F238E27FC236}">
              <a16:creationId xmlns:a16="http://schemas.microsoft.com/office/drawing/2014/main" id="{885BAE73-14B6-402F-A401-B9C86ADA8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36" name="Picture 195" descr="empty">
          <a:extLst>
            <a:ext uri="{FF2B5EF4-FFF2-40B4-BE49-F238E27FC236}">
              <a16:creationId xmlns:a16="http://schemas.microsoft.com/office/drawing/2014/main" id="{2F4CDECB-1BDA-459E-8151-8D87E5431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37" name="Picture 196" descr="empty">
          <a:extLst>
            <a:ext uri="{FF2B5EF4-FFF2-40B4-BE49-F238E27FC236}">
              <a16:creationId xmlns:a16="http://schemas.microsoft.com/office/drawing/2014/main" id="{36C7837B-206B-40AA-BB52-3FDA92767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38" name="Picture 197" descr="empty">
          <a:extLst>
            <a:ext uri="{FF2B5EF4-FFF2-40B4-BE49-F238E27FC236}">
              <a16:creationId xmlns:a16="http://schemas.microsoft.com/office/drawing/2014/main" id="{E2456FC8-CD7E-400E-B7D7-2CF5CC0F1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39" name="Picture 198" descr="empty">
          <a:extLst>
            <a:ext uri="{FF2B5EF4-FFF2-40B4-BE49-F238E27FC236}">
              <a16:creationId xmlns:a16="http://schemas.microsoft.com/office/drawing/2014/main" id="{2AD4F98F-507F-4003-9B72-FE726215D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40" name="Picture 199" descr="empty">
          <a:extLst>
            <a:ext uri="{FF2B5EF4-FFF2-40B4-BE49-F238E27FC236}">
              <a16:creationId xmlns:a16="http://schemas.microsoft.com/office/drawing/2014/main" id="{D7518991-3581-4B54-817F-6D49E23F7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41" name="Picture 200" descr="empty">
          <a:extLst>
            <a:ext uri="{FF2B5EF4-FFF2-40B4-BE49-F238E27FC236}">
              <a16:creationId xmlns:a16="http://schemas.microsoft.com/office/drawing/2014/main" id="{EFCD6ACC-FD8C-4126-91FF-F79AFA1C9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42" name="Picture 195" descr="empty">
          <a:extLst>
            <a:ext uri="{FF2B5EF4-FFF2-40B4-BE49-F238E27FC236}">
              <a16:creationId xmlns:a16="http://schemas.microsoft.com/office/drawing/2014/main" id="{0988A334-9792-4603-A81F-ADA2DDED4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43" name="Picture 196" descr="empty">
          <a:extLst>
            <a:ext uri="{FF2B5EF4-FFF2-40B4-BE49-F238E27FC236}">
              <a16:creationId xmlns:a16="http://schemas.microsoft.com/office/drawing/2014/main" id="{1E5E8F0F-2B2C-4028-88B4-F2818CDB0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44" name="Picture 197" descr="empty">
          <a:extLst>
            <a:ext uri="{FF2B5EF4-FFF2-40B4-BE49-F238E27FC236}">
              <a16:creationId xmlns:a16="http://schemas.microsoft.com/office/drawing/2014/main" id="{64E10069-A05E-45B3-B260-1219337F8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45" name="Picture 198" descr="empty">
          <a:extLst>
            <a:ext uri="{FF2B5EF4-FFF2-40B4-BE49-F238E27FC236}">
              <a16:creationId xmlns:a16="http://schemas.microsoft.com/office/drawing/2014/main" id="{80C771D0-0C25-4919-89FB-660EF3D2C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46" name="Picture 199" descr="empty">
          <a:extLst>
            <a:ext uri="{FF2B5EF4-FFF2-40B4-BE49-F238E27FC236}">
              <a16:creationId xmlns:a16="http://schemas.microsoft.com/office/drawing/2014/main" id="{D4FD8B1E-782F-4CE4-A562-FB1B3C769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47" name="Picture 200" descr="empty">
          <a:extLst>
            <a:ext uri="{FF2B5EF4-FFF2-40B4-BE49-F238E27FC236}">
              <a16:creationId xmlns:a16="http://schemas.microsoft.com/office/drawing/2014/main" id="{52B5E8E6-53AE-4C61-A5CB-828E6AF3A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48" name="Picture 195" descr="empty">
          <a:extLst>
            <a:ext uri="{FF2B5EF4-FFF2-40B4-BE49-F238E27FC236}">
              <a16:creationId xmlns:a16="http://schemas.microsoft.com/office/drawing/2014/main" id="{03B0EB9F-1741-41DD-BE2A-62B930FB6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49" name="Picture 196" descr="empty">
          <a:extLst>
            <a:ext uri="{FF2B5EF4-FFF2-40B4-BE49-F238E27FC236}">
              <a16:creationId xmlns:a16="http://schemas.microsoft.com/office/drawing/2014/main" id="{C9492F96-47F2-4288-BFBB-3F6528131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50" name="Picture 197" descr="empty">
          <a:extLst>
            <a:ext uri="{FF2B5EF4-FFF2-40B4-BE49-F238E27FC236}">
              <a16:creationId xmlns:a16="http://schemas.microsoft.com/office/drawing/2014/main" id="{D6770A44-8587-4F94-9C80-39D26B4C4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51" name="Picture 198" descr="empty">
          <a:extLst>
            <a:ext uri="{FF2B5EF4-FFF2-40B4-BE49-F238E27FC236}">
              <a16:creationId xmlns:a16="http://schemas.microsoft.com/office/drawing/2014/main" id="{F3122A32-A292-4272-AB7B-FCE1DEB91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52" name="Picture 199" descr="empty">
          <a:extLst>
            <a:ext uri="{FF2B5EF4-FFF2-40B4-BE49-F238E27FC236}">
              <a16:creationId xmlns:a16="http://schemas.microsoft.com/office/drawing/2014/main" id="{D72D8A52-2F8A-4F26-8948-547045476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53" name="Picture 200" descr="empty">
          <a:extLst>
            <a:ext uri="{FF2B5EF4-FFF2-40B4-BE49-F238E27FC236}">
              <a16:creationId xmlns:a16="http://schemas.microsoft.com/office/drawing/2014/main" id="{803B7623-0700-4724-9591-6B8922B1D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54" name="Picture 195" descr="empty">
          <a:extLst>
            <a:ext uri="{FF2B5EF4-FFF2-40B4-BE49-F238E27FC236}">
              <a16:creationId xmlns:a16="http://schemas.microsoft.com/office/drawing/2014/main" id="{0DB86815-2BEF-4C2E-8198-3F89C51B3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55" name="Picture 196" descr="empty">
          <a:extLst>
            <a:ext uri="{FF2B5EF4-FFF2-40B4-BE49-F238E27FC236}">
              <a16:creationId xmlns:a16="http://schemas.microsoft.com/office/drawing/2014/main" id="{6DFC0EA1-EC09-427F-8887-3CE126371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56" name="Picture 197" descr="empty">
          <a:extLst>
            <a:ext uri="{FF2B5EF4-FFF2-40B4-BE49-F238E27FC236}">
              <a16:creationId xmlns:a16="http://schemas.microsoft.com/office/drawing/2014/main" id="{839CD741-CD44-4FB8-949C-D2A402159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57" name="Picture 198" descr="empty">
          <a:extLst>
            <a:ext uri="{FF2B5EF4-FFF2-40B4-BE49-F238E27FC236}">
              <a16:creationId xmlns:a16="http://schemas.microsoft.com/office/drawing/2014/main" id="{882F135B-AB3C-489C-9417-F60B063E2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58" name="Picture 199" descr="empty">
          <a:extLst>
            <a:ext uri="{FF2B5EF4-FFF2-40B4-BE49-F238E27FC236}">
              <a16:creationId xmlns:a16="http://schemas.microsoft.com/office/drawing/2014/main" id="{5E1CF3FE-1E5B-4333-AEAB-1527B4FCE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59" name="Picture 200" descr="empty">
          <a:extLst>
            <a:ext uri="{FF2B5EF4-FFF2-40B4-BE49-F238E27FC236}">
              <a16:creationId xmlns:a16="http://schemas.microsoft.com/office/drawing/2014/main" id="{F5AB3A03-0237-4814-A11E-D6A7AD14F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60" name="Picture 195" descr="empty">
          <a:extLst>
            <a:ext uri="{FF2B5EF4-FFF2-40B4-BE49-F238E27FC236}">
              <a16:creationId xmlns:a16="http://schemas.microsoft.com/office/drawing/2014/main" id="{B423AFDB-9B56-4235-AC40-C4A5CD45E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61" name="Picture 196" descr="empty">
          <a:extLst>
            <a:ext uri="{FF2B5EF4-FFF2-40B4-BE49-F238E27FC236}">
              <a16:creationId xmlns:a16="http://schemas.microsoft.com/office/drawing/2014/main" id="{857FB4D3-C94A-4F68-B13F-815162DC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62" name="Picture 197" descr="empty">
          <a:extLst>
            <a:ext uri="{FF2B5EF4-FFF2-40B4-BE49-F238E27FC236}">
              <a16:creationId xmlns:a16="http://schemas.microsoft.com/office/drawing/2014/main" id="{A168BE24-E83C-4DA9-A71A-65D04A578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63" name="Picture 198" descr="empty">
          <a:extLst>
            <a:ext uri="{FF2B5EF4-FFF2-40B4-BE49-F238E27FC236}">
              <a16:creationId xmlns:a16="http://schemas.microsoft.com/office/drawing/2014/main" id="{A9435F4D-3FC8-49B1-9D5C-70F801CD5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3864" name="Picture 199" descr="empty">
          <a:extLst>
            <a:ext uri="{FF2B5EF4-FFF2-40B4-BE49-F238E27FC236}">
              <a16:creationId xmlns:a16="http://schemas.microsoft.com/office/drawing/2014/main" id="{AFFDD3C0-F853-4382-BE75-5ACC4BE3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3865" name="Picture 200" descr="empty">
          <a:extLst>
            <a:ext uri="{FF2B5EF4-FFF2-40B4-BE49-F238E27FC236}">
              <a16:creationId xmlns:a16="http://schemas.microsoft.com/office/drawing/2014/main" id="{9FF456E9-4E4E-4A1A-8971-4826A6860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533400</xdr:colOff>
      <xdr:row>150</xdr:row>
      <xdr:rowOff>0</xdr:rowOff>
    </xdr:from>
    <xdr:ext cx="0" cy="9525"/>
    <xdr:pic>
      <xdr:nvPicPr>
        <xdr:cNvPr id="3866" name="Picture 195" descr="empty">
          <a:extLst>
            <a:ext uri="{FF2B5EF4-FFF2-40B4-BE49-F238E27FC236}">
              <a16:creationId xmlns:a16="http://schemas.microsoft.com/office/drawing/2014/main" id="{ABFD47F2-4A18-42A5-B39C-D73FEE50F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67" name="Picture 196" descr="empty">
          <a:extLst>
            <a:ext uri="{FF2B5EF4-FFF2-40B4-BE49-F238E27FC236}">
              <a16:creationId xmlns:a16="http://schemas.microsoft.com/office/drawing/2014/main" id="{8A98BE8F-0778-40D2-BBFB-15C4599CC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68" name="Picture 197" descr="empty">
          <a:extLst>
            <a:ext uri="{FF2B5EF4-FFF2-40B4-BE49-F238E27FC236}">
              <a16:creationId xmlns:a16="http://schemas.microsoft.com/office/drawing/2014/main" id="{489F9620-BA78-445C-9CA9-FC7DC6EA3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69" name="Picture 198" descr="empty">
          <a:extLst>
            <a:ext uri="{FF2B5EF4-FFF2-40B4-BE49-F238E27FC236}">
              <a16:creationId xmlns:a16="http://schemas.microsoft.com/office/drawing/2014/main" id="{712A2958-BF57-4861-8A2A-2870B3F1D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70" name="Picture 199" descr="empty">
          <a:extLst>
            <a:ext uri="{FF2B5EF4-FFF2-40B4-BE49-F238E27FC236}">
              <a16:creationId xmlns:a16="http://schemas.microsoft.com/office/drawing/2014/main" id="{D2BFDB07-A92C-441C-91F2-88A0F169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71" name="Picture 200" descr="empty">
          <a:extLst>
            <a:ext uri="{FF2B5EF4-FFF2-40B4-BE49-F238E27FC236}">
              <a16:creationId xmlns:a16="http://schemas.microsoft.com/office/drawing/2014/main" id="{0A9A950E-E04E-4EF7-B592-FE91B7769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72" name="Picture 195" descr="empty">
          <a:extLst>
            <a:ext uri="{FF2B5EF4-FFF2-40B4-BE49-F238E27FC236}">
              <a16:creationId xmlns:a16="http://schemas.microsoft.com/office/drawing/2014/main" id="{307C5E50-D7CC-4B26-B4E7-5462FC9D0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73" name="Picture 196" descr="empty">
          <a:extLst>
            <a:ext uri="{FF2B5EF4-FFF2-40B4-BE49-F238E27FC236}">
              <a16:creationId xmlns:a16="http://schemas.microsoft.com/office/drawing/2014/main" id="{2E859A87-2834-4AB1-BE9C-DC2FA96B0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74" name="Picture 197" descr="empty">
          <a:extLst>
            <a:ext uri="{FF2B5EF4-FFF2-40B4-BE49-F238E27FC236}">
              <a16:creationId xmlns:a16="http://schemas.microsoft.com/office/drawing/2014/main" id="{FC99DE4E-9E97-4EC9-A3E4-AC1896D42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75" name="Picture 198" descr="empty">
          <a:extLst>
            <a:ext uri="{FF2B5EF4-FFF2-40B4-BE49-F238E27FC236}">
              <a16:creationId xmlns:a16="http://schemas.microsoft.com/office/drawing/2014/main" id="{E0482715-3C14-4362-B70A-9BC44AC3E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76" name="Picture 199" descr="empty">
          <a:extLst>
            <a:ext uri="{FF2B5EF4-FFF2-40B4-BE49-F238E27FC236}">
              <a16:creationId xmlns:a16="http://schemas.microsoft.com/office/drawing/2014/main" id="{34AF205F-5FFD-498B-B08E-961FD0AEA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77" name="Picture 200" descr="empty">
          <a:extLst>
            <a:ext uri="{FF2B5EF4-FFF2-40B4-BE49-F238E27FC236}">
              <a16:creationId xmlns:a16="http://schemas.microsoft.com/office/drawing/2014/main" id="{E2645BDC-23B6-4643-92C0-9B224F584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78" name="Picture 195" descr="empty">
          <a:extLst>
            <a:ext uri="{FF2B5EF4-FFF2-40B4-BE49-F238E27FC236}">
              <a16:creationId xmlns:a16="http://schemas.microsoft.com/office/drawing/2014/main" id="{0803714A-870B-4DE9-BA5D-AE19CCBC5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79" name="Picture 196" descr="empty">
          <a:extLst>
            <a:ext uri="{FF2B5EF4-FFF2-40B4-BE49-F238E27FC236}">
              <a16:creationId xmlns:a16="http://schemas.microsoft.com/office/drawing/2014/main" id="{767B8737-F877-463D-893F-C3F6B9C79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80" name="Picture 197" descr="empty">
          <a:extLst>
            <a:ext uri="{FF2B5EF4-FFF2-40B4-BE49-F238E27FC236}">
              <a16:creationId xmlns:a16="http://schemas.microsoft.com/office/drawing/2014/main" id="{092106BB-D8BA-4359-9EC0-B93EE0F31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81" name="Picture 198" descr="empty">
          <a:extLst>
            <a:ext uri="{FF2B5EF4-FFF2-40B4-BE49-F238E27FC236}">
              <a16:creationId xmlns:a16="http://schemas.microsoft.com/office/drawing/2014/main" id="{58A83727-CFA2-4835-BC12-BEEDE9396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82" name="Picture 199" descr="empty">
          <a:extLst>
            <a:ext uri="{FF2B5EF4-FFF2-40B4-BE49-F238E27FC236}">
              <a16:creationId xmlns:a16="http://schemas.microsoft.com/office/drawing/2014/main" id="{81D4ABD5-F4A2-44CB-B03B-71801DBB3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83" name="Picture 200" descr="empty">
          <a:extLst>
            <a:ext uri="{FF2B5EF4-FFF2-40B4-BE49-F238E27FC236}">
              <a16:creationId xmlns:a16="http://schemas.microsoft.com/office/drawing/2014/main" id="{851C6955-1BFA-450B-9257-696B4F1E3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84" name="Picture 195" descr="empty">
          <a:extLst>
            <a:ext uri="{FF2B5EF4-FFF2-40B4-BE49-F238E27FC236}">
              <a16:creationId xmlns:a16="http://schemas.microsoft.com/office/drawing/2014/main" id="{A214DC4D-6B07-4B3C-AFC0-F34E047CF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85" name="Picture 196" descr="empty">
          <a:extLst>
            <a:ext uri="{FF2B5EF4-FFF2-40B4-BE49-F238E27FC236}">
              <a16:creationId xmlns:a16="http://schemas.microsoft.com/office/drawing/2014/main" id="{E6C21318-6475-400D-9795-F363A202F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86" name="Picture 197" descr="empty">
          <a:extLst>
            <a:ext uri="{FF2B5EF4-FFF2-40B4-BE49-F238E27FC236}">
              <a16:creationId xmlns:a16="http://schemas.microsoft.com/office/drawing/2014/main" id="{13EBC314-6E31-4D51-88D9-B52861D25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87" name="Picture 198" descr="empty">
          <a:extLst>
            <a:ext uri="{FF2B5EF4-FFF2-40B4-BE49-F238E27FC236}">
              <a16:creationId xmlns:a16="http://schemas.microsoft.com/office/drawing/2014/main" id="{8B6194DE-FC95-4709-B789-5FE71CB29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88" name="Picture 199" descr="empty">
          <a:extLst>
            <a:ext uri="{FF2B5EF4-FFF2-40B4-BE49-F238E27FC236}">
              <a16:creationId xmlns:a16="http://schemas.microsoft.com/office/drawing/2014/main" id="{2CB083D9-23C4-4669-BB0D-394175FA5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89" name="Picture 200" descr="empty">
          <a:extLst>
            <a:ext uri="{FF2B5EF4-FFF2-40B4-BE49-F238E27FC236}">
              <a16:creationId xmlns:a16="http://schemas.microsoft.com/office/drawing/2014/main" id="{17FD95EA-77C8-46CC-8A26-34980DBA8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90" name="Picture 195" descr="empty">
          <a:extLst>
            <a:ext uri="{FF2B5EF4-FFF2-40B4-BE49-F238E27FC236}">
              <a16:creationId xmlns:a16="http://schemas.microsoft.com/office/drawing/2014/main" id="{5044F46A-D8AD-4D68-9792-7C00C4707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91" name="Picture 196" descr="empty">
          <a:extLst>
            <a:ext uri="{FF2B5EF4-FFF2-40B4-BE49-F238E27FC236}">
              <a16:creationId xmlns:a16="http://schemas.microsoft.com/office/drawing/2014/main" id="{0D5C6BAA-31D6-4909-85A3-03680335B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92" name="Picture 197" descr="empty">
          <a:extLst>
            <a:ext uri="{FF2B5EF4-FFF2-40B4-BE49-F238E27FC236}">
              <a16:creationId xmlns:a16="http://schemas.microsoft.com/office/drawing/2014/main" id="{99594096-92A0-481E-8F45-18D276920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93" name="Picture 198" descr="empty">
          <a:extLst>
            <a:ext uri="{FF2B5EF4-FFF2-40B4-BE49-F238E27FC236}">
              <a16:creationId xmlns:a16="http://schemas.microsoft.com/office/drawing/2014/main" id="{333A32C9-E722-4FED-A508-2A6C775D3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94" name="Picture 199" descr="empty">
          <a:extLst>
            <a:ext uri="{FF2B5EF4-FFF2-40B4-BE49-F238E27FC236}">
              <a16:creationId xmlns:a16="http://schemas.microsoft.com/office/drawing/2014/main" id="{F6BFA826-51A8-41C1-B692-6F96C678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95" name="Picture 200" descr="empty">
          <a:extLst>
            <a:ext uri="{FF2B5EF4-FFF2-40B4-BE49-F238E27FC236}">
              <a16:creationId xmlns:a16="http://schemas.microsoft.com/office/drawing/2014/main" id="{9C866A17-F1F5-42DA-A810-AA896F2DB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96" name="Picture 195" descr="empty">
          <a:extLst>
            <a:ext uri="{FF2B5EF4-FFF2-40B4-BE49-F238E27FC236}">
              <a16:creationId xmlns:a16="http://schemas.microsoft.com/office/drawing/2014/main" id="{04FF5B55-369B-4432-81FD-78152A5C5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97" name="Picture 196" descr="empty">
          <a:extLst>
            <a:ext uri="{FF2B5EF4-FFF2-40B4-BE49-F238E27FC236}">
              <a16:creationId xmlns:a16="http://schemas.microsoft.com/office/drawing/2014/main" id="{B3BC12E5-8F01-4F0F-8D50-4F616E82A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898" name="Picture 197" descr="empty">
          <a:extLst>
            <a:ext uri="{FF2B5EF4-FFF2-40B4-BE49-F238E27FC236}">
              <a16:creationId xmlns:a16="http://schemas.microsoft.com/office/drawing/2014/main" id="{3A2111B8-E88B-44DF-9257-21F29AA2A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899" name="Picture 198" descr="empty">
          <a:extLst>
            <a:ext uri="{FF2B5EF4-FFF2-40B4-BE49-F238E27FC236}">
              <a16:creationId xmlns:a16="http://schemas.microsoft.com/office/drawing/2014/main" id="{0526A3EE-18C5-4DCA-A36B-CAE120B3F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00" name="Picture 199" descr="empty">
          <a:extLst>
            <a:ext uri="{FF2B5EF4-FFF2-40B4-BE49-F238E27FC236}">
              <a16:creationId xmlns:a16="http://schemas.microsoft.com/office/drawing/2014/main" id="{07CA2244-1B48-4E4F-B74A-ED7BE8AC5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01" name="Picture 200" descr="empty">
          <a:extLst>
            <a:ext uri="{FF2B5EF4-FFF2-40B4-BE49-F238E27FC236}">
              <a16:creationId xmlns:a16="http://schemas.microsoft.com/office/drawing/2014/main" id="{355742E4-7D48-4177-9D0E-95D56787D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02" name="Picture 195" descr="empty">
          <a:extLst>
            <a:ext uri="{FF2B5EF4-FFF2-40B4-BE49-F238E27FC236}">
              <a16:creationId xmlns:a16="http://schemas.microsoft.com/office/drawing/2014/main" id="{80B8AFBD-87E7-4FBC-B3F7-5D953BC8B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03" name="Picture 196" descr="empty">
          <a:extLst>
            <a:ext uri="{FF2B5EF4-FFF2-40B4-BE49-F238E27FC236}">
              <a16:creationId xmlns:a16="http://schemas.microsoft.com/office/drawing/2014/main" id="{66EB2108-10FF-4F38-965B-8AF79EF75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04" name="Picture 197" descr="empty">
          <a:extLst>
            <a:ext uri="{FF2B5EF4-FFF2-40B4-BE49-F238E27FC236}">
              <a16:creationId xmlns:a16="http://schemas.microsoft.com/office/drawing/2014/main" id="{1CC1921A-95D0-4DA0-B855-D9030A1C0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05" name="Picture 198" descr="empty">
          <a:extLst>
            <a:ext uri="{FF2B5EF4-FFF2-40B4-BE49-F238E27FC236}">
              <a16:creationId xmlns:a16="http://schemas.microsoft.com/office/drawing/2014/main" id="{E0EF71E3-0AE6-4939-ADD3-884097F7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06" name="Picture 199" descr="empty">
          <a:extLst>
            <a:ext uri="{FF2B5EF4-FFF2-40B4-BE49-F238E27FC236}">
              <a16:creationId xmlns:a16="http://schemas.microsoft.com/office/drawing/2014/main" id="{EFC55B20-C3EC-4EAB-BF4C-8CFCB471D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07" name="Picture 200" descr="empty">
          <a:extLst>
            <a:ext uri="{FF2B5EF4-FFF2-40B4-BE49-F238E27FC236}">
              <a16:creationId xmlns:a16="http://schemas.microsoft.com/office/drawing/2014/main" id="{13187765-5027-47C3-84A7-DBC20B6E6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08" name="Picture 195" descr="empty">
          <a:extLst>
            <a:ext uri="{FF2B5EF4-FFF2-40B4-BE49-F238E27FC236}">
              <a16:creationId xmlns:a16="http://schemas.microsoft.com/office/drawing/2014/main" id="{E08DDCAA-FC99-4A9C-94A2-C918012B6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09" name="Picture 196" descr="empty">
          <a:extLst>
            <a:ext uri="{FF2B5EF4-FFF2-40B4-BE49-F238E27FC236}">
              <a16:creationId xmlns:a16="http://schemas.microsoft.com/office/drawing/2014/main" id="{89A6669D-2DA3-4E46-B5DD-0C078AC0B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10" name="Picture 197" descr="empty">
          <a:extLst>
            <a:ext uri="{FF2B5EF4-FFF2-40B4-BE49-F238E27FC236}">
              <a16:creationId xmlns:a16="http://schemas.microsoft.com/office/drawing/2014/main" id="{3044E18A-E04E-41E3-9D81-C03E755CA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11" name="Picture 198" descr="empty">
          <a:extLst>
            <a:ext uri="{FF2B5EF4-FFF2-40B4-BE49-F238E27FC236}">
              <a16:creationId xmlns:a16="http://schemas.microsoft.com/office/drawing/2014/main" id="{5DEC0047-A0D7-46DE-AE46-F38062BC6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12" name="Picture 199" descr="empty">
          <a:extLst>
            <a:ext uri="{FF2B5EF4-FFF2-40B4-BE49-F238E27FC236}">
              <a16:creationId xmlns:a16="http://schemas.microsoft.com/office/drawing/2014/main" id="{7ADB6979-7FCF-4233-A115-A851FC704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13" name="Picture 200" descr="empty">
          <a:extLst>
            <a:ext uri="{FF2B5EF4-FFF2-40B4-BE49-F238E27FC236}">
              <a16:creationId xmlns:a16="http://schemas.microsoft.com/office/drawing/2014/main" id="{DAD2543B-5DA3-481E-B09E-0D577B403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14" name="Picture 195" descr="empty">
          <a:extLst>
            <a:ext uri="{FF2B5EF4-FFF2-40B4-BE49-F238E27FC236}">
              <a16:creationId xmlns:a16="http://schemas.microsoft.com/office/drawing/2014/main" id="{77809C11-13B1-4114-A478-01EE5BEB5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15" name="Picture 196" descr="empty">
          <a:extLst>
            <a:ext uri="{FF2B5EF4-FFF2-40B4-BE49-F238E27FC236}">
              <a16:creationId xmlns:a16="http://schemas.microsoft.com/office/drawing/2014/main" id="{86235F18-EF0B-4915-8143-971042457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16" name="Picture 197" descr="empty">
          <a:extLst>
            <a:ext uri="{FF2B5EF4-FFF2-40B4-BE49-F238E27FC236}">
              <a16:creationId xmlns:a16="http://schemas.microsoft.com/office/drawing/2014/main" id="{1BB6ABCE-6D3E-4DFD-BA5F-89AA32F8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17" name="Picture 198" descr="empty">
          <a:extLst>
            <a:ext uri="{FF2B5EF4-FFF2-40B4-BE49-F238E27FC236}">
              <a16:creationId xmlns:a16="http://schemas.microsoft.com/office/drawing/2014/main" id="{899F216A-9FF9-45E1-8E1C-A0EB63EA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18" name="Picture 199" descr="empty">
          <a:extLst>
            <a:ext uri="{FF2B5EF4-FFF2-40B4-BE49-F238E27FC236}">
              <a16:creationId xmlns:a16="http://schemas.microsoft.com/office/drawing/2014/main" id="{2840D2E3-A479-434A-85FC-3FDDC60B1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19" name="Picture 200" descr="empty">
          <a:extLst>
            <a:ext uri="{FF2B5EF4-FFF2-40B4-BE49-F238E27FC236}">
              <a16:creationId xmlns:a16="http://schemas.microsoft.com/office/drawing/2014/main" id="{545233CE-FA10-4F58-94AF-48501C800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20" name="Picture 195" descr="empty">
          <a:extLst>
            <a:ext uri="{FF2B5EF4-FFF2-40B4-BE49-F238E27FC236}">
              <a16:creationId xmlns:a16="http://schemas.microsoft.com/office/drawing/2014/main" id="{7BDE413C-4286-4250-B708-08D5AE866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21" name="Picture 196" descr="empty">
          <a:extLst>
            <a:ext uri="{FF2B5EF4-FFF2-40B4-BE49-F238E27FC236}">
              <a16:creationId xmlns:a16="http://schemas.microsoft.com/office/drawing/2014/main" id="{E99AE019-C27D-4838-85E4-2080CE770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22" name="Picture 197" descr="empty">
          <a:extLst>
            <a:ext uri="{FF2B5EF4-FFF2-40B4-BE49-F238E27FC236}">
              <a16:creationId xmlns:a16="http://schemas.microsoft.com/office/drawing/2014/main" id="{0F18D60B-50BD-4F09-B674-89CDC9E1D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23" name="Picture 198" descr="empty">
          <a:extLst>
            <a:ext uri="{FF2B5EF4-FFF2-40B4-BE49-F238E27FC236}">
              <a16:creationId xmlns:a16="http://schemas.microsoft.com/office/drawing/2014/main" id="{86BBC508-E660-42EE-83E6-5A39632C6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24" name="Picture 199" descr="empty">
          <a:extLst>
            <a:ext uri="{FF2B5EF4-FFF2-40B4-BE49-F238E27FC236}">
              <a16:creationId xmlns:a16="http://schemas.microsoft.com/office/drawing/2014/main" id="{A748EBFA-1CAF-41CC-8012-CA282A61F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25" name="Picture 200" descr="empty">
          <a:extLst>
            <a:ext uri="{FF2B5EF4-FFF2-40B4-BE49-F238E27FC236}">
              <a16:creationId xmlns:a16="http://schemas.microsoft.com/office/drawing/2014/main" id="{32A5F9E1-6392-4114-8937-90AF10A7F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26" name="Picture 195" descr="empty">
          <a:extLst>
            <a:ext uri="{FF2B5EF4-FFF2-40B4-BE49-F238E27FC236}">
              <a16:creationId xmlns:a16="http://schemas.microsoft.com/office/drawing/2014/main" id="{14BF6DD5-88FC-430B-ABB1-7534796F2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27" name="Picture 196" descr="empty">
          <a:extLst>
            <a:ext uri="{FF2B5EF4-FFF2-40B4-BE49-F238E27FC236}">
              <a16:creationId xmlns:a16="http://schemas.microsoft.com/office/drawing/2014/main" id="{AA15BE6C-5B8A-447E-BC03-6ADD113FA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28" name="Picture 197" descr="empty">
          <a:extLst>
            <a:ext uri="{FF2B5EF4-FFF2-40B4-BE49-F238E27FC236}">
              <a16:creationId xmlns:a16="http://schemas.microsoft.com/office/drawing/2014/main" id="{1F516E09-9A3D-4A46-9788-EE5253698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29" name="Picture 198" descr="empty">
          <a:extLst>
            <a:ext uri="{FF2B5EF4-FFF2-40B4-BE49-F238E27FC236}">
              <a16:creationId xmlns:a16="http://schemas.microsoft.com/office/drawing/2014/main" id="{12CAFA48-54F8-46EA-A7EF-42D3D6B2D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30" name="Picture 199" descr="empty">
          <a:extLst>
            <a:ext uri="{FF2B5EF4-FFF2-40B4-BE49-F238E27FC236}">
              <a16:creationId xmlns:a16="http://schemas.microsoft.com/office/drawing/2014/main" id="{2A108BC6-7412-499F-B63F-1D1FEAD6F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31" name="Picture 200" descr="empty">
          <a:extLst>
            <a:ext uri="{FF2B5EF4-FFF2-40B4-BE49-F238E27FC236}">
              <a16:creationId xmlns:a16="http://schemas.microsoft.com/office/drawing/2014/main" id="{2681D1F7-D363-46FB-8E69-1CFE7DEA8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32" name="Picture 195" descr="empty">
          <a:extLst>
            <a:ext uri="{FF2B5EF4-FFF2-40B4-BE49-F238E27FC236}">
              <a16:creationId xmlns:a16="http://schemas.microsoft.com/office/drawing/2014/main" id="{E664D1C8-9C0C-46EC-ACA1-3532E43C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33" name="Picture 196" descr="empty">
          <a:extLst>
            <a:ext uri="{FF2B5EF4-FFF2-40B4-BE49-F238E27FC236}">
              <a16:creationId xmlns:a16="http://schemas.microsoft.com/office/drawing/2014/main" id="{F05A6E15-A90B-4846-B7E0-DC1A3FFDD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34" name="Picture 197" descr="empty">
          <a:extLst>
            <a:ext uri="{FF2B5EF4-FFF2-40B4-BE49-F238E27FC236}">
              <a16:creationId xmlns:a16="http://schemas.microsoft.com/office/drawing/2014/main" id="{49BFD63F-91F4-4CEB-B99A-4A2760A66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35" name="Picture 198" descr="empty">
          <a:extLst>
            <a:ext uri="{FF2B5EF4-FFF2-40B4-BE49-F238E27FC236}">
              <a16:creationId xmlns:a16="http://schemas.microsoft.com/office/drawing/2014/main" id="{7E072FE8-16FC-4D63-9FE8-95F2DFD54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36" name="Picture 199" descr="empty">
          <a:extLst>
            <a:ext uri="{FF2B5EF4-FFF2-40B4-BE49-F238E27FC236}">
              <a16:creationId xmlns:a16="http://schemas.microsoft.com/office/drawing/2014/main" id="{52EAD482-CF02-4A8D-B64C-AFEC9B94C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37" name="Picture 200" descr="empty">
          <a:extLst>
            <a:ext uri="{FF2B5EF4-FFF2-40B4-BE49-F238E27FC236}">
              <a16:creationId xmlns:a16="http://schemas.microsoft.com/office/drawing/2014/main" id="{3A454B5B-18DD-4928-BD7C-DE4BE5D74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38" name="Picture 195" descr="empty">
          <a:extLst>
            <a:ext uri="{FF2B5EF4-FFF2-40B4-BE49-F238E27FC236}">
              <a16:creationId xmlns:a16="http://schemas.microsoft.com/office/drawing/2014/main" id="{9C03075F-1AFC-45E4-9831-324B882DB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39" name="Picture 196" descr="empty">
          <a:extLst>
            <a:ext uri="{FF2B5EF4-FFF2-40B4-BE49-F238E27FC236}">
              <a16:creationId xmlns:a16="http://schemas.microsoft.com/office/drawing/2014/main" id="{912C860E-919F-4DD6-92A4-40FBED85E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40" name="Picture 197" descr="empty">
          <a:extLst>
            <a:ext uri="{FF2B5EF4-FFF2-40B4-BE49-F238E27FC236}">
              <a16:creationId xmlns:a16="http://schemas.microsoft.com/office/drawing/2014/main" id="{BD150FB6-B499-4893-8021-BF8CED069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41" name="Picture 198" descr="empty">
          <a:extLst>
            <a:ext uri="{FF2B5EF4-FFF2-40B4-BE49-F238E27FC236}">
              <a16:creationId xmlns:a16="http://schemas.microsoft.com/office/drawing/2014/main" id="{E3F321DA-B047-4618-B49B-4731611A7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42" name="Picture 199" descr="empty">
          <a:extLst>
            <a:ext uri="{FF2B5EF4-FFF2-40B4-BE49-F238E27FC236}">
              <a16:creationId xmlns:a16="http://schemas.microsoft.com/office/drawing/2014/main" id="{4CECA30D-30C2-4912-BDBC-3FF00F4D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43" name="Picture 200" descr="empty">
          <a:extLst>
            <a:ext uri="{FF2B5EF4-FFF2-40B4-BE49-F238E27FC236}">
              <a16:creationId xmlns:a16="http://schemas.microsoft.com/office/drawing/2014/main" id="{18D9A87F-D85A-4113-BED7-D8C565479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44" name="Picture 195" descr="empty">
          <a:extLst>
            <a:ext uri="{FF2B5EF4-FFF2-40B4-BE49-F238E27FC236}">
              <a16:creationId xmlns:a16="http://schemas.microsoft.com/office/drawing/2014/main" id="{F4766D72-CB4F-4C67-AA9E-393F23BC4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45" name="Picture 196" descr="empty">
          <a:extLst>
            <a:ext uri="{FF2B5EF4-FFF2-40B4-BE49-F238E27FC236}">
              <a16:creationId xmlns:a16="http://schemas.microsoft.com/office/drawing/2014/main" id="{95DB61C7-9D5E-49C2-BF9D-3E5548CF0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46" name="Picture 197" descr="empty">
          <a:extLst>
            <a:ext uri="{FF2B5EF4-FFF2-40B4-BE49-F238E27FC236}">
              <a16:creationId xmlns:a16="http://schemas.microsoft.com/office/drawing/2014/main" id="{21F7D8DB-E594-4B2A-B0F0-FCD37725A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47" name="Picture 198" descr="empty">
          <a:extLst>
            <a:ext uri="{FF2B5EF4-FFF2-40B4-BE49-F238E27FC236}">
              <a16:creationId xmlns:a16="http://schemas.microsoft.com/office/drawing/2014/main" id="{7290AF1F-A5B1-43E7-A573-04FB5A5D5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48" name="Picture 199" descr="empty">
          <a:extLst>
            <a:ext uri="{FF2B5EF4-FFF2-40B4-BE49-F238E27FC236}">
              <a16:creationId xmlns:a16="http://schemas.microsoft.com/office/drawing/2014/main" id="{BC847831-8690-4F78-8886-B934FDA53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49" name="Picture 200" descr="empty">
          <a:extLst>
            <a:ext uri="{FF2B5EF4-FFF2-40B4-BE49-F238E27FC236}">
              <a16:creationId xmlns:a16="http://schemas.microsoft.com/office/drawing/2014/main" id="{A76D8BEC-8958-4812-8D55-346E75297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50" name="Picture 195" descr="empty">
          <a:extLst>
            <a:ext uri="{FF2B5EF4-FFF2-40B4-BE49-F238E27FC236}">
              <a16:creationId xmlns:a16="http://schemas.microsoft.com/office/drawing/2014/main" id="{9C9D4067-AEAE-41C1-8019-34267FEB1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51" name="Picture 196" descr="empty">
          <a:extLst>
            <a:ext uri="{FF2B5EF4-FFF2-40B4-BE49-F238E27FC236}">
              <a16:creationId xmlns:a16="http://schemas.microsoft.com/office/drawing/2014/main" id="{A8E6D01F-1475-4140-BF73-79E7FD3E0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52" name="Picture 197" descr="empty">
          <a:extLst>
            <a:ext uri="{FF2B5EF4-FFF2-40B4-BE49-F238E27FC236}">
              <a16:creationId xmlns:a16="http://schemas.microsoft.com/office/drawing/2014/main" id="{EEFFA6E8-BA84-43C0-8DE2-CBA4AEED8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53" name="Picture 198" descr="empty">
          <a:extLst>
            <a:ext uri="{FF2B5EF4-FFF2-40B4-BE49-F238E27FC236}">
              <a16:creationId xmlns:a16="http://schemas.microsoft.com/office/drawing/2014/main" id="{F40E54AD-86C4-4F70-8C36-0DA6FDF74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54" name="Picture 199" descr="empty">
          <a:extLst>
            <a:ext uri="{FF2B5EF4-FFF2-40B4-BE49-F238E27FC236}">
              <a16:creationId xmlns:a16="http://schemas.microsoft.com/office/drawing/2014/main" id="{1A0B3EDC-C330-4262-88F9-51AEBD2B8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55" name="Picture 200" descr="empty">
          <a:extLst>
            <a:ext uri="{FF2B5EF4-FFF2-40B4-BE49-F238E27FC236}">
              <a16:creationId xmlns:a16="http://schemas.microsoft.com/office/drawing/2014/main" id="{5BEA3FD6-CB3C-4D16-A66D-E0B484149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56" name="Picture 195" descr="empty">
          <a:extLst>
            <a:ext uri="{FF2B5EF4-FFF2-40B4-BE49-F238E27FC236}">
              <a16:creationId xmlns:a16="http://schemas.microsoft.com/office/drawing/2014/main" id="{6C8913DC-838F-4473-BF31-3D901194D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57" name="Picture 196" descr="empty">
          <a:extLst>
            <a:ext uri="{FF2B5EF4-FFF2-40B4-BE49-F238E27FC236}">
              <a16:creationId xmlns:a16="http://schemas.microsoft.com/office/drawing/2014/main" id="{9E16C5F5-57DC-4DD0-AD2E-A33149793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58" name="Picture 197" descr="empty">
          <a:extLst>
            <a:ext uri="{FF2B5EF4-FFF2-40B4-BE49-F238E27FC236}">
              <a16:creationId xmlns:a16="http://schemas.microsoft.com/office/drawing/2014/main" id="{8B01623E-23EB-42DD-97DD-8023131D4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59" name="Picture 198" descr="empty">
          <a:extLst>
            <a:ext uri="{FF2B5EF4-FFF2-40B4-BE49-F238E27FC236}">
              <a16:creationId xmlns:a16="http://schemas.microsoft.com/office/drawing/2014/main" id="{40977F3C-8089-45C2-B078-C3693E4F9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60" name="Picture 199" descr="empty">
          <a:extLst>
            <a:ext uri="{FF2B5EF4-FFF2-40B4-BE49-F238E27FC236}">
              <a16:creationId xmlns:a16="http://schemas.microsoft.com/office/drawing/2014/main" id="{C42B5321-C5B0-4BDD-A7EA-100F56BC5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61" name="Picture 200" descr="empty">
          <a:extLst>
            <a:ext uri="{FF2B5EF4-FFF2-40B4-BE49-F238E27FC236}">
              <a16:creationId xmlns:a16="http://schemas.microsoft.com/office/drawing/2014/main" id="{713194A8-3B35-4378-960C-13156A613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62" name="Picture 195" descr="empty">
          <a:extLst>
            <a:ext uri="{FF2B5EF4-FFF2-40B4-BE49-F238E27FC236}">
              <a16:creationId xmlns:a16="http://schemas.microsoft.com/office/drawing/2014/main" id="{AFF51679-8F73-49D8-A773-993C6A5CD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63" name="Picture 196" descr="empty">
          <a:extLst>
            <a:ext uri="{FF2B5EF4-FFF2-40B4-BE49-F238E27FC236}">
              <a16:creationId xmlns:a16="http://schemas.microsoft.com/office/drawing/2014/main" id="{FBC34460-3D0A-4CB2-9EBA-E79BCEA93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64" name="Picture 197" descr="empty">
          <a:extLst>
            <a:ext uri="{FF2B5EF4-FFF2-40B4-BE49-F238E27FC236}">
              <a16:creationId xmlns:a16="http://schemas.microsoft.com/office/drawing/2014/main" id="{6D0BAF5E-FD99-4BC3-BDDF-5E1FE8BA4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65" name="Picture 198" descr="empty">
          <a:extLst>
            <a:ext uri="{FF2B5EF4-FFF2-40B4-BE49-F238E27FC236}">
              <a16:creationId xmlns:a16="http://schemas.microsoft.com/office/drawing/2014/main" id="{84791F17-7FB9-4B66-828B-6446EBA71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66" name="Picture 199" descr="empty">
          <a:extLst>
            <a:ext uri="{FF2B5EF4-FFF2-40B4-BE49-F238E27FC236}">
              <a16:creationId xmlns:a16="http://schemas.microsoft.com/office/drawing/2014/main" id="{D0679754-1C1E-4A5D-A793-DE0ED8908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67" name="Picture 200" descr="empty">
          <a:extLst>
            <a:ext uri="{FF2B5EF4-FFF2-40B4-BE49-F238E27FC236}">
              <a16:creationId xmlns:a16="http://schemas.microsoft.com/office/drawing/2014/main" id="{E47A96C5-CB62-48B5-AE89-95BEFDF44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68" name="Picture 195" descr="empty">
          <a:extLst>
            <a:ext uri="{FF2B5EF4-FFF2-40B4-BE49-F238E27FC236}">
              <a16:creationId xmlns:a16="http://schemas.microsoft.com/office/drawing/2014/main" id="{1B81CC4E-2D25-4C17-BEE6-8757D8A81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69" name="Picture 196" descr="empty">
          <a:extLst>
            <a:ext uri="{FF2B5EF4-FFF2-40B4-BE49-F238E27FC236}">
              <a16:creationId xmlns:a16="http://schemas.microsoft.com/office/drawing/2014/main" id="{59F062D1-AA27-4194-B87A-7F1856C83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70" name="Picture 197" descr="empty">
          <a:extLst>
            <a:ext uri="{FF2B5EF4-FFF2-40B4-BE49-F238E27FC236}">
              <a16:creationId xmlns:a16="http://schemas.microsoft.com/office/drawing/2014/main" id="{524E8C43-1C52-4275-AC95-A405BE6E6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71" name="Picture 198" descr="empty">
          <a:extLst>
            <a:ext uri="{FF2B5EF4-FFF2-40B4-BE49-F238E27FC236}">
              <a16:creationId xmlns:a16="http://schemas.microsoft.com/office/drawing/2014/main" id="{544126EA-2507-4C91-91EB-0D9EAEB3C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72" name="Picture 199" descr="empty">
          <a:extLst>
            <a:ext uri="{FF2B5EF4-FFF2-40B4-BE49-F238E27FC236}">
              <a16:creationId xmlns:a16="http://schemas.microsoft.com/office/drawing/2014/main" id="{FD54CE1F-EFAF-4FA7-81E4-D1ECFC03B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73" name="Picture 200" descr="empty">
          <a:extLst>
            <a:ext uri="{FF2B5EF4-FFF2-40B4-BE49-F238E27FC236}">
              <a16:creationId xmlns:a16="http://schemas.microsoft.com/office/drawing/2014/main" id="{A5D704DC-0342-413C-99A2-8EA31A0D2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74" name="Picture 195" descr="empty">
          <a:extLst>
            <a:ext uri="{FF2B5EF4-FFF2-40B4-BE49-F238E27FC236}">
              <a16:creationId xmlns:a16="http://schemas.microsoft.com/office/drawing/2014/main" id="{84A9D956-3042-4A5B-BDA3-76E4F14F4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75" name="Picture 196" descr="empty">
          <a:extLst>
            <a:ext uri="{FF2B5EF4-FFF2-40B4-BE49-F238E27FC236}">
              <a16:creationId xmlns:a16="http://schemas.microsoft.com/office/drawing/2014/main" id="{6ED2C1B4-1628-43F9-861A-E417A22B9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76" name="Picture 197" descr="empty">
          <a:extLst>
            <a:ext uri="{FF2B5EF4-FFF2-40B4-BE49-F238E27FC236}">
              <a16:creationId xmlns:a16="http://schemas.microsoft.com/office/drawing/2014/main" id="{0A2E0E90-0BA1-411A-B008-2B4782C4E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77" name="Picture 198" descr="empty">
          <a:extLst>
            <a:ext uri="{FF2B5EF4-FFF2-40B4-BE49-F238E27FC236}">
              <a16:creationId xmlns:a16="http://schemas.microsoft.com/office/drawing/2014/main" id="{6C751F7A-AE64-45B3-A1D8-0263DCFCB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78" name="Picture 199" descr="empty">
          <a:extLst>
            <a:ext uri="{FF2B5EF4-FFF2-40B4-BE49-F238E27FC236}">
              <a16:creationId xmlns:a16="http://schemas.microsoft.com/office/drawing/2014/main" id="{91071B3C-E848-4009-AEE8-DBE9F9764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79" name="Picture 200" descr="empty">
          <a:extLst>
            <a:ext uri="{FF2B5EF4-FFF2-40B4-BE49-F238E27FC236}">
              <a16:creationId xmlns:a16="http://schemas.microsoft.com/office/drawing/2014/main" id="{F9510C6D-00FF-4B7E-ADEF-2FFDC14E2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80" name="Picture 195" descr="empty">
          <a:extLst>
            <a:ext uri="{FF2B5EF4-FFF2-40B4-BE49-F238E27FC236}">
              <a16:creationId xmlns:a16="http://schemas.microsoft.com/office/drawing/2014/main" id="{6EB5D215-0599-4535-898C-F312C1ECE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81" name="Picture 196" descr="empty">
          <a:extLst>
            <a:ext uri="{FF2B5EF4-FFF2-40B4-BE49-F238E27FC236}">
              <a16:creationId xmlns:a16="http://schemas.microsoft.com/office/drawing/2014/main" id="{B61D71A9-3B67-4461-8778-2CBCC8479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82" name="Picture 197" descr="empty">
          <a:extLst>
            <a:ext uri="{FF2B5EF4-FFF2-40B4-BE49-F238E27FC236}">
              <a16:creationId xmlns:a16="http://schemas.microsoft.com/office/drawing/2014/main" id="{EDB97624-4315-42DE-B917-E0134B5B7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83" name="Picture 198" descr="empty">
          <a:extLst>
            <a:ext uri="{FF2B5EF4-FFF2-40B4-BE49-F238E27FC236}">
              <a16:creationId xmlns:a16="http://schemas.microsoft.com/office/drawing/2014/main" id="{9606F332-854B-4FCF-A2A2-652C208A7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84" name="Picture 199" descr="empty">
          <a:extLst>
            <a:ext uri="{FF2B5EF4-FFF2-40B4-BE49-F238E27FC236}">
              <a16:creationId xmlns:a16="http://schemas.microsoft.com/office/drawing/2014/main" id="{FBD2B7B3-9590-4EAE-A5DD-F91383405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85" name="Picture 200" descr="empty">
          <a:extLst>
            <a:ext uri="{FF2B5EF4-FFF2-40B4-BE49-F238E27FC236}">
              <a16:creationId xmlns:a16="http://schemas.microsoft.com/office/drawing/2014/main" id="{4AD9C854-55A7-4BA2-AFD8-D2CFD1D4B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86" name="Picture 195" descr="empty">
          <a:extLst>
            <a:ext uri="{FF2B5EF4-FFF2-40B4-BE49-F238E27FC236}">
              <a16:creationId xmlns:a16="http://schemas.microsoft.com/office/drawing/2014/main" id="{577F9B41-D99C-4875-99BA-ABF2C7C23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87" name="Picture 196" descr="empty">
          <a:extLst>
            <a:ext uri="{FF2B5EF4-FFF2-40B4-BE49-F238E27FC236}">
              <a16:creationId xmlns:a16="http://schemas.microsoft.com/office/drawing/2014/main" id="{551903A2-B316-4C9D-A9C8-069D3E831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88" name="Picture 197" descr="empty">
          <a:extLst>
            <a:ext uri="{FF2B5EF4-FFF2-40B4-BE49-F238E27FC236}">
              <a16:creationId xmlns:a16="http://schemas.microsoft.com/office/drawing/2014/main" id="{5B1A363F-1A20-4140-B800-73E301113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89" name="Picture 198" descr="empty">
          <a:extLst>
            <a:ext uri="{FF2B5EF4-FFF2-40B4-BE49-F238E27FC236}">
              <a16:creationId xmlns:a16="http://schemas.microsoft.com/office/drawing/2014/main" id="{9C94D2D2-EBDF-42B2-8C71-0CBA16D70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90" name="Picture 199" descr="empty">
          <a:extLst>
            <a:ext uri="{FF2B5EF4-FFF2-40B4-BE49-F238E27FC236}">
              <a16:creationId xmlns:a16="http://schemas.microsoft.com/office/drawing/2014/main" id="{AE98067A-4BFB-4F87-81EB-13729E0A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91" name="Picture 200" descr="empty">
          <a:extLst>
            <a:ext uri="{FF2B5EF4-FFF2-40B4-BE49-F238E27FC236}">
              <a16:creationId xmlns:a16="http://schemas.microsoft.com/office/drawing/2014/main" id="{9EF600C6-B468-431D-9448-908D4877E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92" name="Picture 195" descr="empty">
          <a:extLst>
            <a:ext uri="{FF2B5EF4-FFF2-40B4-BE49-F238E27FC236}">
              <a16:creationId xmlns:a16="http://schemas.microsoft.com/office/drawing/2014/main" id="{EDC87784-BAF5-4A1D-8C1B-B196410F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93" name="Picture 196" descr="empty">
          <a:extLst>
            <a:ext uri="{FF2B5EF4-FFF2-40B4-BE49-F238E27FC236}">
              <a16:creationId xmlns:a16="http://schemas.microsoft.com/office/drawing/2014/main" id="{DC2E70C4-070C-45F9-8DCE-10E97E29A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94" name="Picture 197" descr="empty">
          <a:extLst>
            <a:ext uri="{FF2B5EF4-FFF2-40B4-BE49-F238E27FC236}">
              <a16:creationId xmlns:a16="http://schemas.microsoft.com/office/drawing/2014/main" id="{CA0EE13C-9083-44CB-B8FF-4F28A5300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95" name="Picture 198" descr="empty">
          <a:extLst>
            <a:ext uri="{FF2B5EF4-FFF2-40B4-BE49-F238E27FC236}">
              <a16:creationId xmlns:a16="http://schemas.microsoft.com/office/drawing/2014/main" id="{E43B9CDE-17FA-4C5B-BA47-38FF8E434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96" name="Picture 199" descr="empty">
          <a:extLst>
            <a:ext uri="{FF2B5EF4-FFF2-40B4-BE49-F238E27FC236}">
              <a16:creationId xmlns:a16="http://schemas.microsoft.com/office/drawing/2014/main" id="{6745C53D-D8C4-4AD7-8C71-3A8A530D9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97" name="Picture 200" descr="empty">
          <a:extLst>
            <a:ext uri="{FF2B5EF4-FFF2-40B4-BE49-F238E27FC236}">
              <a16:creationId xmlns:a16="http://schemas.microsoft.com/office/drawing/2014/main" id="{83E069D6-6434-4A66-BA42-416221D60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3998" name="Picture 195" descr="empty">
          <a:extLst>
            <a:ext uri="{FF2B5EF4-FFF2-40B4-BE49-F238E27FC236}">
              <a16:creationId xmlns:a16="http://schemas.microsoft.com/office/drawing/2014/main" id="{82A2CF23-0335-4BA5-A33C-387573A44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3999" name="Picture 196" descr="empty">
          <a:extLst>
            <a:ext uri="{FF2B5EF4-FFF2-40B4-BE49-F238E27FC236}">
              <a16:creationId xmlns:a16="http://schemas.microsoft.com/office/drawing/2014/main" id="{156EC340-F886-4098-B14F-94922A86D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00" name="Picture 197" descr="empty">
          <a:extLst>
            <a:ext uri="{FF2B5EF4-FFF2-40B4-BE49-F238E27FC236}">
              <a16:creationId xmlns:a16="http://schemas.microsoft.com/office/drawing/2014/main" id="{D1A1C300-6E6D-4EEE-B436-B2196F68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01" name="Picture 198" descr="empty">
          <a:extLst>
            <a:ext uri="{FF2B5EF4-FFF2-40B4-BE49-F238E27FC236}">
              <a16:creationId xmlns:a16="http://schemas.microsoft.com/office/drawing/2014/main" id="{38D83914-4CAB-4D11-BD2C-9099A67C8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02" name="Picture 199" descr="empty">
          <a:extLst>
            <a:ext uri="{FF2B5EF4-FFF2-40B4-BE49-F238E27FC236}">
              <a16:creationId xmlns:a16="http://schemas.microsoft.com/office/drawing/2014/main" id="{F06091B2-829F-4435-93B3-224CD7CD5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03" name="Picture 200" descr="empty">
          <a:extLst>
            <a:ext uri="{FF2B5EF4-FFF2-40B4-BE49-F238E27FC236}">
              <a16:creationId xmlns:a16="http://schemas.microsoft.com/office/drawing/2014/main" id="{57629959-F31F-4221-9317-1B4C5AE78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04" name="Picture 195" descr="empty">
          <a:extLst>
            <a:ext uri="{FF2B5EF4-FFF2-40B4-BE49-F238E27FC236}">
              <a16:creationId xmlns:a16="http://schemas.microsoft.com/office/drawing/2014/main" id="{105F3CB7-119D-400E-AA32-52A23D595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05" name="Picture 196" descr="empty">
          <a:extLst>
            <a:ext uri="{FF2B5EF4-FFF2-40B4-BE49-F238E27FC236}">
              <a16:creationId xmlns:a16="http://schemas.microsoft.com/office/drawing/2014/main" id="{97B7E750-B011-4F35-A176-2ABA0C89E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06" name="Picture 197" descr="empty">
          <a:extLst>
            <a:ext uri="{FF2B5EF4-FFF2-40B4-BE49-F238E27FC236}">
              <a16:creationId xmlns:a16="http://schemas.microsoft.com/office/drawing/2014/main" id="{55536507-CA08-4BD5-AF5A-BAF636F56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07" name="Picture 198" descr="empty">
          <a:extLst>
            <a:ext uri="{FF2B5EF4-FFF2-40B4-BE49-F238E27FC236}">
              <a16:creationId xmlns:a16="http://schemas.microsoft.com/office/drawing/2014/main" id="{DBEB16EF-BB31-4E74-A9C5-63F7FCD86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08" name="Picture 199" descr="empty">
          <a:extLst>
            <a:ext uri="{FF2B5EF4-FFF2-40B4-BE49-F238E27FC236}">
              <a16:creationId xmlns:a16="http://schemas.microsoft.com/office/drawing/2014/main" id="{C1908E35-A086-4137-9705-744F5C439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09" name="Picture 200" descr="empty">
          <a:extLst>
            <a:ext uri="{FF2B5EF4-FFF2-40B4-BE49-F238E27FC236}">
              <a16:creationId xmlns:a16="http://schemas.microsoft.com/office/drawing/2014/main" id="{6FFB26D4-90E5-4F33-8DE5-53B24FE01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10" name="Picture 195" descr="empty">
          <a:extLst>
            <a:ext uri="{FF2B5EF4-FFF2-40B4-BE49-F238E27FC236}">
              <a16:creationId xmlns:a16="http://schemas.microsoft.com/office/drawing/2014/main" id="{30795C83-F1AE-40E0-9978-B6287CB3E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11" name="Picture 196" descr="empty">
          <a:extLst>
            <a:ext uri="{FF2B5EF4-FFF2-40B4-BE49-F238E27FC236}">
              <a16:creationId xmlns:a16="http://schemas.microsoft.com/office/drawing/2014/main" id="{BC3B8329-A620-44EB-BA7C-7BEAAE251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12" name="Picture 197" descr="empty">
          <a:extLst>
            <a:ext uri="{FF2B5EF4-FFF2-40B4-BE49-F238E27FC236}">
              <a16:creationId xmlns:a16="http://schemas.microsoft.com/office/drawing/2014/main" id="{EE2A3785-A3D1-4738-8032-D6A0EFA13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13" name="Picture 198" descr="empty">
          <a:extLst>
            <a:ext uri="{FF2B5EF4-FFF2-40B4-BE49-F238E27FC236}">
              <a16:creationId xmlns:a16="http://schemas.microsoft.com/office/drawing/2014/main" id="{903F58CE-261B-44F0-B641-EA14976C1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14" name="Picture 199" descr="empty">
          <a:extLst>
            <a:ext uri="{FF2B5EF4-FFF2-40B4-BE49-F238E27FC236}">
              <a16:creationId xmlns:a16="http://schemas.microsoft.com/office/drawing/2014/main" id="{A5D18CD2-4418-4738-87F3-CC550D136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15" name="Picture 200" descr="empty">
          <a:extLst>
            <a:ext uri="{FF2B5EF4-FFF2-40B4-BE49-F238E27FC236}">
              <a16:creationId xmlns:a16="http://schemas.microsoft.com/office/drawing/2014/main" id="{32DD3DD8-A119-4CC7-945F-6A3B7155F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16" name="Picture 195" descr="empty">
          <a:extLst>
            <a:ext uri="{FF2B5EF4-FFF2-40B4-BE49-F238E27FC236}">
              <a16:creationId xmlns:a16="http://schemas.microsoft.com/office/drawing/2014/main" id="{73739882-9F2E-48E8-A421-018121C51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17" name="Picture 196" descr="empty">
          <a:extLst>
            <a:ext uri="{FF2B5EF4-FFF2-40B4-BE49-F238E27FC236}">
              <a16:creationId xmlns:a16="http://schemas.microsoft.com/office/drawing/2014/main" id="{16862D8B-795E-4692-B5BC-AEB7CCFF5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18" name="Picture 197" descr="empty">
          <a:extLst>
            <a:ext uri="{FF2B5EF4-FFF2-40B4-BE49-F238E27FC236}">
              <a16:creationId xmlns:a16="http://schemas.microsoft.com/office/drawing/2014/main" id="{B32166E6-BC27-4405-8A3D-E41D8F3DF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19" name="Picture 198" descr="empty">
          <a:extLst>
            <a:ext uri="{FF2B5EF4-FFF2-40B4-BE49-F238E27FC236}">
              <a16:creationId xmlns:a16="http://schemas.microsoft.com/office/drawing/2014/main" id="{C62130AC-BF07-4C47-AFD4-AD491207A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20" name="Picture 199" descr="empty">
          <a:extLst>
            <a:ext uri="{FF2B5EF4-FFF2-40B4-BE49-F238E27FC236}">
              <a16:creationId xmlns:a16="http://schemas.microsoft.com/office/drawing/2014/main" id="{37F89423-5297-4EE2-9038-96A124AC8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21" name="Picture 200" descr="empty">
          <a:extLst>
            <a:ext uri="{FF2B5EF4-FFF2-40B4-BE49-F238E27FC236}">
              <a16:creationId xmlns:a16="http://schemas.microsoft.com/office/drawing/2014/main" id="{47D192EF-EB9D-42F6-AB25-7DA370C80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22" name="Picture 195" descr="empty">
          <a:extLst>
            <a:ext uri="{FF2B5EF4-FFF2-40B4-BE49-F238E27FC236}">
              <a16:creationId xmlns:a16="http://schemas.microsoft.com/office/drawing/2014/main" id="{3600C535-5DB7-40DE-BA4B-58B608AED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23" name="Picture 196" descr="empty">
          <a:extLst>
            <a:ext uri="{FF2B5EF4-FFF2-40B4-BE49-F238E27FC236}">
              <a16:creationId xmlns:a16="http://schemas.microsoft.com/office/drawing/2014/main" id="{9992716A-92C9-423C-AD56-B4E73B572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24" name="Picture 197" descr="empty">
          <a:extLst>
            <a:ext uri="{FF2B5EF4-FFF2-40B4-BE49-F238E27FC236}">
              <a16:creationId xmlns:a16="http://schemas.microsoft.com/office/drawing/2014/main" id="{6C049108-3C66-4E74-B11E-A0F66C96E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25" name="Picture 198" descr="empty">
          <a:extLst>
            <a:ext uri="{FF2B5EF4-FFF2-40B4-BE49-F238E27FC236}">
              <a16:creationId xmlns:a16="http://schemas.microsoft.com/office/drawing/2014/main" id="{BAE7BC13-06EF-4B42-8DA6-8DE6E5A1D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26" name="Picture 199" descr="empty">
          <a:extLst>
            <a:ext uri="{FF2B5EF4-FFF2-40B4-BE49-F238E27FC236}">
              <a16:creationId xmlns:a16="http://schemas.microsoft.com/office/drawing/2014/main" id="{9D7D6118-F93F-452F-9512-549C43B1A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27" name="Picture 200" descr="empty">
          <a:extLst>
            <a:ext uri="{FF2B5EF4-FFF2-40B4-BE49-F238E27FC236}">
              <a16:creationId xmlns:a16="http://schemas.microsoft.com/office/drawing/2014/main" id="{D4A80584-2669-45B9-BAEC-40345C07B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28" name="Picture 195" descr="empty">
          <a:extLst>
            <a:ext uri="{FF2B5EF4-FFF2-40B4-BE49-F238E27FC236}">
              <a16:creationId xmlns:a16="http://schemas.microsoft.com/office/drawing/2014/main" id="{0D600B92-BB85-43D8-A8BC-563CD8F71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29" name="Picture 196" descr="empty">
          <a:extLst>
            <a:ext uri="{FF2B5EF4-FFF2-40B4-BE49-F238E27FC236}">
              <a16:creationId xmlns:a16="http://schemas.microsoft.com/office/drawing/2014/main" id="{6C2F7FB7-225E-49E2-8EB0-C4DE8800E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30" name="Picture 197" descr="empty">
          <a:extLst>
            <a:ext uri="{FF2B5EF4-FFF2-40B4-BE49-F238E27FC236}">
              <a16:creationId xmlns:a16="http://schemas.microsoft.com/office/drawing/2014/main" id="{6AC75060-8F02-4B26-816B-942DA4822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31" name="Picture 198" descr="empty">
          <a:extLst>
            <a:ext uri="{FF2B5EF4-FFF2-40B4-BE49-F238E27FC236}">
              <a16:creationId xmlns:a16="http://schemas.microsoft.com/office/drawing/2014/main" id="{6E172674-BCF7-403C-9EFB-D0D174DD7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32" name="Picture 199" descr="empty">
          <a:extLst>
            <a:ext uri="{FF2B5EF4-FFF2-40B4-BE49-F238E27FC236}">
              <a16:creationId xmlns:a16="http://schemas.microsoft.com/office/drawing/2014/main" id="{AD017420-0264-4D98-A598-2FA48E54F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33" name="Picture 200" descr="empty">
          <a:extLst>
            <a:ext uri="{FF2B5EF4-FFF2-40B4-BE49-F238E27FC236}">
              <a16:creationId xmlns:a16="http://schemas.microsoft.com/office/drawing/2014/main" id="{32985C1E-BA7A-41C1-8B25-395CFD241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34" name="Picture 195" descr="empty">
          <a:extLst>
            <a:ext uri="{FF2B5EF4-FFF2-40B4-BE49-F238E27FC236}">
              <a16:creationId xmlns:a16="http://schemas.microsoft.com/office/drawing/2014/main" id="{4C2D06BD-A803-42F2-A875-B620D0FE6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35" name="Picture 196" descr="empty">
          <a:extLst>
            <a:ext uri="{FF2B5EF4-FFF2-40B4-BE49-F238E27FC236}">
              <a16:creationId xmlns:a16="http://schemas.microsoft.com/office/drawing/2014/main" id="{505B727D-49BB-49A7-BE92-8FC638C0A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36" name="Picture 197" descr="empty">
          <a:extLst>
            <a:ext uri="{FF2B5EF4-FFF2-40B4-BE49-F238E27FC236}">
              <a16:creationId xmlns:a16="http://schemas.microsoft.com/office/drawing/2014/main" id="{07C012FC-C3C8-4922-B926-790001E98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37" name="Picture 198" descr="empty">
          <a:extLst>
            <a:ext uri="{FF2B5EF4-FFF2-40B4-BE49-F238E27FC236}">
              <a16:creationId xmlns:a16="http://schemas.microsoft.com/office/drawing/2014/main" id="{AE08CBF9-38D9-436C-B03E-E87C133CC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38" name="Picture 199" descr="empty">
          <a:extLst>
            <a:ext uri="{FF2B5EF4-FFF2-40B4-BE49-F238E27FC236}">
              <a16:creationId xmlns:a16="http://schemas.microsoft.com/office/drawing/2014/main" id="{B294AB53-CA8B-4165-BE5F-9778901DE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39" name="Picture 200" descr="empty">
          <a:extLst>
            <a:ext uri="{FF2B5EF4-FFF2-40B4-BE49-F238E27FC236}">
              <a16:creationId xmlns:a16="http://schemas.microsoft.com/office/drawing/2014/main" id="{2CF71F94-D273-44A7-8738-23B0029E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40" name="Picture 195" descr="empty">
          <a:extLst>
            <a:ext uri="{FF2B5EF4-FFF2-40B4-BE49-F238E27FC236}">
              <a16:creationId xmlns:a16="http://schemas.microsoft.com/office/drawing/2014/main" id="{3E2B1C55-CEF3-4ED9-8368-7110E63D7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41" name="Picture 196" descr="empty">
          <a:extLst>
            <a:ext uri="{FF2B5EF4-FFF2-40B4-BE49-F238E27FC236}">
              <a16:creationId xmlns:a16="http://schemas.microsoft.com/office/drawing/2014/main" id="{B86140E3-92FA-4293-9FF6-7945F68F9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42" name="Picture 197" descr="empty">
          <a:extLst>
            <a:ext uri="{FF2B5EF4-FFF2-40B4-BE49-F238E27FC236}">
              <a16:creationId xmlns:a16="http://schemas.microsoft.com/office/drawing/2014/main" id="{8080D462-CB65-4C91-A073-6BACCFCE8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43" name="Picture 198" descr="empty">
          <a:extLst>
            <a:ext uri="{FF2B5EF4-FFF2-40B4-BE49-F238E27FC236}">
              <a16:creationId xmlns:a16="http://schemas.microsoft.com/office/drawing/2014/main" id="{265EB52E-0DC6-4E6E-94C9-58C8E8A9C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44" name="Picture 199" descr="empty">
          <a:extLst>
            <a:ext uri="{FF2B5EF4-FFF2-40B4-BE49-F238E27FC236}">
              <a16:creationId xmlns:a16="http://schemas.microsoft.com/office/drawing/2014/main" id="{3D54B68F-2264-4859-8FEF-3DB28B927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45" name="Picture 200" descr="empty">
          <a:extLst>
            <a:ext uri="{FF2B5EF4-FFF2-40B4-BE49-F238E27FC236}">
              <a16:creationId xmlns:a16="http://schemas.microsoft.com/office/drawing/2014/main" id="{F34FB9B3-77AB-4F14-B47C-3FC2CC8B0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46" name="Picture 195" descr="empty">
          <a:extLst>
            <a:ext uri="{FF2B5EF4-FFF2-40B4-BE49-F238E27FC236}">
              <a16:creationId xmlns:a16="http://schemas.microsoft.com/office/drawing/2014/main" id="{9036A156-786E-4F26-B854-7EE10A87A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47" name="Picture 196" descr="empty">
          <a:extLst>
            <a:ext uri="{FF2B5EF4-FFF2-40B4-BE49-F238E27FC236}">
              <a16:creationId xmlns:a16="http://schemas.microsoft.com/office/drawing/2014/main" id="{303D185D-6F69-4306-92C6-CA8A76310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48" name="Picture 197" descr="empty">
          <a:extLst>
            <a:ext uri="{FF2B5EF4-FFF2-40B4-BE49-F238E27FC236}">
              <a16:creationId xmlns:a16="http://schemas.microsoft.com/office/drawing/2014/main" id="{2CF541B7-9CEB-4DA9-A0DF-4C2A48946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49" name="Picture 198" descr="empty">
          <a:extLst>
            <a:ext uri="{FF2B5EF4-FFF2-40B4-BE49-F238E27FC236}">
              <a16:creationId xmlns:a16="http://schemas.microsoft.com/office/drawing/2014/main" id="{A48E5F97-DC3C-48AC-908C-38BF08BAB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50" name="Picture 199" descr="empty">
          <a:extLst>
            <a:ext uri="{FF2B5EF4-FFF2-40B4-BE49-F238E27FC236}">
              <a16:creationId xmlns:a16="http://schemas.microsoft.com/office/drawing/2014/main" id="{9F6E32CC-EDFE-4A37-BD18-FE966950B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51" name="Picture 200" descr="empty">
          <a:extLst>
            <a:ext uri="{FF2B5EF4-FFF2-40B4-BE49-F238E27FC236}">
              <a16:creationId xmlns:a16="http://schemas.microsoft.com/office/drawing/2014/main" id="{D3606A13-A405-4A31-8B58-9B64096B7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52" name="Picture 195" descr="empty">
          <a:extLst>
            <a:ext uri="{FF2B5EF4-FFF2-40B4-BE49-F238E27FC236}">
              <a16:creationId xmlns:a16="http://schemas.microsoft.com/office/drawing/2014/main" id="{3D26FDC1-7A0E-4997-BC0E-A14136A18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53" name="Picture 196" descr="empty">
          <a:extLst>
            <a:ext uri="{FF2B5EF4-FFF2-40B4-BE49-F238E27FC236}">
              <a16:creationId xmlns:a16="http://schemas.microsoft.com/office/drawing/2014/main" id="{4DCCD874-73B4-4AB1-9616-635A8C4F6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54" name="Picture 197" descr="empty">
          <a:extLst>
            <a:ext uri="{FF2B5EF4-FFF2-40B4-BE49-F238E27FC236}">
              <a16:creationId xmlns:a16="http://schemas.microsoft.com/office/drawing/2014/main" id="{65AE21CF-FADE-4F41-82DA-6D677EF36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55" name="Picture 198" descr="empty">
          <a:extLst>
            <a:ext uri="{FF2B5EF4-FFF2-40B4-BE49-F238E27FC236}">
              <a16:creationId xmlns:a16="http://schemas.microsoft.com/office/drawing/2014/main" id="{AADB0E0B-36DA-4FA7-9B63-1D0E87744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56" name="Picture 199" descr="empty">
          <a:extLst>
            <a:ext uri="{FF2B5EF4-FFF2-40B4-BE49-F238E27FC236}">
              <a16:creationId xmlns:a16="http://schemas.microsoft.com/office/drawing/2014/main" id="{3274CA57-5F7C-4ED0-8F5D-15D1B4091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57" name="Picture 200" descr="empty">
          <a:extLst>
            <a:ext uri="{FF2B5EF4-FFF2-40B4-BE49-F238E27FC236}">
              <a16:creationId xmlns:a16="http://schemas.microsoft.com/office/drawing/2014/main" id="{56E7F68B-49D2-4811-8399-CD5EE15E1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58" name="Picture 195" descr="empty">
          <a:extLst>
            <a:ext uri="{FF2B5EF4-FFF2-40B4-BE49-F238E27FC236}">
              <a16:creationId xmlns:a16="http://schemas.microsoft.com/office/drawing/2014/main" id="{0D9DC0E4-8ACA-4644-B519-740B75F41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59" name="Picture 196" descr="empty">
          <a:extLst>
            <a:ext uri="{FF2B5EF4-FFF2-40B4-BE49-F238E27FC236}">
              <a16:creationId xmlns:a16="http://schemas.microsoft.com/office/drawing/2014/main" id="{BB50E8A1-1AC2-45AE-93DA-63FA933FD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60" name="Picture 197" descr="empty">
          <a:extLst>
            <a:ext uri="{FF2B5EF4-FFF2-40B4-BE49-F238E27FC236}">
              <a16:creationId xmlns:a16="http://schemas.microsoft.com/office/drawing/2014/main" id="{5686F2DE-1291-4C5B-B55C-B959E227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61" name="Picture 198" descr="empty">
          <a:extLst>
            <a:ext uri="{FF2B5EF4-FFF2-40B4-BE49-F238E27FC236}">
              <a16:creationId xmlns:a16="http://schemas.microsoft.com/office/drawing/2014/main" id="{5C7FC0B2-184C-4108-9737-CF8EA1E35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62" name="Picture 199" descr="empty">
          <a:extLst>
            <a:ext uri="{FF2B5EF4-FFF2-40B4-BE49-F238E27FC236}">
              <a16:creationId xmlns:a16="http://schemas.microsoft.com/office/drawing/2014/main" id="{DF751ADD-D738-4980-85A7-700985588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63" name="Picture 200" descr="empty">
          <a:extLst>
            <a:ext uri="{FF2B5EF4-FFF2-40B4-BE49-F238E27FC236}">
              <a16:creationId xmlns:a16="http://schemas.microsoft.com/office/drawing/2014/main" id="{39DFBD79-0A1B-40E8-B719-57881C890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64" name="Picture 195" descr="empty">
          <a:extLst>
            <a:ext uri="{FF2B5EF4-FFF2-40B4-BE49-F238E27FC236}">
              <a16:creationId xmlns:a16="http://schemas.microsoft.com/office/drawing/2014/main" id="{802044A3-15DF-4D09-9142-61FA1E295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65" name="Picture 196" descr="empty">
          <a:extLst>
            <a:ext uri="{FF2B5EF4-FFF2-40B4-BE49-F238E27FC236}">
              <a16:creationId xmlns:a16="http://schemas.microsoft.com/office/drawing/2014/main" id="{CFAF56E5-38F0-4C53-8D11-3D1198419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66" name="Picture 197" descr="empty">
          <a:extLst>
            <a:ext uri="{FF2B5EF4-FFF2-40B4-BE49-F238E27FC236}">
              <a16:creationId xmlns:a16="http://schemas.microsoft.com/office/drawing/2014/main" id="{2F48F79F-9727-4A6C-BCF7-90EA720A4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67" name="Picture 198" descr="empty">
          <a:extLst>
            <a:ext uri="{FF2B5EF4-FFF2-40B4-BE49-F238E27FC236}">
              <a16:creationId xmlns:a16="http://schemas.microsoft.com/office/drawing/2014/main" id="{ADF34DCE-28AF-422D-8244-8E02F7428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68" name="Picture 199" descr="empty">
          <a:extLst>
            <a:ext uri="{FF2B5EF4-FFF2-40B4-BE49-F238E27FC236}">
              <a16:creationId xmlns:a16="http://schemas.microsoft.com/office/drawing/2014/main" id="{6F8308F9-5E76-419C-8D21-F873D28FC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69" name="Picture 200" descr="empty">
          <a:extLst>
            <a:ext uri="{FF2B5EF4-FFF2-40B4-BE49-F238E27FC236}">
              <a16:creationId xmlns:a16="http://schemas.microsoft.com/office/drawing/2014/main" id="{0AF0DCB6-F5BB-49A9-B0A2-EEAFA684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70" name="Picture 195" descr="empty">
          <a:extLst>
            <a:ext uri="{FF2B5EF4-FFF2-40B4-BE49-F238E27FC236}">
              <a16:creationId xmlns:a16="http://schemas.microsoft.com/office/drawing/2014/main" id="{C6F37A51-2E47-4126-8098-BEB055C20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71" name="Picture 196" descr="empty">
          <a:extLst>
            <a:ext uri="{FF2B5EF4-FFF2-40B4-BE49-F238E27FC236}">
              <a16:creationId xmlns:a16="http://schemas.microsoft.com/office/drawing/2014/main" id="{2A868D9E-1121-40B6-B4A3-AFE77C65E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72" name="Picture 197" descr="empty">
          <a:extLst>
            <a:ext uri="{FF2B5EF4-FFF2-40B4-BE49-F238E27FC236}">
              <a16:creationId xmlns:a16="http://schemas.microsoft.com/office/drawing/2014/main" id="{24A99233-1FCE-4F38-89A4-04FE7BEDF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73" name="Picture 198" descr="empty">
          <a:extLst>
            <a:ext uri="{FF2B5EF4-FFF2-40B4-BE49-F238E27FC236}">
              <a16:creationId xmlns:a16="http://schemas.microsoft.com/office/drawing/2014/main" id="{C295AE6D-A2D9-4F85-814D-EE3A8BCC4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74" name="Picture 199" descr="empty">
          <a:extLst>
            <a:ext uri="{FF2B5EF4-FFF2-40B4-BE49-F238E27FC236}">
              <a16:creationId xmlns:a16="http://schemas.microsoft.com/office/drawing/2014/main" id="{EB81CA95-5EF7-4422-8E89-491F66A54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75" name="Picture 200" descr="empty">
          <a:extLst>
            <a:ext uri="{FF2B5EF4-FFF2-40B4-BE49-F238E27FC236}">
              <a16:creationId xmlns:a16="http://schemas.microsoft.com/office/drawing/2014/main" id="{C9FB255B-B196-4BCF-A938-D970481A8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76" name="Picture 195" descr="empty">
          <a:extLst>
            <a:ext uri="{FF2B5EF4-FFF2-40B4-BE49-F238E27FC236}">
              <a16:creationId xmlns:a16="http://schemas.microsoft.com/office/drawing/2014/main" id="{D95D0981-30F7-40B9-BD22-91EC3E247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77" name="Picture 196" descr="empty">
          <a:extLst>
            <a:ext uri="{FF2B5EF4-FFF2-40B4-BE49-F238E27FC236}">
              <a16:creationId xmlns:a16="http://schemas.microsoft.com/office/drawing/2014/main" id="{5E8F790B-100A-4ECF-A9DE-BB46CE73C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78" name="Picture 197" descr="empty">
          <a:extLst>
            <a:ext uri="{FF2B5EF4-FFF2-40B4-BE49-F238E27FC236}">
              <a16:creationId xmlns:a16="http://schemas.microsoft.com/office/drawing/2014/main" id="{51D60B75-9E52-4EC7-A87E-7BE8261ED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79" name="Picture 198" descr="empty">
          <a:extLst>
            <a:ext uri="{FF2B5EF4-FFF2-40B4-BE49-F238E27FC236}">
              <a16:creationId xmlns:a16="http://schemas.microsoft.com/office/drawing/2014/main" id="{2D40566A-C144-4449-A9CE-5668EE318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80" name="Picture 199" descr="empty">
          <a:extLst>
            <a:ext uri="{FF2B5EF4-FFF2-40B4-BE49-F238E27FC236}">
              <a16:creationId xmlns:a16="http://schemas.microsoft.com/office/drawing/2014/main" id="{593D1398-AA62-4220-B602-3E97ADC2B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81" name="Picture 200" descr="empty">
          <a:extLst>
            <a:ext uri="{FF2B5EF4-FFF2-40B4-BE49-F238E27FC236}">
              <a16:creationId xmlns:a16="http://schemas.microsoft.com/office/drawing/2014/main" id="{0C319733-201F-4807-ADC1-99C8FF416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82" name="Picture 195" descr="empty">
          <a:extLst>
            <a:ext uri="{FF2B5EF4-FFF2-40B4-BE49-F238E27FC236}">
              <a16:creationId xmlns:a16="http://schemas.microsoft.com/office/drawing/2014/main" id="{88288291-CDD9-4F59-AB03-4968289D2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83" name="Picture 196" descr="empty">
          <a:extLst>
            <a:ext uri="{FF2B5EF4-FFF2-40B4-BE49-F238E27FC236}">
              <a16:creationId xmlns:a16="http://schemas.microsoft.com/office/drawing/2014/main" id="{374D609C-FE91-47C0-968B-EA680BDF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84" name="Picture 197" descr="empty">
          <a:extLst>
            <a:ext uri="{FF2B5EF4-FFF2-40B4-BE49-F238E27FC236}">
              <a16:creationId xmlns:a16="http://schemas.microsoft.com/office/drawing/2014/main" id="{6050B585-CD13-4277-A195-1DA249579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85" name="Picture 198" descr="empty">
          <a:extLst>
            <a:ext uri="{FF2B5EF4-FFF2-40B4-BE49-F238E27FC236}">
              <a16:creationId xmlns:a16="http://schemas.microsoft.com/office/drawing/2014/main" id="{C992FBAF-8108-4CD3-AD63-50D8CCC8B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86" name="Picture 199" descr="empty">
          <a:extLst>
            <a:ext uri="{FF2B5EF4-FFF2-40B4-BE49-F238E27FC236}">
              <a16:creationId xmlns:a16="http://schemas.microsoft.com/office/drawing/2014/main" id="{C4B356A0-3E02-4DAE-98B6-CF2FCB9C2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87" name="Picture 200" descr="empty">
          <a:extLst>
            <a:ext uri="{FF2B5EF4-FFF2-40B4-BE49-F238E27FC236}">
              <a16:creationId xmlns:a16="http://schemas.microsoft.com/office/drawing/2014/main" id="{D50E45F8-BFAF-4A2A-A076-DFD7C5542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88" name="Picture 195" descr="empty">
          <a:extLst>
            <a:ext uri="{FF2B5EF4-FFF2-40B4-BE49-F238E27FC236}">
              <a16:creationId xmlns:a16="http://schemas.microsoft.com/office/drawing/2014/main" id="{A3EC9767-913D-4E78-B4DB-5A5C21132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89" name="Picture 196" descr="empty">
          <a:extLst>
            <a:ext uri="{FF2B5EF4-FFF2-40B4-BE49-F238E27FC236}">
              <a16:creationId xmlns:a16="http://schemas.microsoft.com/office/drawing/2014/main" id="{AE5B082A-102C-4219-BCEA-9198055DF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90" name="Picture 197" descr="empty">
          <a:extLst>
            <a:ext uri="{FF2B5EF4-FFF2-40B4-BE49-F238E27FC236}">
              <a16:creationId xmlns:a16="http://schemas.microsoft.com/office/drawing/2014/main" id="{17D57070-C0DF-42E5-A978-8D2B23878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91" name="Picture 198" descr="empty">
          <a:extLst>
            <a:ext uri="{FF2B5EF4-FFF2-40B4-BE49-F238E27FC236}">
              <a16:creationId xmlns:a16="http://schemas.microsoft.com/office/drawing/2014/main" id="{ECE2860E-DD92-470C-87C7-7FD0651D9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92" name="Picture 199" descr="empty">
          <a:extLst>
            <a:ext uri="{FF2B5EF4-FFF2-40B4-BE49-F238E27FC236}">
              <a16:creationId xmlns:a16="http://schemas.microsoft.com/office/drawing/2014/main" id="{2A6076F0-7132-40DC-B9E1-B7AF27446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93" name="Picture 200" descr="empty">
          <a:extLst>
            <a:ext uri="{FF2B5EF4-FFF2-40B4-BE49-F238E27FC236}">
              <a16:creationId xmlns:a16="http://schemas.microsoft.com/office/drawing/2014/main" id="{37F1E01F-C494-4403-987E-80B009A53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94" name="Picture 195" descr="empty">
          <a:extLst>
            <a:ext uri="{FF2B5EF4-FFF2-40B4-BE49-F238E27FC236}">
              <a16:creationId xmlns:a16="http://schemas.microsoft.com/office/drawing/2014/main" id="{F0F12DAC-AAA7-41C7-9994-F4D0B0BB8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95" name="Picture 196" descr="empty">
          <a:extLst>
            <a:ext uri="{FF2B5EF4-FFF2-40B4-BE49-F238E27FC236}">
              <a16:creationId xmlns:a16="http://schemas.microsoft.com/office/drawing/2014/main" id="{C5999759-68D5-445E-892A-0F6416473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96" name="Picture 197" descr="empty">
          <a:extLst>
            <a:ext uri="{FF2B5EF4-FFF2-40B4-BE49-F238E27FC236}">
              <a16:creationId xmlns:a16="http://schemas.microsoft.com/office/drawing/2014/main" id="{058F62E2-34BC-460D-B738-C20B1FA76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97" name="Picture 198" descr="empty">
          <a:extLst>
            <a:ext uri="{FF2B5EF4-FFF2-40B4-BE49-F238E27FC236}">
              <a16:creationId xmlns:a16="http://schemas.microsoft.com/office/drawing/2014/main" id="{74C3C7D2-2CD4-448F-B3F3-93F9E8C79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098" name="Picture 199" descr="empty">
          <a:extLst>
            <a:ext uri="{FF2B5EF4-FFF2-40B4-BE49-F238E27FC236}">
              <a16:creationId xmlns:a16="http://schemas.microsoft.com/office/drawing/2014/main" id="{DE11392D-23D7-4893-9B9E-463808B9B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099" name="Picture 200" descr="empty">
          <a:extLst>
            <a:ext uri="{FF2B5EF4-FFF2-40B4-BE49-F238E27FC236}">
              <a16:creationId xmlns:a16="http://schemas.microsoft.com/office/drawing/2014/main" id="{986BD7EC-01A1-4B69-BF10-272EACE50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00" name="Picture 195" descr="empty">
          <a:extLst>
            <a:ext uri="{FF2B5EF4-FFF2-40B4-BE49-F238E27FC236}">
              <a16:creationId xmlns:a16="http://schemas.microsoft.com/office/drawing/2014/main" id="{25E1CA60-968A-4391-BFE5-039EB823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01" name="Picture 196" descr="empty">
          <a:extLst>
            <a:ext uri="{FF2B5EF4-FFF2-40B4-BE49-F238E27FC236}">
              <a16:creationId xmlns:a16="http://schemas.microsoft.com/office/drawing/2014/main" id="{70C01F01-BDB7-4540-AB39-C70253BC1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02" name="Picture 197" descr="empty">
          <a:extLst>
            <a:ext uri="{FF2B5EF4-FFF2-40B4-BE49-F238E27FC236}">
              <a16:creationId xmlns:a16="http://schemas.microsoft.com/office/drawing/2014/main" id="{384E4537-1DCD-4FD7-A707-C5BAA2F07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03" name="Picture 198" descr="empty">
          <a:extLst>
            <a:ext uri="{FF2B5EF4-FFF2-40B4-BE49-F238E27FC236}">
              <a16:creationId xmlns:a16="http://schemas.microsoft.com/office/drawing/2014/main" id="{331F72AD-300E-4033-B2CE-61B958A3A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04" name="Picture 199" descr="empty">
          <a:extLst>
            <a:ext uri="{FF2B5EF4-FFF2-40B4-BE49-F238E27FC236}">
              <a16:creationId xmlns:a16="http://schemas.microsoft.com/office/drawing/2014/main" id="{D97DBED0-10AA-4202-B349-CB13FA6CE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05" name="Picture 200" descr="empty">
          <a:extLst>
            <a:ext uri="{FF2B5EF4-FFF2-40B4-BE49-F238E27FC236}">
              <a16:creationId xmlns:a16="http://schemas.microsoft.com/office/drawing/2014/main" id="{56141847-64BF-478B-B324-121549DB7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06" name="Picture 195" descr="empty">
          <a:extLst>
            <a:ext uri="{FF2B5EF4-FFF2-40B4-BE49-F238E27FC236}">
              <a16:creationId xmlns:a16="http://schemas.microsoft.com/office/drawing/2014/main" id="{94545AC9-953A-47B9-B282-66550EDBD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07" name="Picture 196" descr="empty">
          <a:extLst>
            <a:ext uri="{FF2B5EF4-FFF2-40B4-BE49-F238E27FC236}">
              <a16:creationId xmlns:a16="http://schemas.microsoft.com/office/drawing/2014/main" id="{BD08B414-4F4F-48FB-BFDC-3665819D4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08" name="Picture 197" descr="empty">
          <a:extLst>
            <a:ext uri="{FF2B5EF4-FFF2-40B4-BE49-F238E27FC236}">
              <a16:creationId xmlns:a16="http://schemas.microsoft.com/office/drawing/2014/main" id="{ABCC5DAE-B298-462E-A35B-58BA12D7A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09" name="Picture 198" descr="empty">
          <a:extLst>
            <a:ext uri="{FF2B5EF4-FFF2-40B4-BE49-F238E27FC236}">
              <a16:creationId xmlns:a16="http://schemas.microsoft.com/office/drawing/2014/main" id="{F9FC5CB7-19E9-4ED1-A13F-43A849B5D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10" name="Picture 199" descr="empty">
          <a:extLst>
            <a:ext uri="{FF2B5EF4-FFF2-40B4-BE49-F238E27FC236}">
              <a16:creationId xmlns:a16="http://schemas.microsoft.com/office/drawing/2014/main" id="{AB2A3F71-C5BA-4B03-A55B-0BF76032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11" name="Picture 200" descr="empty">
          <a:extLst>
            <a:ext uri="{FF2B5EF4-FFF2-40B4-BE49-F238E27FC236}">
              <a16:creationId xmlns:a16="http://schemas.microsoft.com/office/drawing/2014/main" id="{54D0C8D8-877D-451E-BEA3-C723AA728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12" name="Picture 195" descr="empty">
          <a:extLst>
            <a:ext uri="{FF2B5EF4-FFF2-40B4-BE49-F238E27FC236}">
              <a16:creationId xmlns:a16="http://schemas.microsoft.com/office/drawing/2014/main" id="{693B1B7A-45E2-4FBC-ADAE-5D74CA970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13" name="Picture 196" descr="empty">
          <a:extLst>
            <a:ext uri="{FF2B5EF4-FFF2-40B4-BE49-F238E27FC236}">
              <a16:creationId xmlns:a16="http://schemas.microsoft.com/office/drawing/2014/main" id="{7DEDCB51-FBBB-44D3-845D-A61F0D2D2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14" name="Picture 197" descr="empty">
          <a:extLst>
            <a:ext uri="{FF2B5EF4-FFF2-40B4-BE49-F238E27FC236}">
              <a16:creationId xmlns:a16="http://schemas.microsoft.com/office/drawing/2014/main" id="{2238B519-775D-4903-ACD4-5460B5867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15" name="Picture 198" descr="empty">
          <a:extLst>
            <a:ext uri="{FF2B5EF4-FFF2-40B4-BE49-F238E27FC236}">
              <a16:creationId xmlns:a16="http://schemas.microsoft.com/office/drawing/2014/main" id="{82B70E2F-314E-4043-B840-8F5786367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16" name="Picture 199" descr="empty">
          <a:extLst>
            <a:ext uri="{FF2B5EF4-FFF2-40B4-BE49-F238E27FC236}">
              <a16:creationId xmlns:a16="http://schemas.microsoft.com/office/drawing/2014/main" id="{F406928A-E640-469F-AF7B-6D1B577F6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17" name="Picture 200" descr="empty">
          <a:extLst>
            <a:ext uri="{FF2B5EF4-FFF2-40B4-BE49-F238E27FC236}">
              <a16:creationId xmlns:a16="http://schemas.microsoft.com/office/drawing/2014/main" id="{F840A93F-6FEB-454E-B7C3-844EA627B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18" name="Picture 195" descr="empty">
          <a:extLst>
            <a:ext uri="{FF2B5EF4-FFF2-40B4-BE49-F238E27FC236}">
              <a16:creationId xmlns:a16="http://schemas.microsoft.com/office/drawing/2014/main" id="{CBB30256-5686-4231-A594-8B7DBB610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19" name="Picture 196" descr="empty">
          <a:extLst>
            <a:ext uri="{FF2B5EF4-FFF2-40B4-BE49-F238E27FC236}">
              <a16:creationId xmlns:a16="http://schemas.microsoft.com/office/drawing/2014/main" id="{CFDA1800-AD06-4976-8743-FA9262981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20" name="Picture 197" descr="empty">
          <a:extLst>
            <a:ext uri="{FF2B5EF4-FFF2-40B4-BE49-F238E27FC236}">
              <a16:creationId xmlns:a16="http://schemas.microsoft.com/office/drawing/2014/main" id="{00F0F80D-3E6E-4B58-8150-9CE260DEF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21" name="Picture 198" descr="empty">
          <a:extLst>
            <a:ext uri="{FF2B5EF4-FFF2-40B4-BE49-F238E27FC236}">
              <a16:creationId xmlns:a16="http://schemas.microsoft.com/office/drawing/2014/main" id="{4185C1B2-3D5B-4A07-BA9F-93FD9BFAA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22" name="Picture 199" descr="empty">
          <a:extLst>
            <a:ext uri="{FF2B5EF4-FFF2-40B4-BE49-F238E27FC236}">
              <a16:creationId xmlns:a16="http://schemas.microsoft.com/office/drawing/2014/main" id="{0609C102-467F-43EA-B1DE-494AB7BCD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23" name="Picture 200" descr="empty">
          <a:extLst>
            <a:ext uri="{FF2B5EF4-FFF2-40B4-BE49-F238E27FC236}">
              <a16:creationId xmlns:a16="http://schemas.microsoft.com/office/drawing/2014/main" id="{60FED464-E7BC-4D18-9547-2F86EE66A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24" name="Picture 195" descr="empty">
          <a:extLst>
            <a:ext uri="{FF2B5EF4-FFF2-40B4-BE49-F238E27FC236}">
              <a16:creationId xmlns:a16="http://schemas.microsoft.com/office/drawing/2014/main" id="{FD034350-2FBE-491F-9890-4B66B4C7E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25" name="Picture 196" descr="empty">
          <a:extLst>
            <a:ext uri="{FF2B5EF4-FFF2-40B4-BE49-F238E27FC236}">
              <a16:creationId xmlns:a16="http://schemas.microsoft.com/office/drawing/2014/main" id="{70F18783-71B5-488F-A908-AC457BDED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26" name="Picture 197" descr="empty">
          <a:extLst>
            <a:ext uri="{FF2B5EF4-FFF2-40B4-BE49-F238E27FC236}">
              <a16:creationId xmlns:a16="http://schemas.microsoft.com/office/drawing/2014/main" id="{6F194997-3EA3-44F9-88A4-23F2510AE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27" name="Picture 198" descr="empty">
          <a:extLst>
            <a:ext uri="{FF2B5EF4-FFF2-40B4-BE49-F238E27FC236}">
              <a16:creationId xmlns:a16="http://schemas.microsoft.com/office/drawing/2014/main" id="{97F270E0-1CF1-4A50-9FDD-CA879250C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28" name="Picture 199" descr="empty">
          <a:extLst>
            <a:ext uri="{FF2B5EF4-FFF2-40B4-BE49-F238E27FC236}">
              <a16:creationId xmlns:a16="http://schemas.microsoft.com/office/drawing/2014/main" id="{0E6EC142-071C-4C32-8B3A-C19DC7D9A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29" name="Picture 200" descr="empty">
          <a:extLst>
            <a:ext uri="{FF2B5EF4-FFF2-40B4-BE49-F238E27FC236}">
              <a16:creationId xmlns:a16="http://schemas.microsoft.com/office/drawing/2014/main" id="{D7DD53FA-26FE-4D00-95B0-BF9E0CC4D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30" name="Picture 195" descr="empty">
          <a:extLst>
            <a:ext uri="{FF2B5EF4-FFF2-40B4-BE49-F238E27FC236}">
              <a16:creationId xmlns:a16="http://schemas.microsoft.com/office/drawing/2014/main" id="{5398AD33-ADA3-4267-841D-FE5D9E381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31" name="Picture 196" descr="empty">
          <a:extLst>
            <a:ext uri="{FF2B5EF4-FFF2-40B4-BE49-F238E27FC236}">
              <a16:creationId xmlns:a16="http://schemas.microsoft.com/office/drawing/2014/main" id="{2C166C43-6647-4CD7-B0B6-5A076BB1B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32" name="Picture 197" descr="empty">
          <a:extLst>
            <a:ext uri="{FF2B5EF4-FFF2-40B4-BE49-F238E27FC236}">
              <a16:creationId xmlns:a16="http://schemas.microsoft.com/office/drawing/2014/main" id="{215DF445-924A-4CCF-AC39-7A102B0DA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33" name="Picture 198" descr="empty">
          <a:extLst>
            <a:ext uri="{FF2B5EF4-FFF2-40B4-BE49-F238E27FC236}">
              <a16:creationId xmlns:a16="http://schemas.microsoft.com/office/drawing/2014/main" id="{B3502143-69C4-4303-86AB-C20509494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34" name="Picture 199" descr="empty">
          <a:extLst>
            <a:ext uri="{FF2B5EF4-FFF2-40B4-BE49-F238E27FC236}">
              <a16:creationId xmlns:a16="http://schemas.microsoft.com/office/drawing/2014/main" id="{09033730-B05A-4772-8B7E-F0C507606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35" name="Picture 200" descr="empty">
          <a:extLst>
            <a:ext uri="{FF2B5EF4-FFF2-40B4-BE49-F238E27FC236}">
              <a16:creationId xmlns:a16="http://schemas.microsoft.com/office/drawing/2014/main" id="{3AE2DF8A-EFA2-4E51-9278-3EFBC22F2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36" name="Picture 195" descr="empty">
          <a:extLst>
            <a:ext uri="{FF2B5EF4-FFF2-40B4-BE49-F238E27FC236}">
              <a16:creationId xmlns:a16="http://schemas.microsoft.com/office/drawing/2014/main" id="{16A86ED9-7399-4565-A2D4-77F57029B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37" name="Picture 196" descr="empty">
          <a:extLst>
            <a:ext uri="{FF2B5EF4-FFF2-40B4-BE49-F238E27FC236}">
              <a16:creationId xmlns:a16="http://schemas.microsoft.com/office/drawing/2014/main" id="{1C27FC30-EC6C-4463-AB58-A067FD07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38" name="Picture 197" descr="empty">
          <a:extLst>
            <a:ext uri="{FF2B5EF4-FFF2-40B4-BE49-F238E27FC236}">
              <a16:creationId xmlns:a16="http://schemas.microsoft.com/office/drawing/2014/main" id="{2B94194D-394E-475E-9E9E-4CD272597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39" name="Picture 198" descr="empty">
          <a:extLst>
            <a:ext uri="{FF2B5EF4-FFF2-40B4-BE49-F238E27FC236}">
              <a16:creationId xmlns:a16="http://schemas.microsoft.com/office/drawing/2014/main" id="{38BF41F7-1B21-4710-B5D2-B61FCF894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40" name="Picture 199" descr="empty">
          <a:extLst>
            <a:ext uri="{FF2B5EF4-FFF2-40B4-BE49-F238E27FC236}">
              <a16:creationId xmlns:a16="http://schemas.microsoft.com/office/drawing/2014/main" id="{F4629292-D8A2-499C-8BB3-70E73C532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41" name="Picture 200" descr="empty">
          <a:extLst>
            <a:ext uri="{FF2B5EF4-FFF2-40B4-BE49-F238E27FC236}">
              <a16:creationId xmlns:a16="http://schemas.microsoft.com/office/drawing/2014/main" id="{32264FD1-F1AF-43A6-BD3C-77008888B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42" name="Picture 195" descr="empty">
          <a:extLst>
            <a:ext uri="{FF2B5EF4-FFF2-40B4-BE49-F238E27FC236}">
              <a16:creationId xmlns:a16="http://schemas.microsoft.com/office/drawing/2014/main" id="{FC8CF3D7-7D00-4B93-BC8B-6D0CA8B3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43" name="Picture 196" descr="empty">
          <a:extLst>
            <a:ext uri="{FF2B5EF4-FFF2-40B4-BE49-F238E27FC236}">
              <a16:creationId xmlns:a16="http://schemas.microsoft.com/office/drawing/2014/main" id="{7B54939F-8F96-4B53-AFD2-E570F3905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44" name="Picture 197" descr="empty">
          <a:extLst>
            <a:ext uri="{FF2B5EF4-FFF2-40B4-BE49-F238E27FC236}">
              <a16:creationId xmlns:a16="http://schemas.microsoft.com/office/drawing/2014/main" id="{D07931F2-BC3C-4662-AC9F-CC7AA1E45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45" name="Picture 198" descr="empty">
          <a:extLst>
            <a:ext uri="{FF2B5EF4-FFF2-40B4-BE49-F238E27FC236}">
              <a16:creationId xmlns:a16="http://schemas.microsoft.com/office/drawing/2014/main" id="{1256B198-C36F-4943-B866-EB5256A01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46" name="Picture 199" descr="empty">
          <a:extLst>
            <a:ext uri="{FF2B5EF4-FFF2-40B4-BE49-F238E27FC236}">
              <a16:creationId xmlns:a16="http://schemas.microsoft.com/office/drawing/2014/main" id="{F0E5053F-2D23-4489-986D-624548400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47" name="Picture 200" descr="empty">
          <a:extLst>
            <a:ext uri="{FF2B5EF4-FFF2-40B4-BE49-F238E27FC236}">
              <a16:creationId xmlns:a16="http://schemas.microsoft.com/office/drawing/2014/main" id="{7434CE90-7DA1-46E2-A184-2714192B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48" name="Picture 195" descr="empty">
          <a:extLst>
            <a:ext uri="{FF2B5EF4-FFF2-40B4-BE49-F238E27FC236}">
              <a16:creationId xmlns:a16="http://schemas.microsoft.com/office/drawing/2014/main" id="{A7207457-8381-4F48-B46E-CEE31B99F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49" name="Picture 196" descr="empty">
          <a:extLst>
            <a:ext uri="{FF2B5EF4-FFF2-40B4-BE49-F238E27FC236}">
              <a16:creationId xmlns:a16="http://schemas.microsoft.com/office/drawing/2014/main" id="{0434CEEB-9663-452F-B0C4-E3A184F24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50" name="Picture 197" descr="empty">
          <a:extLst>
            <a:ext uri="{FF2B5EF4-FFF2-40B4-BE49-F238E27FC236}">
              <a16:creationId xmlns:a16="http://schemas.microsoft.com/office/drawing/2014/main" id="{A4C3EF33-4085-4861-B7F6-53D4A19E4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51" name="Picture 198" descr="empty">
          <a:extLst>
            <a:ext uri="{FF2B5EF4-FFF2-40B4-BE49-F238E27FC236}">
              <a16:creationId xmlns:a16="http://schemas.microsoft.com/office/drawing/2014/main" id="{D7616EB8-96F5-49B8-A4C0-996B50FDA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52" name="Picture 199" descr="empty">
          <a:extLst>
            <a:ext uri="{FF2B5EF4-FFF2-40B4-BE49-F238E27FC236}">
              <a16:creationId xmlns:a16="http://schemas.microsoft.com/office/drawing/2014/main" id="{20DB732E-AFE5-49AB-AFED-DAC371700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53" name="Picture 200" descr="empty">
          <a:extLst>
            <a:ext uri="{FF2B5EF4-FFF2-40B4-BE49-F238E27FC236}">
              <a16:creationId xmlns:a16="http://schemas.microsoft.com/office/drawing/2014/main" id="{8E3C08C1-D95D-49F9-A1A7-E36AA0250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54" name="Picture 195" descr="empty">
          <a:extLst>
            <a:ext uri="{FF2B5EF4-FFF2-40B4-BE49-F238E27FC236}">
              <a16:creationId xmlns:a16="http://schemas.microsoft.com/office/drawing/2014/main" id="{0D1FAD4E-5725-4FA4-BDE7-6320771DC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55" name="Picture 196" descr="empty">
          <a:extLst>
            <a:ext uri="{FF2B5EF4-FFF2-40B4-BE49-F238E27FC236}">
              <a16:creationId xmlns:a16="http://schemas.microsoft.com/office/drawing/2014/main" id="{7571B3D1-E4FF-40EA-9372-B8DDBD8D5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56" name="Picture 197" descr="empty">
          <a:extLst>
            <a:ext uri="{FF2B5EF4-FFF2-40B4-BE49-F238E27FC236}">
              <a16:creationId xmlns:a16="http://schemas.microsoft.com/office/drawing/2014/main" id="{E5D4D75D-656E-45BA-953A-5071BD85D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57" name="Picture 198" descr="empty">
          <a:extLst>
            <a:ext uri="{FF2B5EF4-FFF2-40B4-BE49-F238E27FC236}">
              <a16:creationId xmlns:a16="http://schemas.microsoft.com/office/drawing/2014/main" id="{7F6B819F-41F9-497F-9F68-3B682ACB4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58" name="Picture 199" descr="empty">
          <a:extLst>
            <a:ext uri="{FF2B5EF4-FFF2-40B4-BE49-F238E27FC236}">
              <a16:creationId xmlns:a16="http://schemas.microsoft.com/office/drawing/2014/main" id="{52652A62-E693-44E3-8941-6F724F599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59" name="Picture 200" descr="empty">
          <a:extLst>
            <a:ext uri="{FF2B5EF4-FFF2-40B4-BE49-F238E27FC236}">
              <a16:creationId xmlns:a16="http://schemas.microsoft.com/office/drawing/2014/main" id="{DBFC9639-456D-4A04-844B-DB41FB980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60" name="Picture 195" descr="empty">
          <a:extLst>
            <a:ext uri="{FF2B5EF4-FFF2-40B4-BE49-F238E27FC236}">
              <a16:creationId xmlns:a16="http://schemas.microsoft.com/office/drawing/2014/main" id="{01878D0B-95AA-48E5-884C-60BBB1864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61" name="Picture 196" descr="empty">
          <a:extLst>
            <a:ext uri="{FF2B5EF4-FFF2-40B4-BE49-F238E27FC236}">
              <a16:creationId xmlns:a16="http://schemas.microsoft.com/office/drawing/2014/main" id="{0900B5A9-DCFB-4F3B-9A6C-3D7D91A34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62" name="Picture 197" descr="empty">
          <a:extLst>
            <a:ext uri="{FF2B5EF4-FFF2-40B4-BE49-F238E27FC236}">
              <a16:creationId xmlns:a16="http://schemas.microsoft.com/office/drawing/2014/main" id="{731C8FCC-1253-4E5C-B055-63659EF5F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63" name="Picture 198" descr="empty">
          <a:extLst>
            <a:ext uri="{FF2B5EF4-FFF2-40B4-BE49-F238E27FC236}">
              <a16:creationId xmlns:a16="http://schemas.microsoft.com/office/drawing/2014/main" id="{0D8A4667-39A3-4C67-93CD-49B3FAC50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64" name="Picture 199" descr="empty">
          <a:extLst>
            <a:ext uri="{FF2B5EF4-FFF2-40B4-BE49-F238E27FC236}">
              <a16:creationId xmlns:a16="http://schemas.microsoft.com/office/drawing/2014/main" id="{B9C8729D-C60E-45B8-BB8C-E7B1ECB36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65" name="Picture 200" descr="empty">
          <a:extLst>
            <a:ext uri="{FF2B5EF4-FFF2-40B4-BE49-F238E27FC236}">
              <a16:creationId xmlns:a16="http://schemas.microsoft.com/office/drawing/2014/main" id="{263FB774-2836-488C-88BE-F52C6251F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66" name="Picture 195" descr="empty">
          <a:extLst>
            <a:ext uri="{FF2B5EF4-FFF2-40B4-BE49-F238E27FC236}">
              <a16:creationId xmlns:a16="http://schemas.microsoft.com/office/drawing/2014/main" id="{F73DE49A-13CC-408A-8CA6-7CEB3DCE9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67" name="Picture 196" descr="empty">
          <a:extLst>
            <a:ext uri="{FF2B5EF4-FFF2-40B4-BE49-F238E27FC236}">
              <a16:creationId xmlns:a16="http://schemas.microsoft.com/office/drawing/2014/main" id="{15CA887C-50B2-473E-8464-22F3F3248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68" name="Picture 197" descr="empty">
          <a:extLst>
            <a:ext uri="{FF2B5EF4-FFF2-40B4-BE49-F238E27FC236}">
              <a16:creationId xmlns:a16="http://schemas.microsoft.com/office/drawing/2014/main" id="{C400173B-147C-4D6C-B791-517FEAF58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69" name="Picture 198" descr="empty">
          <a:extLst>
            <a:ext uri="{FF2B5EF4-FFF2-40B4-BE49-F238E27FC236}">
              <a16:creationId xmlns:a16="http://schemas.microsoft.com/office/drawing/2014/main" id="{F79B3A3D-5204-4609-98EC-B51566A9E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70" name="Picture 199" descr="empty">
          <a:extLst>
            <a:ext uri="{FF2B5EF4-FFF2-40B4-BE49-F238E27FC236}">
              <a16:creationId xmlns:a16="http://schemas.microsoft.com/office/drawing/2014/main" id="{DF5DDE48-7DAD-4551-AB29-CAE0742C8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71" name="Picture 200" descr="empty">
          <a:extLst>
            <a:ext uri="{FF2B5EF4-FFF2-40B4-BE49-F238E27FC236}">
              <a16:creationId xmlns:a16="http://schemas.microsoft.com/office/drawing/2014/main" id="{08F5BCBB-E131-433C-84F4-413757AC5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72" name="Picture 195" descr="empty">
          <a:extLst>
            <a:ext uri="{FF2B5EF4-FFF2-40B4-BE49-F238E27FC236}">
              <a16:creationId xmlns:a16="http://schemas.microsoft.com/office/drawing/2014/main" id="{57B2FE41-FBDC-41C7-AC5F-A024F89D9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73" name="Picture 196" descr="empty">
          <a:extLst>
            <a:ext uri="{FF2B5EF4-FFF2-40B4-BE49-F238E27FC236}">
              <a16:creationId xmlns:a16="http://schemas.microsoft.com/office/drawing/2014/main" id="{D6EDC9C7-EAE4-4141-8D2E-230B88EEC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74" name="Picture 197" descr="empty">
          <a:extLst>
            <a:ext uri="{FF2B5EF4-FFF2-40B4-BE49-F238E27FC236}">
              <a16:creationId xmlns:a16="http://schemas.microsoft.com/office/drawing/2014/main" id="{B00CD69A-91CC-47A9-AAE4-9D084704C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75" name="Picture 198" descr="empty">
          <a:extLst>
            <a:ext uri="{FF2B5EF4-FFF2-40B4-BE49-F238E27FC236}">
              <a16:creationId xmlns:a16="http://schemas.microsoft.com/office/drawing/2014/main" id="{920AD255-38EA-4B1D-A4DF-C7219A454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76" name="Picture 199" descr="empty">
          <a:extLst>
            <a:ext uri="{FF2B5EF4-FFF2-40B4-BE49-F238E27FC236}">
              <a16:creationId xmlns:a16="http://schemas.microsoft.com/office/drawing/2014/main" id="{32E7743E-2DF9-4275-A543-A5052396E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77" name="Picture 200" descr="empty">
          <a:extLst>
            <a:ext uri="{FF2B5EF4-FFF2-40B4-BE49-F238E27FC236}">
              <a16:creationId xmlns:a16="http://schemas.microsoft.com/office/drawing/2014/main" id="{90349B71-9913-4F84-9480-3DD409F67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78" name="Picture 195" descr="empty">
          <a:extLst>
            <a:ext uri="{FF2B5EF4-FFF2-40B4-BE49-F238E27FC236}">
              <a16:creationId xmlns:a16="http://schemas.microsoft.com/office/drawing/2014/main" id="{44E67827-CBCE-470D-908B-44D59E6C9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79" name="Picture 196" descr="empty">
          <a:extLst>
            <a:ext uri="{FF2B5EF4-FFF2-40B4-BE49-F238E27FC236}">
              <a16:creationId xmlns:a16="http://schemas.microsoft.com/office/drawing/2014/main" id="{3D98CD67-746F-414E-BB51-26A61B1D8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80" name="Picture 197" descr="empty">
          <a:extLst>
            <a:ext uri="{FF2B5EF4-FFF2-40B4-BE49-F238E27FC236}">
              <a16:creationId xmlns:a16="http://schemas.microsoft.com/office/drawing/2014/main" id="{55129991-A777-4631-B6F6-146F4F722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81" name="Picture 198" descr="empty">
          <a:extLst>
            <a:ext uri="{FF2B5EF4-FFF2-40B4-BE49-F238E27FC236}">
              <a16:creationId xmlns:a16="http://schemas.microsoft.com/office/drawing/2014/main" id="{CF3DE029-6157-40E1-8197-6573B612C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82" name="Picture 199" descr="empty">
          <a:extLst>
            <a:ext uri="{FF2B5EF4-FFF2-40B4-BE49-F238E27FC236}">
              <a16:creationId xmlns:a16="http://schemas.microsoft.com/office/drawing/2014/main" id="{F6CFC59A-F573-49D8-894C-68EB21214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83" name="Picture 200" descr="empty">
          <a:extLst>
            <a:ext uri="{FF2B5EF4-FFF2-40B4-BE49-F238E27FC236}">
              <a16:creationId xmlns:a16="http://schemas.microsoft.com/office/drawing/2014/main" id="{32B5B823-E6BD-4C71-8D07-C2D9ED5BB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84" name="Picture 195" descr="empty">
          <a:extLst>
            <a:ext uri="{FF2B5EF4-FFF2-40B4-BE49-F238E27FC236}">
              <a16:creationId xmlns:a16="http://schemas.microsoft.com/office/drawing/2014/main" id="{A02C09F9-B61E-4357-804C-2B9D35246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85" name="Picture 196" descr="empty">
          <a:extLst>
            <a:ext uri="{FF2B5EF4-FFF2-40B4-BE49-F238E27FC236}">
              <a16:creationId xmlns:a16="http://schemas.microsoft.com/office/drawing/2014/main" id="{D5EF0EE4-B3C9-48F1-AFAF-3AE73C83E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86" name="Picture 197" descr="empty">
          <a:extLst>
            <a:ext uri="{FF2B5EF4-FFF2-40B4-BE49-F238E27FC236}">
              <a16:creationId xmlns:a16="http://schemas.microsoft.com/office/drawing/2014/main" id="{3547E136-858F-4DAC-B8B2-250648AC3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87" name="Picture 198" descr="empty">
          <a:extLst>
            <a:ext uri="{FF2B5EF4-FFF2-40B4-BE49-F238E27FC236}">
              <a16:creationId xmlns:a16="http://schemas.microsoft.com/office/drawing/2014/main" id="{1E59D5E2-A5D1-4E9F-96D6-B167D8DB2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88" name="Picture 199" descr="empty">
          <a:extLst>
            <a:ext uri="{FF2B5EF4-FFF2-40B4-BE49-F238E27FC236}">
              <a16:creationId xmlns:a16="http://schemas.microsoft.com/office/drawing/2014/main" id="{84FCB7DD-0FE2-4031-8B62-018EC0082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89" name="Picture 200" descr="empty">
          <a:extLst>
            <a:ext uri="{FF2B5EF4-FFF2-40B4-BE49-F238E27FC236}">
              <a16:creationId xmlns:a16="http://schemas.microsoft.com/office/drawing/2014/main" id="{0807CE1F-A794-4F41-844B-EC39B06F7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90" name="Picture 195" descr="empty">
          <a:extLst>
            <a:ext uri="{FF2B5EF4-FFF2-40B4-BE49-F238E27FC236}">
              <a16:creationId xmlns:a16="http://schemas.microsoft.com/office/drawing/2014/main" id="{DF06C26D-CD8E-4426-9472-BED548CDA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91" name="Picture 196" descr="empty">
          <a:extLst>
            <a:ext uri="{FF2B5EF4-FFF2-40B4-BE49-F238E27FC236}">
              <a16:creationId xmlns:a16="http://schemas.microsoft.com/office/drawing/2014/main" id="{9D3AE766-B83B-4490-97A7-0F8C567F3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92" name="Picture 197" descr="empty">
          <a:extLst>
            <a:ext uri="{FF2B5EF4-FFF2-40B4-BE49-F238E27FC236}">
              <a16:creationId xmlns:a16="http://schemas.microsoft.com/office/drawing/2014/main" id="{3CF5D076-CB2F-4B82-A1DE-86379A4A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93" name="Picture 198" descr="empty">
          <a:extLst>
            <a:ext uri="{FF2B5EF4-FFF2-40B4-BE49-F238E27FC236}">
              <a16:creationId xmlns:a16="http://schemas.microsoft.com/office/drawing/2014/main" id="{8BADFBCE-F925-455D-B3D0-B6C4880C5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94" name="Picture 199" descr="empty">
          <a:extLst>
            <a:ext uri="{FF2B5EF4-FFF2-40B4-BE49-F238E27FC236}">
              <a16:creationId xmlns:a16="http://schemas.microsoft.com/office/drawing/2014/main" id="{6B2A31FA-41AE-4408-A8E2-D1FDC9C0D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95" name="Picture 200" descr="empty">
          <a:extLst>
            <a:ext uri="{FF2B5EF4-FFF2-40B4-BE49-F238E27FC236}">
              <a16:creationId xmlns:a16="http://schemas.microsoft.com/office/drawing/2014/main" id="{634DF81F-5FDA-40CC-BAA9-C85CA55BA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96" name="Picture 195" descr="empty">
          <a:extLst>
            <a:ext uri="{FF2B5EF4-FFF2-40B4-BE49-F238E27FC236}">
              <a16:creationId xmlns:a16="http://schemas.microsoft.com/office/drawing/2014/main" id="{B822A827-0F8F-4C90-9DDE-A37400E70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97" name="Picture 196" descr="empty">
          <a:extLst>
            <a:ext uri="{FF2B5EF4-FFF2-40B4-BE49-F238E27FC236}">
              <a16:creationId xmlns:a16="http://schemas.microsoft.com/office/drawing/2014/main" id="{E72BA863-4299-4CC7-A07B-A7C6B35FD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198" name="Picture 197" descr="empty">
          <a:extLst>
            <a:ext uri="{FF2B5EF4-FFF2-40B4-BE49-F238E27FC236}">
              <a16:creationId xmlns:a16="http://schemas.microsoft.com/office/drawing/2014/main" id="{474CD830-C815-4AF4-B043-F07ECC4B3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199" name="Picture 198" descr="empty">
          <a:extLst>
            <a:ext uri="{FF2B5EF4-FFF2-40B4-BE49-F238E27FC236}">
              <a16:creationId xmlns:a16="http://schemas.microsoft.com/office/drawing/2014/main" id="{ACFCDAE5-C2E7-4AF3-9721-4E761906F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00" name="Picture 199" descr="empty">
          <a:extLst>
            <a:ext uri="{FF2B5EF4-FFF2-40B4-BE49-F238E27FC236}">
              <a16:creationId xmlns:a16="http://schemas.microsoft.com/office/drawing/2014/main" id="{EDAFB58B-B072-4752-A769-C0CAE157F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01" name="Picture 200" descr="empty">
          <a:extLst>
            <a:ext uri="{FF2B5EF4-FFF2-40B4-BE49-F238E27FC236}">
              <a16:creationId xmlns:a16="http://schemas.microsoft.com/office/drawing/2014/main" id="{801DE1CE-BE09-4D8F-914F-74317DB4C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02" name="Picture 195" descr="empty">
          <a:extLst>
            <a:ext uri="{FF2B5EF4-FFF2-40B4-BE49-F238E27FC236}">
              <a16:creationId xmlns:a16="http://schemas.microsoft.com/office/drawing/2014/main" id="{C49422F6-69F4-4E30-92E0-B5C6A0FC9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03" name="Picture 196" descr="empty">
          <a:extLst>
            <a:ext uri="{FF2B5EF4-FFF2-40B4-BE49-F238E27FC236}">
              <a16:creationId xmlns:a16="http://schemas.microsoft.com/office/drawing/2014/main" id="{BF5643EF-B7EE-430A-964B-277E0F4BC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04" name="Picture 197" descr="empty">
          <a:extLst>
            <a:ext uri="{FF2B5EF4-FFF2-40B4-BE49-F238E27FC236}">
              <a16:creationId xmlns:a16="http://schemas.microsoft.com/office/drawing/2014/main" id="{EE51DCCB-864E-4689-A569-F245C142D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05" name="Picture 198" descr="empty">
          <a:extLst>
            <a:ext uri="{FF2B5EF4-FFF2-40B4-BE49-F238E27FC236}">
              <a16:creationId xmlns:a16="http://schemas.microsoft.com/office/drawing/2014/main" id="{768CA433-B268-4B6E-834E-AD3D78B85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06" name="Picture 199" descr="empty">
          <a:extLst>
            <a:ext uri="{FF2B5EF4-FFF2-40B4-BE49-F238E27FC236}">
              <a16:creationId xmlns:a16="http://schemas.microsoft.com/office/drawing/2014/main" id="{3A329B36-2018-4EE4-BCC2-0B2415B98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07" name="Picture 200" descr="empty">
          <a:extLst>
            <a:ext uri="{FF2B5EF4-FFF2-40B4-BE49-F238E27FC236}">
              <a16:creationId xmlns:a16="http://schemas.microsoft.com/office/drawing/2014/main" id="{6C55B419-0F48-456E-B2B9-239078DED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08" name="Picture 195" descr="empty">
          <a:extLst>
            <a:ext uri="{FF2B5EF4-FFF2-40B4-BE49-F238E27FC236}">
              <a16:creationId xmlns:a16="http://schemas.microsoft.com/office/drawing/2014/main" id="{081E0C25-9C4B-4CFB-9665-A676A1B63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09" name="Picture 196" descr="empty">
          <a:extLst>
            <a:ext uri="{FF2B5EF4-FFF2-40B4-BE49-F238E27FC236}">
              <a16:creationId xmlns:a16="http://schemas.microsoft.com/office/drawing/2014/main" id="{26000A76-070F-416A-A70A-00FFE5957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10" name="Picture 197" descr="empty">
          <a:extLst>
            <a:ext uri="{FF2B5EF4-FFF2-40B4-BE49-F238E27FC236}">
              <a16:creationId xmlns:a16="http://schemas.microsoft.com/office/drawing/2014/main" id="{8626B6DE-037C-4616-8552-9F4AC77C2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11" name="Picture 198" descr="empty">
          <a:extLst>
            <a:ext uri="{FF2B5EF4-FFF2-40B4-BE49-F238E27FC236}">
              <a16:creationId xmlns:a16="http://schemas.microsoft.com/office/drawing/2014/main" id="{9A69F13B-BEEF-4FD8-A18D-B6DDC0D0F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12" name="Picture 199" descr="empty">
          <a:extLst>
            <a:ext uri="{FF2B5EF4-FFF2-40B4-BE49-F238E27FC236}">
              <a16:creationId xmlns:a16="http://schemas.microsoft.com/office/drawing/2014/main" id="{476816D9-384B-4620-B0CA-FCDC32381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13" name="Picture 200" descr="empty">
          <a:extLst>
            <a:ext uri="{FF2B5EF4-FFF2-40B4-BE49-F238E27FC236}">
              <a16:creationId xmlns:a16="http://schemas.microsoft.com/office/drawing/2014/main" id="{BA51F043-2563-450F-B263-5F45787B2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14" name="Picture 195" descr="empty">
          <a:extLst>
            <a:ext uri="{FF2B5EF4-FFF2-40B4-BE49-F238E27FC236}">
              <a16:creationId xmlns:a16="http://schemas.microsoft.com/office/drawing/2014/main" id="{9AD970C1-CB9B-4152-ACBA-9FCEA4847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15" name="Picture 196" descr="empty">
          <a:extLst>
            <a:ext uri="{FF2B5EF4-FFF2-40B4-BE49-F238E27FC236}">
              <a16:creationId xmlns:a16="http://schemas.microsoft.com/office/drawing/2014/main" id="{3B9AFCEA-8793-4A2C-A5EA-BC39F0E96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16" name="Picture 197" descr="empty">
          <a:extLst>
            <a:ext uri="{FF2B5EF4-FFF2-40B4-BE49-F238E27FC236}">
              <a16:creationId xmlns:a16="http://schemas.microsoft.com/office/drawing/2014/main" id="{C01EB626-BA99-4088-868A-026914D6B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17" name="Picture 198" descr="empty">
          <a:extLst>
            <a:ext uri="{FF2B5EF4-FFF2-40B4-BE49-F238E27FC236}">
              <a16:creationId xmlns:a16="http://schemas.microsoft.com/office/drawing/2014/main" id="{AB4BA670-FD32-4439-9675-2AA0E41F1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18" name="Picture 199" descr="empty">
          <a:extLst>
            <a:ext uri="{FF2B5EF4-FFF2-40B4-BE49-F238E27FC236}">
              <a16:creationId xmlns:a16="http://schemas.microsoft.com/office/drawing/2014/main" id="{49778394-BCA1-4EA4-8865-FD5469A4D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19" name="Picture 200" descr="empty">
          <a:extLst>
            <a:ext uri="{FF2B5EF4-FFF2-40B4-BE49-F238E27FC236}">
              <a16:creationId xmlns:a16="http://schemas.microsoft.com/office/drawing/2014/main" id="{C6EE16AF-3550-4838-8E69-0AE1D800E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20" name="Picture 195" descr="empty">
          <a:extLst>
            <a:ext uri="{FF2B5EF4-FFF2-40B4-BE49-F238E27FC236}">
              <a16:creationId xmlns:a16="http://schemas.microsoft.com/office/drawing/2014/main" id="{CC3465D2-A391-4EDA-936D-5E4458B60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21" name="Picture 196" descr="empty">
          <a:extLst>
            <a:ext uri="{FF2B5EF4-FFF2-40B4-BE49-F238E27FC236}">
              <a16:creationId xmlns:a16="http://schemas.microsoft.com/office/drawing/2014/main" id="{C1687768-6124-4237-B275-7C6099F1F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22" name="Picture 197" descr="empty">
          <a:extLst>
            <a:ext uri="{FF2B5EF4-FFF2-40B4-BE49-F238E27FC236}">
              <a16:creationId xmlns:a16="http://schemas.microsoft.com/office/drawing/2014/main" id="{77D13050-6427-41E7-9114-E6D0D2D3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23" name="Picture 198" descr="empty">
          <a:extLst>
            <a:ext uri="{FF2B5EF4-FFF2-40B4-BE49-F238E27FC236}">
              <a16:creationId xmlns:a16="http://schemas.microsoft.com/office/drawing/2014/main" id="{B31A670F-FCF7-4EAF-8910-65CC02C5E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24" name="Picture 199" descr="empty">
          <a:extLst>
            <a:ext uri="{FF2B5EF4-FFF2-40B4-BE49-F238E27FC236}">
              <a16:creationId xmlns:a16="http://schemas.microsoft.com/office/drawing/2014/main" id="{67E4D78A-CA86-4C26-83BF-70DBC71A2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25" name="Picture 200" descr="empty">
          <a:extLst>
            <a:ext uri="{FF2B5EF4-FFF2-40B4-BE49-F238E27FC236}">
              <a16:creationId xmlns:a16="http://schemas.microsoft.com/office/drawing/2014/main" id="{35517178-1579-4E93-BF31-C92689D2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26" name="Picture 195" descr="empty">
          <a:extLst>
            <a:ext uri="{FF2B5EF4-FFF2-40B4-BE49-F238E27FC236}">
              <a16:creationId xmlns:a16="http://schemas.microsoft.com/office/drawing/2014/main" id="{CC18ED1D-0DAD-4ACF-B258-0D0D051EC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27" name="Picture 196" descr="empty">
          <a:extLst>
            <a:ext uri="{FF2B5EF4-FFF2-40B4-BE49-F238E27FC236}">
              <a16:creationId xmlns:a16="http://schemas.microsoft.com/office/drawing/2014/main" id="{7417ED52-FAD8-42E9-9336-6E4EFA38B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28" name="Picture 197" descr="empty">
          <a:extLst>
            <a:ext uri="{FF2B5EF4-FFF2-40B4-BE49-F238E27FC236}">
              <a16:creationId xmlns:a16="http://schemas.microsoft.com/office/drawing/2014/main" id="{801BE011-F057-4610-B55E-B57950478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29" name="Picture 198" descr="empty">
          <a:extLst>
            <a:ext uri="{FF2B5EF4-FFF2-40B4-BE49-F238E27FC236}">
              <a16:creationId xmlns:a16="http://schemas.microsoft.com/office/drawing/2014/main" id="{764C6C7D-1A07-48BF-9C91-615533336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30" name="Picture 199" descr="empty">
          <a:extLst>
            <a:ext uri="{FF2B5EF4-FFF2-40B4-BE49-F238E27FC236}">
              <a16:creationId xmlns:a16="http://schemas.microsoft.com/office/drawing/2014/main" id="{32B948BE-73CD-4E17-80AC-EC3979DB8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31" name="Picture 200" descr="empty">
          <a:extLst>
            <a:ext uri="{FF2B5EF4-FFF2-40B4-BE49-F238E27FC236}">
              <a16:creationId xmlns:a16="http://schemas.microsoft.com/office/drawing/2014/main" id="{E7290DE4-483D-420D-AF90-E46D619B4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32" name="Picture 195" descr="empty">
          <a:extLst>
            <a:ext uri="{FF2B5EF4-FFF2-40B4-BE49-F238E27FC236}">
              <a16:creationId xmlns:a16="http://schemas.microsoft.com/office/drawing/2014/main" id="{8ABE37D4-11A0-4644-81A8-CF4DFAB22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33" name="Picture 196" descr="empty">
          <a:extLst>
            <a:ext uri="{FF2B5EF4-FFF2-40B4-BE49-F238E27FC236}">
              <a16:creationId xmlns:a16="http://schemas.microsoft.com/office/drawing/2014/main" id="{F4A6742F-B4B1-42CF-A987-A62AD7809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34" name="Picture 197" descr="empty">
          <a:extLst>
            <a:ext uri="{FF2B5EF4-FFF2-40B4-BE49-F238E27FC236}">
              <a16:creationId xmlns:a16="http://schemas.microsoft.com/office/drawing/2014/main" id="{E2718A29-C208-42FE-B404-E6BBBE943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35" name="Picture 198" descr="empty">
          <a:extLst>
            <a:ext uri="{FF2B5EF4-FFF2-40B4-BE49-F238E27FC236}">
              <a16:creationId xmlns:a16="http://schemas.microsoft.com/office/drawing/2014/main" id="{C0EF5919-AA1E-4833-9D45-13F3C66A3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36" name="Picture 199" descr="empty">
          <a:extLst>
            <a:ext uri="{FF2B5EF4-FFF2-40B4-BE49-F238E27FC236}">
              <a16:creationId xmlns:a16="http://schemas.microsoft.com/office/drawing/2014/main" id="{BDEF7475-35CA-4D65-8B19-0D3B57D8C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37" name="Picture 200" descr="empty">
          <a:extLst>
            <a:ext uri="{FF2B5EF4-FFF2-40B4-BE49-F238E27FC236}">
              <a16:creationId xmlns:a16="http://schemas.microsoft.com/office/drawing/2014/main" id="{0BDEC431-8D98-4DFE-A068-804906B42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38" name="Picture 195" descr="empty">
          <a:extLst>
            <a:ext uri="{FF2B5EF4-FFF2-40B4-BE49-F238E27FC236}">
              <a16:creationId xmlns:a16="http://schemas.microsoft.com/office/drawing/2014/main" id="{06E5730D-59DB-4318-8B83-ACCAD77CE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39" name="Picture 196" descr="empty">
          <a:extLst>
            <a:ext uri="{FF2B5EF4-FFF2-40B4-BE49-F238E27FC236}">
              <a16:creationId xmlns:a16="http://schemas.microsoft.com/office/drawing/2014/main" id="{5536243D-05D5-4522-B304-438BD947A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40" name="Picture 197" descr="empty">
          <a:extLst>
            <a:ext uri="{FF2B5EF4-FFF2-40B4-BE49-F238E27FC236}">
              <a16:creationId xmlns:a16="http://schemas.microsoft.com/office/drawing/2014/main" id="{93E958DF-37AA-4BA3-BC46-99DBAF9F2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41" name="Picture 198" descr="empty">
          <a:extLst>
            <a:ext uri="{FF2B5EF4-FFF2-40B4-BE49-F238E27FC236}">
              <a16:creationId xmlns:a16="http://schemas.microsoft.com/office/drawing/2014/main" id="{B746B3FA-2B97-4B49-9650-070F2C5E6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42" name="Picture 199" descr="empty">
          <a:extLst>
            <a:ext uri="{FF2B5EF4-FFF2-40B4-BE49-F238E27FC236}">
              <a16:creationId xmlns:a16="http://schemas.microsoft.com/office/drawing/2014/main" id="{E4BE53AB-2DEA-4A6D-A053-6A56E90A4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43" name="Picture 200" descr="empty">
          <a:extLst>
            <a:ext uri="{FF2B5EF4-FFF2-40B4-BE49-F238E27FC236}">
              <a16:creationId xmlns:a16="http://schemas.microsoft.com/office/drawing/2014/main" id="{65664465-3786-4ED9-8AB5-8384AD8A8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44" name="Picture 195" descr="empty">
          <a:extLst>
            <a:ext uri="{FF2B5EF4-FFF2-40B4-BE49-F238E27FC236}">
              <a16:creationId xmlns:a16="http://schemas.microsoft.com/office/drawing/2014/main" id="{E835150E-D16B-4A7E-84BE-45580B3B4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45" name="Picture 196" descr="empty">
          <a:extLst>
            <a:ext uri="{FF2B5EF4-FFF2-40B4-BE49-F238E27FC236}">
              <a16:creationId xmlns:a16="http://schemas.microsoft.com/office/drawing/2014/main" id="{C5475D16-CB9A-499A-898D-C394191D8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46" name="Picture 197" descr="empty">
          <a:extLst>
            <a:ext uri="{FF2B5EF4-FFF2-40B4-BE49-F238E27FC236}">
              <a16:creationId xmlns:a16="http://schemas.microsoft.com/office/drawing/2014/main" id="{C6EB0E89-F8AE-405D-944B-28E976398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47" name="Picture 198" descr="empty">
          <a:extLst>
            <a:ext uri="{FF2B5EF4-FFF2-40B4-BE49-F238E27FC236}">
              <a16:creationId xmlns:a16="http://schemas.microsoft.com/office/drawing/2014/main" id="{CA477181-CA3D-42A6-9389-A79D3BF5E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48" name="Picture 199" descr="empty">
          <a:extLst>
            <a:ext uri="{FF2B5EF4-FFF2-40B4-BE49-F238E27FC236}">
              <a16:creationId xmlns:a16="http://schemas.microsoft.com/office/drawing/2014/main" id="{0551128A-0D23-4EE0-8D94-A989B26E2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49" name="Picture 200" descr="empty">
          <a:extLst>
            <a:ext uri="{FF2B5EF4-FFF2-40B4-BE49-F238E27FC236}">
              <a16:creationId xmlns:a16="http://schemas.microsoft.com/office/drawing/2014/main" id="{61281897-210C-4917-B915-105D9C9E9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50" name="Picture 195" descr="empty">
          <a:extLst>
            <a:ext uri="{FF2B5EF4-FFF2-40B4-BE49-F238E27FC236}">
              <a16:creationId xmlns:a16="http://schemas.microsoft.com/office/drawing/2014/main" id="{50F13D88-EA8F-42A4-A579-82A00E58B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51" name="Picture 196" descr="empty">
          <a:extLst>
            <a:ext uri="{FF2B5EF4-FFF2-40B4-BE49-F238E27FC236}">
              <a16:creationId xmlns:a16="http://schemas.microsoft.com/office/drawing/2014/main" id="{122B6CB4-8072-4E9C-8A84-66866BAEA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52" name="Picture 197" descr="empty">
          <a:extLst>
            <a:ext uri="{FF2B5EF4-FFF2-40B4-BE49-F238E27FC236}">
              <a16:creationId xmlns:a16="http://schemas.microsoft.com/office/drawing/2014/main" id="{FBD0AF8B-9CED-4A70-A94A-37480EB45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53" name="Picture 198" descr="empty">
          <a:extLst>
            <a:ext uri="{FF2B5EF4-FFF2-40B4-BE49-F238E27FC236}">
              <a16:creationId xmlns:a16="http://schemas.microsoft.com/office/drawing/2014/main" id="{D2865317-894B-4497-839F-329E87DCB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54" name="Picture 199" descr="empty">
          <a:extLst>
            <a:ext uri="{FF2B5EF4-FFF2-40B4-BE49-F238E27FC236}">
              <a16:creationId xmlns:a16="http://schemas.microsoft.com/office/drawing/2014/main" id="{47CAF2DE-05F0-4707-9EF8-23FAE746D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55" name="Picture 200" descr="empty">
          <a:extLst>
            <a:ext uri="{FF2B5EF4-FFF2-40B4-BE49-F238E27FC236}">
              <a16:creationId xmlns:a16="http://schemas.microsoft.com/office/drawing/2014/main" id="{9388F3A1-19AA-4BDA-8E92-3A68A2778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56" name="Picture 195" descr="empty">
          <a:extLst>
            <a:ext uri="{FF2B5EF4-FFF2-40B4-BE49-F238E27FC236}">
              <a16:creationId xmlns:a16="http://schemas.microsoft.com/office/drawing/2014/main" id="{A24102EE-A2C8-4AC4-B6B4-83878A85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57" name="Picture 196" descr="empty">
          <a:extLst>
            <a:ext uri="{FF2B5EF4-FFF2-40B4-BE49-F238E27FC236}">
              <a16:creationId xmlns:a16="http://schemas.microsoft.com/office/drawing/2014/main" id="{BC4D7617-B89C-4C73-9B7F-0D7900FE6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58" name="Picture 197" descr="empty">
          <a:extLst>
            <a:ext uri="{FF2B5EF4-FFF2-40B4-BE49-F238E27FC236}">
              <a16:creationId xmlns:a16="http://schemas.microsoft.com/office/drawing/2014/main" id="{84388E59-9409-4E96-8248-1C1BA80F9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59" name="Picture 198" descr="empty">
          <a:extLst>
            <a:ext uri="{FF2B5EF4-FFF2-40B4-BE49-F238E27FC236}">
              <a16:creationId xmlns:a16="http://schemas.microsoft.com/office/drawing/2014/main" id="{0E42AC73-F03E-4A9D-B613-31A53B594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60" name="Picture 199" descr="empty">
          <a:extLst>
            <a:ext uri="{FF2B5EF4-FFF2-40B4-BE49-F238E27FC236}">
              <a16:creationId xmlns:a16="http://schemas.microsoft.com/office/drawing/2014/main" id="{5F38E71F-09F3-4C44-85C3-6B7E32D9E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61" name="Picture 200" descr="empty">
          <a:extLst>
            <a:ext uri="{FF2B5EF4-FFF2-40B4-BE49-F238E27FC236}">
              <a16:creationId xmlns:a16="http://schemas.microsoft.com/office/drawing/2014/main" id="{50C6536B-EA40-44D7-A5BB-B6577A908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62" name="Picture 195" descr="empty">
          <a:extLst>
            <a:ext uri="{FF2B5EF4-FFF2-40B4-BE49-F238E27FC236}">
              <a16:creationId xmlns:a16="http://schemas.microsoft.com/office/drawing/2014/main" id="{FDE7F350-BD4A-409A-9E96-81FC6AF21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63" name="Picture 196" descr="empty">
          <a:extLst>
            <a:ext uri="{FF2B5EF4-FFF2-40B4-BE49-F238E27FC236}">
              <a16:creationId xmlns:a16="http://schemas.microsoft.com/office/drawing/2014/main" id="{2846246D-8E98-4E95-A583-D235A8015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64" name="Picture 197" descr="empty">
          <a:extLst>
            <a:ext uri="{FF2B5EF4-FFF2-40B4-BE49-F238E27FC236}">
              <a16:creationId xmlns:a16="http://schemas.microsoft.com/office/drawing/2014/main" id="{AB0E47CB-253C-4257-A707-9485C6F9B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65" name="Picture 198" descr="empty">
          <a:extLst>
            <a:ext uri="{FF2B5EF4-FFF2-40B4-BE49-F238E27FC236}">
              <a16:creationId xmlns:a16="http://schemas.microsoft.com/office/drawing/2014/main" id="{6521D059-7295-4E17-A179-BB242EA40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66" name="Picture 199" descr="empty">
          <a:extLst>
            <a:ext uri="{FF2B5EF4-FFF2-40B4-BE49-F238E27FC236}">
              <a16:creationId xmlns:a16="http://schemas.microsoft.com/office/drawing/2014/main" id="{01C1C336-8C16-4F44-B471-F3D8D260C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67" name="Picture 200" descr="empty">
          <a:extLst>
            <a:ext uri="{FF2B5EF4-FFF2-40B4-BE49-F238E27FC236}">
              <a16:creationId xmlns:a16="http://schemas.microsoft.com/office/drawing/2014/main" id="{016ABDA5-7293-4CD0-8EE1-291CD2663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68" name="Picture 195" descr="empty">
          <a:extLst>
            <a:ext uri="{FF2B5EF4-FFF2-40B4-BE49-F238E27FC236}">
              <a16:creationId xmlns:a16="http://schemas.microsoft.com/office/drawing/2014/main" id="{FABEF2F2-B550-4307-BF2C-3666F7CBC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69" name="Picture 196" descr="empty">
          <a:extLst>
            <a:ext uri="{FF2B5EF4-FFF2-40B4-BE49-F238E27FC236}">
              <a16:creationId xmlns:a16="http://schemas.microsoft.com/office/drawing/2014/main" id="{78789723-341B-4E05-B392-E42BE0FF7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70" name="Picture 197" descr="empty">
          <a:extLst>
            <a:ext uri="{FF2B5EF4-FFF2-40B4-BE49-F238E27FC236}">
              <a16:creationId xmlns:a16="http://schemas.microsoft.com/office/drawing/2014/main" id="{3391781C-2C17-4B0C-BF87-B0FF78C9E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71" name="Picture 198" descr="empty">
          <a:extLst>
            <a:ext uri="{FF2B5EF4-FFF2-40B4-BE49-F238E27FC236}">
              <a16:creationId xmlns:a16="http://schemas.microsoft.com/office/drawing/2014/main" id="{2B7CF380-B5F6-49D5-B059-14F2BEFE7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72" name="Picture 199" descr="empty">
          <a:extLst>
            <a:ext uri="{FF2B5EF4-FFF2-40B4-BE49-F238E27FC236}">
              <a16:creationId xmlns:a16="http://schemas.microsoft.com/office/drawing/2014/main" id="{0DEF9792-3393-458A-A63F-F0E8F2579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73" name="Picture 200" descr="empty">
          <a:extLst>
            <a:ext uri="{FF2B5EF4-FFF2-40B4-BE49-F238E27FC236}">
              <a16:creationId xmlns:a16="http://schemas.microsoft.com/office/drawing/2014/main" id="{A51656B4-BEB5-4AC1-AAEC-D8AF497C1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74" name="Picture 195" descr="empty">
          <a:extLst>
            <a:ext uri="{FF2B5EF4-FFF2-40B4-BE49-F238E27FC236}">
              <a16:creationId xmlns:a16="http://schemas.microsoft.com/office/drawing/2014/main" id="{1813FF03-4473-48EB-B7BD-96CAC1385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75" name="Picture 196" descr="empty">
          <a:extLst>
            <a:ext uri="{FF2B5EF4-FFF2-40B4-BE49-F238E27FC236}">
              <a16:creationId xmlns:a16="http://schemas.microsoft.com/office/drawing/2014/main" id="{57075090-88FF-4334-9059-20B3BBF36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76" name="Picture 197" descr="empty">
          <a:extLst>
            <a:ext uri="{FF2B5EF4-FFF2-40B4-BE49-F238E27FC236}">
              <a16:creationId xmlns:a16="http://schemas.microsoft.com/office/drawing/2014/main" id="{AAE6532E-B7F4-4684-A09B-D8F4A5DAD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77" name="Picture 198" descr="empty">
          <a:extLst>
            <a:ext uri="{FF2B5EF4-FFF2-40B4-BE49-F238E27FC236}">
              <a16:creationId xmlns:a16="http://schemas.microsoft.com/office/drawing/2014/main" id="{459789EA-A8AD-4DBB-B810-1086E3EC4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78" name="Picture 199" descr="empty">
          <a:extLst>
            <a:ext uri="{FF2B5EF4-FFF2-40B4-BE49-F238E27FC236}">
              <a16:creationId xmlns:a16="http://schemas.microsoft.com/office/drawing/2014/main" id="{0DBBBCAD-94F5-499C-9B1F-76CAE18F8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79" name="Picture 200" descr="empty">
          <a:extLst>
            <a:ext uri="{FF2B5EF4-FFF2-40B4-BE49-F238E27FC236}">
              <a16:creationId xmlns:a16="http://schemas.microsoft.com/office/drawing/2014/main" id="{C097D4AC-2C0B-488E-80D1-57173C0C4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80" name="Picture 195" descr="empty">
          <a:extLst>
            <a:ext uri="{FF2B5EF4-FFF2-40B4-BE49-F238E27FC236}">
              <a16:creationId xmlns:a16="http://schemas.microsoft.com/office/drawing/2014/main" id="{E3D3BD72-B8A1-4940-8FE7-DDF49664E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81" name="Picture 196" descr="empty">
          <a:extLst>
            <a:ext uri="{FF2B5EF4-FFF2-40B4-BE49-F238E27FC236}">
              <a16:creationId xmlns:a16="http://schemas.microsoft.com/office/drawing/2014/main" id="{EE5ABFDA-7853-493A-84DE-8B4F18B87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82" name="Picture 197" descr="empty">
          <a:extLst>
            <a:ext uri="{FF2B5EF4-FFF2-40B4-BE49-F238E27FC236}">
              <a16:creationId xmlns:a16="http://schemas.microsoft.com/office/drawing/2014/main" id="{3060A060-C11F-4551-B758-1EB7ECBD9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83" name="Picture 198" descr="empty">
          <a:extLst>
            <a:ext uri="{FF2B5EF4-FFF2-40B4-BE49-F238E27FC236}">
              <a16:creationId xmlns:a16="http://schemas.microsoft.com/office/drawing/2014/main" id="{B4E77731-33F2-4FEA-95F4-3919CDC4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84" name="Picture 199" descr="empty">
          <a:extLst>
            <a:ext uri="{FF2B5EF4-FFF2-40B4-BE49-F238E27FC236}">
              <a16:creationId xmlns:a16="http://schemas.microsoft.com/office/drawing/2014/main" id="{2989DEF6-95D5-457B-AE15-AE48004AF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85" name="Picture 200" descr="empty">
          <a:extLst>
            <a:ext uri="{FF2B5EF4-FFF2-40B4-BE49-F238E27FC236}">
              <a16:creationId xmlns:a16="http://schemas.microsoft.com/office/drawing/2014/main" id="{2C4C9479-DB00-41DD-857A-1793A4C85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86" name="Picture 195" descr="empty">
          <a:extLst>
            <a:ext uri="{FF2B5EF4-FFF2-40B4-BE49-F238E27FC236}">
              <a16:creationId xmlns:a16="http://schemas.microsoft.com/office/drawing/2014/main" id="{A4FDC18C-D543-4D4B-9EBA-D132F4BD6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87" name="Picture 196" descr="empty">
          <a:extLst>
            <a:ext uri="{FF2B5EF4-FFF2-40B4-BE49-F238E27FC236}">
              <a16:creationId xmlns:a16="http://schemas.microsoft.com/office/drawing/2014/main" id="{89708508-2CD9-42D7-9DA2-6128B4BD9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88" name="Picture 197" descr="empty">
          <a:extLst>
            <a:ext uri="{FF2B5EF4-FFF2-40B4-BE49-F238E27FC236}">
              <a16:creationId xmlns:a16="http://schemas.microsoft.com/office/drawing/2014/main" id="{BB6FE3F5-5DD5-4789-9A45-27447FD6B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89" name="Picture 198" descr="empty">
          <a:extLst>
            <a:ext uri="{FF2B5EF4-FFF2-40B4-BE49-F238E27FC236}">
              <a16:creationId xmlns:a16="http://schemas.microsoft.com/office/drawing/2014/main" id="{BFE6832A-11DF-433B-96D2-6DBAA139C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90" name="Picture 199" descr="empty">
          <a:extLst>
            <a:ext uri="{FF2B5EF4-FFF2-40B4-BE49-F238E27FC236}">
              <a16:creationId xmlns:a16="http://schemas.microsoft.com/office/drawing/2014/main" id="{C5550A45-60DD-4E42-AEF6-2F48DF36F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91" name="Picture 200" descr="empty">
          <a:extLst>
            <a:ext uri="{FF2B5EF4-FFF2-40B4-BE49-F238E27FC236}">
              <a16:creationId xmlns:a16="http://schemas.microsoft.com/office/drawing/2014/main" id="{42F21B98-7F77-42B1-9619-4BE90185E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92" name="Picture 195" descr="empty">
          <a:extLst>
            <a:ext uri="{FF2B5EF4-FFF2-40B4-BE49-F238E27FC236}">
              <a16:creationId xmlns:a16="http://schemas.microsoft.com/office/drawing/2014/main" id="{1241A3BA-93CD-4E64-A0E0-7A15C000A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93" name="Picture 196" descr="empty">
          <a:extLst>
            <a:ext uri="{FF2B5EF4-FFF2-40B4-BE49-F238E27FC236}">
              <a16:creationId xmlns:a16="http://schemas.microsoft.com/office/drawing/2014/main" id="{C60702D4-8FD4-4D56-89CB-962F656F6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94" name="Picture 197" descr="empty">
          <a:extLst>
            <a:ext uri="{FF2B5EF4-FFF2-40B4-BE49-F238E27FC236}">
              <a16:creationId xmlns:a16="http://schemas.microsoft.com/office/drawing/2014/main" id="{B4E4D8F1-663C-40E6-A336-41DC8CA12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95" name="Picture 198" descr="empty">
          <a:extLst>
            <a:ext uri="{FF2B5EF4-FFF2-40B4-BE49-F238E27FC236}">
              <a16:creationId xmlns:a16="http://schemas.microsoft.com/office/drawing/2014/main" id="{59B9258A-D1F7-43D6-BD12-584959D7F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96" name="Picture 199" descr="empty">
          <a:extLst>
            <a:ext uri="{FF2B5EF4-FFF2-40B4-BE49-F238E27FC236}">
              <a16:creationId xmlns:a16="http://schemas.microsoft.com/office/drawing/2014/main" id="{8C8326A6-A8E7-4980-A01C-3361B3ED7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97" name="Picture 200" descr="empty">
          <a:extLst>
            <a:ext uri="{FF2B5EF4-FFF2-40B4-BE49-F238E27FC236}">
              <a16:creationId xmlns:a16="http://schemas.microsoft.com/office/drawing/2014/main" id="{6B8FA32B-C759-470E-AC10-CA360ACDD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298" name="Picture 195" descr="empty">
          <a:extLst>
            <a:ext uri="{FF2B5EF4-FFF2-40B4-BE49-F238E27FC236}">
              <a16:creationId xmlns:a16="http://schemas.microsoft.com/office/drawing/2014/main" id="{3363A2B1-F53A-4657-9874-AF829C710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299" name="Picture 196" descr="empty">
          <a:extLst>
            <a:ext uri="{FF2B5EF4-FFF2-40B4-BE49-F238E27FC236}">
              <a16:creationId xmlns:a16="http://schemas.microsoft.com/office/drawing/2014/main" id="{94B1C63F-47C4-43EF-B07C-055378188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00" name="Picture 197" descr="empty">
          <a:extLst>
            <a:ext uri="{FF2B5EF4-FFF2-40B4-BE49-F238E27FC236}">
              <a16:creationId xmlns:a16="http://schemas.microsoft.com/office/drawing/2014/main" id="{CECBE517-5CF8-45CF-A041-0758A35E3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01" name="Picture 198" descr="empty">
          <a:extLst>
            <a:ext uri="{FF2B5EF4-FFF2-40B4-BE49-F238E27FC236}">
              <a16:creationId xmlns:a16="http://schemas.microsoft.com/office/drawing/2014/main" id="{3C080602-F90D-4C2B-85DF-346FF76B1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02" name="Picture 199" descr="empty">
          <a:extLst>
            <a:ext uri="{FF2B5EF4-FFF2-40B4-BE49-F238E27FC236}">
              <a16:creationId xmlns:a16="http://schemas.microsoft.com/office/drawing/2014/main" id="{E841EB27-2602-4273-9B44-3B12C7BAD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03" name="Picture 200" descr="empty">
          <a:extLst>
            <a:ext uri="{FF2B5EF4-FFF2-40B4-BE49-F238E27FC236}">
              <a16:creationId xmlns:a16="http://schemas.microsoft.com/office/drawing/2014/main" id="{962002AC-1363-40D6-9034-9EF72BE57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04" name="Picture 195" descr="empty">
          <a:extLst>
            <a:ext uri="{FF2B5EF4-FFF2-40B4-BE49-F238E27FC236}">
              <a16:creationId xmlns:a16="http://schemas.microsoft.com/office/drawing/2014/main" id="{F30A8238-0359-4D6F-8FD1-B4B18D93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05" name="Picture 196" descr="empty">
          <a:extLst>
            <a:ext uri="{FF2B5EF4-FFF2-40B4-BE49-F238E27FC236}">
              <a16:creationId xmlns:a16="http://schemas.microsoft.com/office/drawing/2014/main" id="{3BC8D3D6-D27B-430F-8BC7-E51971272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06" name="Picture 197" descr="empty">
          <a:extLst>
            <a:ext uri="{FF2B5EF4-FFF2-40B4-BE49-F238E27FC236}">
              <a16:creationId xmlns:a16="http://schemas.microsoft.com/office/drawing/2014/main" id="{EB4C5A28-42CE-4801-88A2-18AF5330F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07" name="Picture 198" descr="empty">
          <a:extLst>
            <a:ext uri="{FF2B5EF4-FFF2-40B4-BE49-F238E27FC236}">
              <a16:creationId xmlns:a16="http://schemas.microsoft.com/office/drawing/2014/main" id="{D6E7C75C-FEFF-4F1F-89BA-A147D43BD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08" name="Picture 199" descr="empty">
          <a:extLst>
            <a:ext uri="{FF2B5EF4-FFF2-40B4-BE49-F238E27FC236}">
              <a16:creationId xmlns:a16="http://schemas.microsoft.com/office/drawing/2014/main" id="{6B10561F-2FC1-4BDB-A024-B5EEB3D9C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09" name="Picture 200" descr="empty">
          <a:extLst>
            <a:ext uri="{FF2B5EF4-FFF2-40B4-BE49-F238E27FC236}">
              <a16:creationId xmlns:a16="http://schemas.microsoft.com/office/drawing/2014/main" id="{44BC2F26-C974-476A-BBAE-05C88085F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10" name="Picture 195" descr="empty">
          <a:extLst>
            <a:ext uri="{FF2B5EF4-FFF2-40B4-BE49-F238E27FC236}">
              <a16:creationId xmlns:a16="http://schemas.microsoft.com/office/drawing/2014/main" id="{24FF84CA-EACD-4F11-B01D-3D50CBA24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11" name="Picture 196" descr="empty">
          <a:extLst>
            <a:ext uri="{FF2B5EF4-FFF2-40B4-BE49-F238E27FC236}">
              <a16:creationId xmlns:a16="http://schemas.microsoft.com/office/drawing/2014/main" id="{9674D02E-CBD0-4EB7-B62D-003A8E8AE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12" name="Picture 197" descr="empty">
          <a:extLst>
            <a:ext uri="{FF2B5EF4-FFF2-40B4-BE49-F238E27FC236}">
              <a16:creationId xmlns:a16="http://schemas.microsoft.com/office/drawing/2014/main" id="{B6EE0DE4-211F-4D83-A01A-B90026DB2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13" name="Picture 198" descr="empty">
          <a:extLst>
            <a:ext uri="{FF2B5EF4-FFF2-40B4-BE49-F238E27FC236}">
              <a16:creationId xmlns:a16="http://schemas.microsoft.com/office/drawing/2014/main" id="{AA7ECC46-04DE-4B55-A203-68451D890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14" name="Picture 199" descr="empty">
          <a:extLst>
            <a:ext uri="{FF2B5EF4-FFF2-40B4-BE49-F238E27FC236}">
              <a16:creationId xmlns:a16="http://schemas.microsoft.com/office/drawing/2014/main" id="{5137FC6D-6123-4E2D-9CA8-3F151A3A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15" name="Picture 200" descr="empty">
          <a:extLst>
            <a:ext uri="{FF2B5EF4-FFF2-40B4-BE49-F238E27FC236}">
              <a16:creationId xmlns:a16="http://schemas.microsoft.com/office/drawing/2014/main" id="{376D92FC-B9C7-46E0-AB9B-00786F5AE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16" name="Picture 195" descr="empty">
          <a:extLst>
            <a:ext uri="{FF2B5EF4-FFF2-40B4-BE49-F238E27FC236}">
              <a16:creationId xmlns:a16="http://schemas.microsoft.com/office/drawing/2014/main" id="{C438A78C-84C6-4266-9F72-EC7DF84CA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17" name="Picture 196" descr="empty">
          <a:extLst>
            <a:ext uri="{FF2B5EF4-FFF2-40B4-BE49-F238E27FC236}">
              <a16:creationId xmlns:a16="http://schemas.microsoft.com/office/drawing/2014/main" id="{D4F987AF-955C-4B0E-A1AE-AAB1585CA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18" name="Picture 197" descr="empty">
          <a:extLst>
            <a:ext uri="{FF2B5EF4-FFF2-40B4-BE49-F238E27FC236}">
              <a16:creationId xmlns:a16="http://schemas.microsoft.com/office/drawing/2014/main" id="{D882CE8D-CD7F-4B50-8B60-743C1B04A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19" name="Picture 198" descr="empty">
          <a:extLst>
            <a:ext uri="{FF2B5EF4-FFF2-40B4-BE49-F238E27FC236}">
              <a16:creationId xmlns:a16="http://schemas.microsoft.com/office/drawing/2014/main" id="{4F4ADCFB-4C56-473C-B85C-BFBDD1993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20" name="Picture 199" descr="empty">
          <a:extLst>
            <a:ext uri="{FF2B5EF4-FFF2-40B4-BE49-F238E27FC236}">
              <a16:creationId xmlns:a16="http://schemas.microsoft.com/office/drawing/2014/main" id="{FBA87BFF-7184-4D17-B3BC-5D49A580A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21" name="Picture 200" descr="empty">
          <a:extLst>
            <a:ext uri="{FF2B5EF4-FFF2-40B4-BE49-F238E27FC236}">
              <a16:creationId xmlns:a16="http://schemas.microsoft.com/office/drawing/2014/main" id="{A30D062B-3A55-4BB3-AF09-5FEEA0E4F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22" name="Picture 195" descr="empty">
          <a:extLst>
            <a:ext uri="{FF2B5EF4-FFF2-40B4-BE49-F238E27FC236}">
              <a16:creationId xmlns:a16="http://schemas.microsoft.com/office/drawing/2014/main" id="{168AEEB6-AC90-4A6D-972A-DF464672A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23" name="Picture 196" descr="empty">
          <a:extLst>
            <a:ext uri="{FF2B5EF4-FFF2-40B4-BE49-F238E27FC236}">
              <a16:creationId xmlns:a16="http://schemas.microsoft.com/office/drawing/2014/main" id="{A7DEFD05-BE3C-4208-A985-DB4E3A4C3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24" name="Picture 197" descr="empty">
          <a:extLst>
            <a:ext uri="{FF2B5EF4-FFF2-40B4-BE49-F238E27FC236}">
              <a16:creationId xmlns:a16="http://schemas.microsoft.com/office/drawing/2014/main" id="{2B8B13AF-A1EA-4A9F-9ABA-15645C5B3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25" name="Picture 198" descr="empty">
          <a:extLst>
            <a:ext uri="{FF2B5EF4-FFF2-40B4-BE49-F238E27FC236}">
              <a16:creationId xmlns:a16="http://schemas.microsoft.com/office/drawing/2014/main" id="{9348260E-5F18-40D9-909D-36E4D680F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26" name="Picture 199" descr="empty">
          <a:extLst>
            <a:ext uri="{FF2B5EF4-FFF2-40B4-BE49-F238E27FC236}">
              <a16:creationId xmlns:a16="http://schemas.microsoft.com/office/drawing/2014/main" id="{822E8D98-434E-48C5-8380-4F5EE3E41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27" name="Picture 200" descr="empty">
          <a:extLst>
            <a:ext uri="{FF2B5EF4-FFF2-40B4-BE49-F238E27FC236}">
              <a16:creationId xmlns:a16="http://schemas.microsoft.com/office/drawing/2014/main" id="{ECED4862-CD62-4DB3-97DB-B71400C2A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28" name="Picture 195" descr="empty">
          <a:extLst>
            <a:ext uri="{FF2B5EF4-FFF2-40B4-BE49-F238E27FC236}">
              <a16:creationId xmlns:a16="http://schemas.microsoft.com/office/drawing/2014/main" id="{E41525A1-6F18-48FB-A6C8-288F94F37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29" name="Picture 196" descr="empty">
          <a:extLst>
            <a:ext uri="{FF2B5EF4-FFF2-40B4-BE49-F238E27FC236}">
              <a16:creationId xmlns:a16="http://schemas.microsoft.com/office/drawing/2014/main" id="{E0639236-BF2A-475E-A8C2-46651DA0F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30" name="Picture 197" descr="empty">
          <a:extLst>
            <a:ext uri="{FF2B5EF4-FFF2-40B4-BE49-F238E27FC236}">
              <a16:creationId xmlns:a16="http://schemas.microsoft.com/office/drawing/2014/main" id="{802A73B3-C8F7-4178-BF82-6A6B49629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31" name="Picture 198" descr="empty">
          <a:extLst>
            <a:ext uri="{FF2B5EF4-FFF2-40B4-BE49-F238E27FC236}">
              <a16:creationId xmlns:a16="http://schemas.microsoft.com/office/drawing/2014/main" id="{D5084263-C2A3-4902-B634-27D2880B2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32" name="Picture 199" descr="empty">
          <a:extLst>
            <a:ext uri="{FF2B5EF4-FFF2-40B4-BE49-F238E27FC236}">
              <a16:creationId xmlns:a16="http://schemas.microsoft.com/office/drawing/2014/main" id="{91E5A003-4C6E-46FF-8BC8-911994E6B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33" name="Picture 200" descr="empty">
          <a:extLst>
            <a:ext uri="{FF2B5EF4-FFF2-40B4-BE49-F238E27FC236}">
              <a16:creationId xmlns:a16="http://schemas.microsoft.com/office/drawing/2014/main" id="{CB44CD1B-7945-484C-9685-661E1D4D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34" name="Picture 195" descr="empty">
          <a:extLst>
            <a:ext uri="{FF2B5EF4-FFF2-40B4-BE49-F238E27FC236}">
              <a16:creationId xmlns:a16="http://schemas.microsoft.com/office/drawing/2014/main" id="{B26D5F9C-3140-4982-A319-1508AE4B5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35" name="Picture 196" descr="empty">
          <a:extLst>
            <a:ext uri="{FF2B5EF4-FFF2-40B4-BE49-F238E27FC236}">
              <a16:creationId xmlns:a16="http://schemas.microsoft.com/office/drawing/2014/main" id="{1C9B2868-AC6E-403C-9A81-213B1872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36" name="Picture 197" descr="empty">
          <a:extLst>
            <a:ext uri="{FF2B5EF4-FFF2-40B4-BE49-F238E27FC236}">
              <a16:creationId xmlns:a16="http://schemas.microsoft.com/office/drawing/2014/main" id="{92C41AAE-247A-4507-BEED-DC8930410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37" name="Picture 198" descr="empty">
          <a:extLst>
            <a:ext uri="{FF2B5EF4-FFF2-40B4-BE49-F238E27FC236}">
              <a16:creationId xmlns:a16="http://schemas.microsoft.com/office/drawing/2014/main" id="{205B2A6A-A320-4CAB-9FAA-8C170ADFC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38" name="Picture 199" descr="empty">
          <a:extLst>
            <a:ext uri="{FF2B5EF4-FFF2-40B4-BE49-F238E27FC236}">
              <a16:creationId xmlns:a16="http://schemas.microsoft.com/office/drawing/2014/main" id="{E279BB19-BDEB-447E-A802-91B963242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39" name="Picture 200" descr="empty">
          <a:extLst>
            <a:ext uri="{FF2B5EF4-FFF2-40B4-BE49-F238E27FC236}">
              <a16:creationId xmlns:a16="http://schemas.microsoft.com/office/drawing/2014/main" id="{D94810B2-023C-4E2B-B8C4-E4ECFCFD6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40" name="Picture 195" descr="empty">
          <a:extLst>
            <a:ext uri="{FF2B5EF4-FFF2-40B4-BE49-F238E27FC236}">
              <a16:creationId xmlns:a16="http://schemas.microsoft.com/office/drawing/2014/main" id="{C7A75CD9-99AB-4F43-9F65-6ABF1D95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41" name="Picture 196" descr="empty">
          <a:extLst>
            <a:ext uri="{FF2B5EF4-FFF2-40B4-BE49-F238E27FC236}">
              <a16:creationId xmlns:a16="http://schemas.microsoft.com/office/drawing/2014/main" id="{EEAC1F89-07DF-4A9E-A608-64C18F573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42" name="Picture 197" descr="empty">
          <a:extLst>
            <a:ext uri="{FF2B5EF4-FFF2-40B4-BE49-F238E27FC236}">
              <a16:creationId xmlns:a16="http://schemas.microsoft.com/office/drawing/2014/main" id="{FE357147-B6D6-44A4-B288-AF528BAED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43" name="Picture 198" descr="empty">
          <a:extLst>
            <a:ext uri="{FF2B5EF4-FFF2-40B4-BE49-F238E27FC236}">
              <a16:creationId xmlns:a16="http://schemas.microsoft.com/office/drawing/2014/main" id="{6A9EC654-98FE-452B-BC80-0D78EECE2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44" name="Picture 199" descr="empty">
          <a:extLst>
            <a:ext uri="{FF2B5EF4-FFF2-40B4-BE49-F238E27FC236}">
              <a16:creationId xmlns:a16="http://schemas.microsoft.com/office/drawing/2014/main" id="{7150F721-E8EB-4B6B-A086-506E39D2F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45" name="Picture 200" descr="empty">
          <a:extLst>
            <a:ext uri="{FF2B5EF4-FFF2-40B4-BE49-F238E27FC236}">
              <a16:creationId xmlns:a16="http://schemas.microsoft.com/office/drawing/2014/main" id="{F53EF9E3-DC7C-4DC1-BFFF-CA7B995B8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46" name="Picture 195" descr="empty">
          <a:extLst>
            <a:ext uri="{FF2B5EF4-FFF2-40B4-BE49-F238E27FC236}">
              <a16:creationId xmlns:a16="http://schemas.microsoft.com/office/drawing/2014/main" id="{AE2D4892-597E-4212-BE42-BEA7B0F16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47" name="Picture 196" descr="empty">
          <a:extLst>
            <a:ext uri="{FF2B5EF4-FFF2-40B4-BE49-F238E27FC236}">
              <a16:creationId xmlns:a16="http://schemas.microsoft.com/office/drawing/2014/main" id="{973F5703-2570-4575-8E28-D1B12144B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48" name="Picture 197" descr="empty">
          <a:extLst>
            <a:ext uri="{FF2B5EF4-FFF2-40B4-BE49-F238E27FC236}">
              <a16:creationId xmlns:a16="http://schemas.microsoft.com/office/drawing/2014/main" id="{987448B5-0715-4E2E-B25F-B16650049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49" name="Picture 198" descr="empty">
          <a:extLst>
            <a:ext uri="{FF2B5EF4-FFF2-40B4-BE49-F238E27FC236}">
              <a16:creationId xmlns:a16="http://schemas.microsoft.com/office/drawing/2014/main" id="{78FAB7CF-49BA-46F6-AD37-2E61DFA31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50" name="Picture 199" descr="empty">
          <a:extLst>
            <a:ext uri="{FF2B5EF4-FFF2-40B4-BE49-F238E27FC236}">
              <a16:creationId xmlns:a16="http://schemas.microsoft.com/office/drawing/2014/main" id="{D3CB3005-0448-4DB7-BC47-68793ED29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51" name="Picture 200" descr="empty">
          <a:extLst>
            <a:ext uri="{FF2B5EF4-FFF2-40B4-BE49-F238E27FC236}">
              <a16:creationId xmlns:a16="http://schemas.microsoft.com/office/drawing/2014/main" id="{485AB26F-51D5-412C-AB02-D1D0C6333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52" name="Picture 195" descr="empty">
          <a:extLst>
            <a:ext uri="{FF2B5EF4-FFF2-40B4-BE49-F238E27FC236}">
              <a16:creationId xmlns:a16="http://schemas.microsoft.com/office/drawing/2014/main" id="{7129928C-6248-42CB-BFFF-8E4540FB6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53" name="Picture 196" descr="empty">
          <a:extLst>
            <a:ext uri="{FF2B5EF4-FFF2-40B4-BE49-F238E27FC236}">
              <a16:creationId xmlns:a16="http://schemas.microsoft.com/office/drawing/2014/main" id="{92774CBE-5D4D-4EE9-BC19-37475E684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54" name="Picture 197" descr="empty">
          <a:extLst>
            <a:ext uri="{FF2B5EF4-FFF2-40B4-BE49-F238E27FC236}">
              <a16:creationId xmlns:a16="http://schemas.microsoft.com/office/drawing/2014/main" id="{25F9C930-9BC7-4591-B927-3602F391B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55" name="Picture 198" descr="empty">
          <a:extLst>
            <a:ext uri="{FF2B5EF4-FFF2-40B4-BE49-F238E27FC236}">
              <a16:creationId xmlns:a16="http://schemas.microsoft.com/office/drawing/2014/main" id="{DC4EDDA2-0C41-4712-845C-13EF98A45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56" name="Picture 199" descr="empty">
          <a:extLst>
            <a:ext uri="{FF2B5EF4-FFF2-40B4-BE49-F238E27FC236}">
              <a16:creationId xmlns:a16="http://schemas.microsoft.com/office/drawing/2014/main" id="{15973C70-5E2B-4300-ACA7-FCC012E43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57" name="Picture 200" descr="empty">
          <a:extLst>
            <a:ext uri="{FF2B5EF4-FFF2-40B4-BE49-F238E27FC236}">
              <a16:creationId xmlns:a16="http://schemas.microsoft.com/office/drawing/2014/main" id="{8DB46229-2F3B-4F3E-ACA1-2E69A565C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58" name="Picture 195" descr="empty">
          <a:extLst>
            <a:ext uri="{FF2B5EF4-FFF2-40B4-BE49-F238E27FC236}">
              <a16:creationId xmlns:a16="http://schemas.microsoft.com/office/drawing/2014/main" id="{C3ED5509-782A-4E49-BDE7-50263F159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59" name="Picture 196" descr="empty">
          <a:extLst>
            <a:ext uri="{FF2B5EF4-FFF2-40B4-BE49-F238E27FC236}">
              <a16:creationId xmlns:a16="http://schemas.microsoft.com/office/drawing/2014/main" id="{152E15F4-42EF-4BFB-9769-107DAE792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60" name="Picture 197" descr="empty">
          <a:extLst>
            <a:ext uri="{FF2B5EF4-FFF2-40B4-BE49-F238E27FC236}">
              <a16:creationId xmlns:a16="http://schemas.microsoft.com/office/drawing/2014/main" id="{0CDBDB1E-3864-4C62-A5B4-04332B79F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61" name="Picture 198" descr="empty">
          <a:extLst>
            <a:ext uri="{FF2B5EF4-FFF2-40B4-BE49-F238E27FC236}">
              <a16:creationId xmlns:a16="http://schemas.microsoft.com/office/drawing/2014/main" id="{BE16C097-2C30-4319-B36E-A4AB61302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62" name="Picture 199" descr="empty">
          <a:extLst>
            <a:ext uri="{FF2B5EF4-FFF2-40B4-BE49-F238E27FC236}">
              <a16:creationId xmlns:a16="http://schemas.microsoft.com/office/drawing/2014/main" id="{35E41B56-26F6-4D70-B54C-505D5BCE5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63" name="Picture 200" descr="empty">
          <a:extLst>
            <a:ext uri="{FF2B5EF4-FFF2-40B4-BE49-F238E27FC236}">
              <a16:creationId xmlns:a16="http://schemas.microsoft.com/office/drawing/2014/main" id="{EB75597D-F287-482A-9100-8DB3B556D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64" name="Picture 195" descr="empty">
          <a:extLst>
            <a:ext uri="{FF2B5EF4-FFF2-40B4-BE49-F238E27FC236}">
              <a16:creationId xmlns:a16="http://schemas.microsoft.com/office/drawing/2014/main" id="{195FA12A-BDE2-4BC9-9714-B6B24FFB0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65" name="Picture 196" descr="empty">
          <a:extLst>
            <a:ext uri="{FF2B5EF4-FFF2-40B4-BE49-F238E27FC236}">
              <a16:creationId xmlns:a16="http://schemas.microsoft.com/office/drawing/2014/main" id="{B777DDF6-2776-4DF3-8B21-210860FA9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66" name="Picture 197" descr="empty">
          <a:extLst>
            <a:ext uri="{FF2B5EF4-FFF2-40B4-BE49-F238E27FC236}">
              <a16:creationId xmlns:a16="http://schemas.microsoft.com/office/drawing/2014/main" id="{496BA905-56AC-4122-9B4A-6EB2074F7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67" name="Picture 198" descr="empty">
          <a:extLst>
            <a:ext uri="{FF2B5EF4-FFF2-40B4-BE49-F238E27FC236}">
              <a16:creationId xmlns:a16="http://schemas.microsoft.com/office/drawing/2014/main" id="{EC78AE0F-1F56-4D27-B9B2-1DE55F4AA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68" name="Picture 199" descr="empty">
          <a:extLst>
            <a:ext uri="{FF2B5EF4-FFF2-40B4-BE49-F238E27FC236}">
              <a16:creationId xmlns:a16="http://schemas.microsoft.com/office/drawing/2014/main" id="{CFAA1821-87E3-4CC2-81DA-AED6E1A78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69" name="Picture 200" descr="empty">
          <a:extLst>
            <a:ext uri="{FF2B5EF4-FFF2-40B4-BE49-F238E27FC236}">
              <a16:creationId xmlns:a16="http://schemas.microsoft.com/office/drawing/2014/main" id="{BFE0B698-CF60-4908-BA02-F0DEEF4D6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70" name="Picture 195" descr="empty">
          <a:extLst>
            <a:ext uri="{FF2B5EF4-FFF2-40B4-BE49-F238E27FC236}">
              <a16:creationId xmlns:a16="http://schemas.microsoft.com/office/drawing/2014/main" id="{DEB50E66-A13E-4BD7-B8C5-7188D03F9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71" name="Picture 196" descr="empty">
          <a:extLst>
            <a:ext uri="{FF2B5EF4-FFF2-40B4-BE49-F238E27FC236}">
              <a16:creationId xmlns:a16="http://schemas.microsoft.com/office/drawing/2014/main" id="{52EC59BE-B9A6-48F3-8D88-76FE0097E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72" name="Picture 197" descr="empty">
          <a:extLst>
            <a:ext uri="{FF2B5EF4-FFF2-40B4-BE49-F238E27FC236}">
              <a16:creationId xmlns:a16="http://schemas.microsoft.com/office/drawing/2014/main" id="{3C150BF9-4AAC-4F6E-8893-2922981D1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73" name="Picture 198" descr="empty">
          <a:extLst>
            <a:ext uri="{FF2B5EF4-FFF2-40B4-BE49-F238E27FC236}">
              <a16:creationId xmlns:a16="http://schemas.microsoft.com/office/drawing/2014/main" id="{503D7B3B-197F-4120-B496-87FBA070E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74" name="Picture 199" descr="empty">
          <a:extLst>
            <a:ext uri="{FF2B5EF4-FFF2-40B4-BE49-F238E27FC236}">
              <a16:creationId xmlns:a16="http://schemas.microsoft.com/office/drawing/2014/main" id="{2ED599AA-DACB-49B4-B851-A535959DD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75" name="Picture 200" descr="empty">
          <a:extLst>
            <a:ext uri="{FF2B5EF4-FFF2-40B4-BE49-F238E27FC236}">
              <a16:creationId xmlns:a16="http://schemas.microsoft.com/office/drawing/2014/main" id="{764A32D8-53F0-4F7F-8FB1-43978AF52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76" name="Picture 195" descr="empty">
          <a:extLst>
            <a:ext uri="{FF2B5EF4-FFF2-40B4-BE49-F238E27FC236}">
              <a16:creationId xmlns:a16="http://schemas.microsoft.com/office/drawing/2014/main" id="{F7DA3615-B568-44C6-A5B2-6B2B5CF00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77" name="Picture 196" descr="empty">
          <a:extLst>
            <a:ext uri="{FF2B5EF4-FFF2-40B4-BE49-F238E27FC236}">
              <a16:creationId xmlns:a16="http://schemas.microsoft.com/office/drawing/2014/main" id="{585A7A07-D2E9-4C96-9C1E-741B8E94A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78" name="Picture 197" descr="empty">
          <a:extLst>
            <a:ext uri="{FF2B5EF4-FFF2-40B4-BE49-F238E27FC236}">
              <a16:creationId xmlns:a16="http://schemas.microsoft.com/office/drawing/2014/main" id="{64D2EB6D-E49C-4E6D-83DC-0BFF14A3F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79" name="Picture 198" descr="empty">
          <a:extLst>
            <a:ext uri="{FF2B5EF4-FFF2-40B4-BE49-F238E27FC236}">
              <a16:creationId xmlns:a16="http://schemas.microsoft.com/office/drawing/2014/main" id="{6D54CEA0-46B4-42CB-8D4E-A89B435D0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80" name="Picture 199" descr="empty">
          <a:extLst>
            <a:ext uri="{FF2B5EF4-FFF2-40B4-BE49-F238E27FC236}">
              <a16:creationId xmlns:a16="http://schemas.microsoft.com/office/drawing/2014/main" id="{D8F6F7C1-0C65-4975-BCAB-9F8B8CD51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81" name="Picture 200" descr="empty">
          <a:extLst>
            <a:ext uri="{FF2B5EF4-FFF2-40B4-BE49-F238E27FC236}">
              <a16:creationId xmlns:a16="http://schemas.microsoft.com/office/drawing/2014/main" id="{D1CAF97C-908E-4C80-B7C1-B0DC44705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82" name="Picture 195" descr="empty">
          <a:extLst>
            <a:ext uri="{FF2B5EF4-FFF2-40B4-BE49-F238E27FC236}">
              <a16:creationId xmlns:a16="http://schemas.microsoft.com/office/drawing/2014/main" id="{7FE1EA84-E6A4-4DBE-A5D0-91378E53C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83" name="Picture 196" descr="empty">
          <a:extLst>
            <a:ext uri="{FF2B5EF4-FFF2-40B4-BE49-F238E27FC236}">
              <a16:creationId xmlns:a16="http://schemas.microsoft.com/office/drawing/2014/main" id="{4A3B20E8-220B-4D57-A1D1-37EABB05B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84" name="Picture 197" descr="empty">
          <a:extLst>
            <a:ext uri="{FF2B5EF4-FFF2-40B4-BE49-F238E27FC236}">
              <a16:creationId xmlns:a16="http://schemas.microsoft.com/office/drawing/2014/main" id="{99C3D552-94F8-4C88-81A1-E22313538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85" name="Picture 198" descr="empty">
          <a:extLst>
            <a:ext uri="{FF2B5EF4-FFF2-40B4-BE49-F238E27FC236}">
              <a16:creationId xmlns:a16="http://schemas.microsoft.com/office/drawing/2014/main" id="{2EADED4B-E84E-4AE8-ABE8-23A9BB65B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86" name="Picture 199" descr="empty">
          <a:extLst>
            <a:ext uri="{FF2B5EF4-FFF2-40B4-BE49-F238E27FC236}">
              <a16:creationId xmlns:a16="http://schemas.microsoft.com/office/drawing/2014/main" id="{3B592BAB-ECB1-4756-B776-6FDDB301E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87" name="Picture 200" descr="empty">
          <a:extLst>
            <a:ext uri="{FF2B5EF4-FFF2-40B4-BE49-F238E27FC236}">
              <a16:creationId xmlns:a16="http://schemas.microsoft.com/office/drawing/2014/main" id="{CDF8C967-3910-4833-A019-2203BC4C4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88" name="Picture 195" descr="empty">
          <a:extLst>
            <a:ext uri="{FF2B5EF4-FFF2-40B4-BE49-F238E27FC236}">
              <a16:creationId xmlns:a16="http://schemas.microsoft.com/office/drawing/2014/main" id="{53230694-A3DC-4017-BB7A-AE2B85356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89" name="Picture 196" descr="empty">
          <a:extLst>
            <a:ext uri="{FF2B5EF4-FFF2-40B4-BE49-F238E27FC236}">
              <a16:creationId xmlns:a16="http://schemas.microsoft.com/office/drawing/2014/main" id="{4F712575-2702-40A1-BBAB-2D8CDDED3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90" name="Picture 197" descr="empty">
          <a:extLst>
            <a:ext uri="{FF2B5EF4-FFF2-40B4-BE49-F238E27FC236}">
              <a16:creationId xmlns:a16="http://schemas.microsoft.com/office/drawing/2014/main" id="{F1C87C54-F045-4637-91D8-9BB409C4E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91" name="Picture 198" descr="empty">
          <a:extLst>
            <a:ext uri="{FF2B5EF4-FFF2-40B4-BE49-F238E27FC236}">
              <a16:creationId xmlns:a16="http://schemas.microsoft.com/office/drawing/2014/main" id="{EBDE9339-8249-44C6-8F61-348EEB706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92" name="Picture 199" descr="empty">
          <a:extLst>
            <a:ext uri="{FF2B5EF4-FFF2-40B4-BE49-F238E27FC236}">
              <a16:creationId xmlns:a16="http://schemas.microsoft.com/office/drawing/2014/main" id="{14262691-085A-4A26-A9D6-FE7965EDD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93" name="Picture 200" descr="empty">
          <a:extLst>
            <a:ext uri="{FF2B5EF4-FFF2-40B4-BE49-F238E27FC236}">
              <a16:creationId xmlns:a16="http://schemas.microsoft.com/office/drawing/2014/main" id="{6801CE41-9721-441C-A571-C55C86075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94" name="Picture 195" descr="empty">
          <a:extLst>
            <a:ext uri="{FF2B5EF4-FFF2-40B4-BE49-F238E27FC236}">
              <a16:creationId xmlns:a16="http://schemas.microsoft.com/office/drawing/2014/main" id="{E83250CB-C102-4DE6-B983-AB28E1279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95" name="Picture 196" descr="empty">
          <a:extLst>
            <a:ext uri="{FF2B5EF4-FFF2-40B4-BE49-F238E27FC236}">
              <a16:creationId xmlns:a16="http://schemas.microsoft.com/office/drawing/2014/main" id="{60215401-ADE8-409B-96E7-E4D3C6FD9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96" name="Picture 197" descr="empty">
          <a:extLst>
            <a:ext uri="{FF2B5EF4-FFF2-40B4-BE49-F238E27FC236}">
              <a16:creationId xmlns:a16="http://schemas.microsoft.com/office/drawing/2014/main" id="{9A00D316-9036-4D6B-9466-D4193A035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97" name="Picture 198" descr="empty">
          <a:extLst>
            <a:ext uri="{FF2B5EF4-FFF2-40B4-BE49-F238E27FC236}">
              <a16:creationId xmlns:a16="http://schemas.microsoft.com/office/drawing/2014/main" id="{DE53E4D2-6C24-4A97-9085-CB9539E15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398" name="Picture 199" descr="empty">
          <a:extLst>
            <a:ext uri="{FF2B5EF4-FFF2-40B4-BE49-F238E27FC236}">
              <a16:creationId xmlns:a16="http://schemas.microsoft.com/office/drawing/2014/main" id="{83D506A1-3373-4E8F-ACF9-27016CBE9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399" name="Picture 200" descr="empty">
          <a:extLst>
            <a:ext uri="{FF2B5EF4-FFF2-40B4-BE49-F238E27FC236}">
              <a16:creationId xmlns:a16="http://schemas.microsoft.com/office/drawing/2014/main" id="{A52DB961-B3BF-42FC-A207-AA18940C0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00" name="Picture 195" descr="empty">
          <a:extLst>
            <a:ext uri="{FF2B5EF4-FFF2-40B4-BE49-F238E27FC236}">
              <a16:creationId xmlns:a16="http://schemas.microsoft.com/office/drawing/2014/main" id="{447120E0-45D7-4D0C-8816-F1969098D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01" name="Picture 196" descr="empty">
          <a:extLst>
            <a:ext uri="{FF2B5EF4-FFF2-40B4-BE49-F238E27FC236}">
              <a16:creationId xmlns:a16="http://schemas.microsoft.com/office/drawing/2014/main" id="{08EB0F44-08D0-44E1-ADC6-9BCFD67EB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02" name="Picture 197" descr="empty">
          <a:extLst>
            <a:ext uri="{FF2B5EF4-FFF2-40B4-BE49-F238E27FC236}">
              <a16:creationId xmlns:a16="http://schemas.microsoft.com/office/drawing/2014/main" id="{61C97109-FA33-4371-A187-1E7268268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03" name="Picture 198" descr="empty">
          <a:extLst>
            <a:ext uri="{FF2B5EF4-FFF2-40B4-BE49-F238E27FC236}">
              <a16:creationId xmlns:a16="http://schemas.microsoft.com/office/drawing/2014/main" id="{32DC946F-7754-46C3-86DE-31DE0682C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04" name="Picture 199" descr="empty">
          <a:extLst>
            <a:ext uri="{FF2B5EF4-FFF2-40B4-BE49-F238E27FC236}">
              <a16:creationId xmlns:a16="http://schemas.microsoft.com/office/drawing/2014/main" id="{E08A7636-68DE-4BF6-9546-B029BA1AA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05" name="Picture 200" descr="empty">
          <a:extLst>
            <a:ext uri="{FF2B5EF4-FFF2-40B4-BE49-F238E27FC236}">
              <a16:creationId xmlns:a16="http://schemas.microsoft.com/office/drawing/2014/main" id="{F70A9556-5C07-47CE-AD6A-56E4DDF50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06" name="Picture 195" descr="empty">
          <a:extLst>
            <a:ext uri="{FF2B5EF4-FFF2-40B4-BE49-F238E27FC236}">
              <a16:creationId xmlns:a16="http://schemas.microsoft.com/office/drawing/2014/main" id="{72529D67-C4F8-4390-9792-6204454CF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07" name="Picture 196" descr="empty">
          <a:extLst>
            <a:ext uri="{FF2B5EF4-FFF2-40B4-BE49-F238E27FC236}">
              <a16:creationId xmlns:a16="http://schemas.microsoft.com/office/drawing/2014/main" id="{15C6415A-E78F-45B1-872C-7D36BD37C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08" name="Picture 197" descr="empty">
          <a:extLst>
            <a:ext uri="{FF2B5EF4-FFF2-40B4-BE49-F238E27FC236}">
              <a16:creationId xmlns:a16="http://schemas.microsoft.com/office/drawing/2014/main" id="{9E65D622-F7B9-43CE-A870-3BCFD24D5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09" name="Picture 198" descr="empty">
          <a:extLst>
            <a:ext uri="{FF2B5EF4-FFF2-40B4-BE49-F238E27FC236}">
              <a16:creationId xmlns:a16="http://schemas.microsoft.com/office/drawing/2014/main" id="{83788D43-1F5B-4B99-9A69-A124AE2FE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10" name="Picture 199" descr="empty">
          <a:extLst>
            <a:ext uri="{FF2B5EF4-FFF2-40B4-BE49-F238E27FC236}">
              <a16:creationId xmlns:a16="http://schemas.microsoft.com/office/drawing/2014/main" id="{3E513633-83AE-4D22-A9D7-A82394FC0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11" name="Picture 200" descr="empty">
          <a:extLst>
            <a:ext uri="{FF2B5EF4-FFF2-40B4-BE49-F238E27FC236}">
              <a16:creationId xmlns:a16="http://schemas.microsoft.com/office/drawing/2014/main" id="{2CB46CA1-94DE-49F7-B173-67D1B19DC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12" name="Picture 195" descr="empty">
          <a:extLst>
            <a:ext uri="{FF2B5EF4-FFF2-40B4-BE49-F238E27FC236}">
              <a16:creationId xmlns:a16="http://schemas.microsoft.com/office/drawing/2014/main" id="{3CAF50A7-F27C-4F30-8BBC-5374EF874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13" name="Picture 196" descr="empty">
          <a:extLst>
            <a:ext uri="{FF2B5EF4-FFF2-40B4-BE49-F238E27FC236}">
              <a16:creationId xmlns:a16="http://schemas.microsoft.com/office/drawing/2014/main" id="{57D2C7F4-ABD3-4A4D-8E72-6DDD0A12E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14" name="Picture 197" descr="empty">
          <a:extLst>
            <a:ext uri="{FF2B5EF4-FFF2-40B4-BE49-F238E27FC236}">
              <a16:creationId xmlns:a16="http://schemas.microsoft.com/office/drawing/2014/main" id="{DD618D14-9225-4813-9522-A97344B5E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15" name="Picture 198" descr="empty">
          <a:extLst>
            <a:ext uri="{FF2B5EF4-FFF2-40B4-BE49-F238E27FC236}">
              <a16:creationId xmlns:a16="http://schemas.microsoft.com/office/drawing/2014/main" id="{05A93CAC-DC0A-4899-99D2-B14569563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16" name="Picture 199" descr="empty">
          <a:extLst>
            <a:ext uri="{FF2B5EF4-FFF2-40B4-BE49-F238E27FC236}">
              <a16:creationId xmlns:a16="http://schemas.microsoft.com/office/drawing/2014/main" id="{65C4A9DC-6F6C-4E1F-93A6-AB06FD9BC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17" name="Picture 200" descr="empty">
          <a:extLst>
            <a:ext uri="{FF2B5EF4-FFF2-40B4-BE49-F238E27FC236}">
              <a16:creationId xmlns:a16="http://schemas.microsoft.com/office/drawing/2014/main" id="{0369B8C0-FBF6-4E16-9757-E52F50F12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18" name="Picture 195" descr="empty">
          <a:extLst>
            <a:ext uri="{FF2B5EF4-FFF2-40B4-BE49-F238E27FC236}">
              <a16:creationId xmlns:a16="http://schemas.microsoft.com/office/drawing/2014/main" id="{2BFA5ED9-D22E-4E50-9AE2-EA6B6DFE2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19" name="Picture 196" descr="empty">
          <a:extLst>
            <a:ext uri="{FF2B5EF4-FFF2-40B4-BE49-F238E27FC236}">
              <a16:creationId xmlns:a16="http://schemas.microsoft.com/office/drawing/2014/main" id="{AF199832-B3D4-4778-B407-FEDAD67B8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20" name="Picture 197" descr="empty">
          <a:extLst>
            <a:ext uri="{FF2B5EF4-FFF2-40B4-BE49-F238E27FC236}">
              <a16:creationId xmlns:a16="http://schemas.microsoft.com/office/drawing/2014/main" id="{47AFAD72-8304-4591-AEA8-49DB8D13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21" name="Picture 198" descr="empty">
          <a:extLst>
            <a:ext uri="{FF2B5EF4-FFF2-40B4-BE49-F238E27FC236}">
              <a16:creationId xmlns:a16="http://schemas.microsoft.com/office/drawing/2014/main" id="{24A392BF-D518-492F-82DB-EE49496B3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22" name="Picture 199" descr="empty">
          <a:extLst>
            <a:ext uri="{FF2B5EF4-FFF2-40B4-BE49-F238E27FC236}">
              <a16:creationId xmlns:a16="http://schemas.microsoft.com/office/drawing/2014/main" id="{0710FCC4-A8FD-4E59-93BB-9436898A4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23" name="Picture 200" descr="empty">
          <a:extLst>
            <a:ext uri="{FF2B5EF4-FFF2-40B4-BE49-F238E27FC236}">
              <a16:creationId xmlns:a16="http://schemas.microsoft.com/office/drawing/2014/main" id="{2B892599-426D-45BF-A0E5-4146C9ADE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24" name="Picture 195" descr="empty">
          <a:extLst>
            <a:ext uri="{FF2B5EF4-FFF2-40B4-BE49-F238E27FC236}">
              <a16:creationId xmlns:a16="http://schemas.microsoft.com/office/drawing/2014/main" id="{A17BB1EE-C3B1-49D9-8281-1F2261026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25" name="Picture 196" descr="empty">
          <a:extLst>
            <a:ext uri="{FF2B5EF4-FFF2-40B4-BE49-F238E27FC236}">
              <a16:creationId xmlns:a16="http://schemas.microsoft.com/office/drawing/2014/main" id="{5FC98BD9-2FC9-46F7-B5BB-29E4ECA52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26" name="Picture 197" descr="empty">
          <a:extLst>
            <a:ext uri="{FF2B5EF4-FFF2-40B4-BE49-F238E27FC236}">
              <a16:creationId xmlns:a16="http://schemas.microsoft.com/office/drawing/2014/main" id="{3934EBA5-4A72-4C33-90C2-D5ECDFAE8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27" name="Picture 198" descr="empty">
          <a:extLst>
            <a:ext uri="{FF2B5EF4-FFF2-40B4-BE49-F238E27FC236}">
              <a16:creationId xmlns:a16="http://schemas.microsoft.com/office/drawing/2014/main" id="{E1303FAD-E350-4965-9D96-81BD0504F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28" name="Picture 199" descr="empty">
          <a:extLst>
            <a:ext uri="{FF2B5EF4-FFF2-40B4-BE49-F238E27FC236}">
              <a16:creationId xmlns:a16="http://schemas.microsoft.com/office/drawing/2014/main" id="{7B574036-266C-4E04-9FCE-994810520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29" name="Picture 200" descr="empty">
          <a:extLst>
            <a:ext uri="{FF2B5EF4-FFF2-40B4-BE49-F238E27FC236}">
              <a16:creationId xmlns:a16="http://schemas.microsoft.com/office/drawing/2014/main" id="{3C97A23D-27C1-4E7B-9978-5EB6DA7C6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30" name="Picture 195" descr="empty">
          <a:extLst>
            <a:ext uri="{FF2B5EF4-FFF2-40B4-BE49-F238E27FC236}">
              <a16:creationId xmlns:a16="http://schemas.microsoft.com/office/drawing/2014/main" id="{6F868730-3BE7-461D-A043-A2C6C2C10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31" name="Picture 196" descr="empty">
          <a:extLst>
            <a:ext uri="{FF2B5EF4-FFF2-40B4-BE49-F238E27FC236}">
              <a16:creationId xmlns:a16="http://schemas.microsoft.com/office/drawing/2014/main" id="{DEAE40D7-B1BE-478C-ADD1-4A4610C53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32" name="Picture 197" descr="empty">
          <a:extLst>
            <a:ext uri="{FF2B5EF4-FFF2-40B4-BE49-F238E27FC236}">
              <a16:creationId xmlns:a16="http://schemas.microsoft.com/office/drawing/2014/main" id="{353536ED-B319-4E86-BB08-0F21CB787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33" name="Picture 198" descr="empty">
          <a:extLst>
            <a:ext uri="{FF2B5EF4-FFF2-40B4-BE49-F238E27FC236}">
              <a16:creationId xmlns:a16="http://schemas.microsoft.com/office/drawing/2014/main" id="{6926CE21-22A4-44A0-97FD-022D90B49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34" name="Picture 199" descr="empty">
          <a:extLst>
            <a:ext uri="{FF2B5EF4-FFF2-40B4-BE49-F238E27FC236}">
              <a16:creationId xmlns:a16="http://schemas.microsoft.com/office/drawing/2014/main" id="{404515EF-3990-4C33-8E71-6D683DC99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35" name="Picture 200" descr="empty">
          <a:extLst>
            <a:ext uri="{FF2B5EF4-FFF2-40B4-BE49-F238E27FC236}">
              <a16:creationId xmlns:a16="http://schemas.microsoft.com/office/drawing/2014/main" id="{5D21C557-DA62-41A9-A603-AC003BC92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36" name="Picture 195" descr="empty">
          <a:extLst>
            <a:ext uri="{FF2B5EF4-FFF2-40B4-BE49-F238E27FC236}">
              <a16:creationId xmlns:a16="http://schemas.microsoft.com/office/drawing/2014/main" id="{14A7E72A-3BD5-4D6B-838E-C9ACD2EAA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37" name="Picture 196" descr="empty">
          <a:extLst>
            <a:ext uri="{FF2B5EF4-FFF2-40B4-BE49-F238E27FC236}">
              <a16:creationId xmlns:a16="http://schemas.microsoft.com/office/drawing/2014/main" id="{54804507-0AA4-44E9-A304-CB31C2FBA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38" name="Picture 197" descr="empty">
          <a:extLst>
            <a:ext uri="{FF2B5EF4-FFF2-40B4-BE49-F238E27FC236}">
              <a16:creationId xmlns:a16="http://schemas.microsoft.com/office/drawing/2014/main" id="{4C7B6771-C2A2-4AA3-AD2E-E5B4B760E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39" name="Picture 198" descr="empty">
          <a:extLst>
            <a:ext uri="{FF2B5EF4-FFF2-40B4-BE49-F238E27FC236}">
              <a16:creationId xmlns:a16="http://schemas.microsoft.com/office/drawing/2014/main" id="{A095FA32-6442-4492-9F6F-D9DA66E05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40" name="Picture 199" descr="empty">
          <a:extLst>
            <a:ext uri="{FF2B5EF4-FFF2-40B4-BE49-F238E27FC236}">
              <a16:creationId xmlns:a16="http://schemas.microsoft.com/office/drawing/2014/main" id="{419124E0-3371-417C-AAE5-1E06C3652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41" name="Picture 200" descr="empty">
          <a:extLst>
            <a:ext uri="{FF2B5EF4-FFF2-40B4-BE49-F238E27FC236}">
              <a16:creationId xmlns:a16="http://schemas.microsoft.com/office/drawing/2014/main" id="{35810FDC-3AF5-4018-8BA6-3499857F5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42" name="Picture 195" descr="empty">
          <a:extLst>
            <a:ext uri="{FF2B5EF4-FFF2-40B4-BE49-F238E27FC236}">
              <a16:creationId xmlns:a16="http://schemas.microsoft.com/office/drawing/2014/main" id="{F1EFC26C-9F31-4DAF-8D2D-23685D6E6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43" name="Picture 196" descr="empty">
          <a:extLst>
            <a:ext uri="{FF2B5EF4-FFF2-40B4-BE49-F238E27FC236}">
              <a16:creationId xmlns:a16="http://schemas.microsoft.com/office/drawing/2014/main" id="{A785F46B-BE44-47D6-90BA-55842C6F4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44" name="Picture 197" descr="empty">
          <a:extLst>
            <a:ext uri="{FF2B5EF4-FFF2-40B4-BE49-F238E27FC236}">
              <a16:creationId xmlns:a16="http://schemas.microsoft.com/office/drawing/2014/main" id="{BFA9D7E0-9599-4C6C-BD58-603205636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45" name="Picture 198" descr="empty">
          <a:extLst>
            <a:ext uri="{FF2B5EF4-FFF2-40B4-BE49-F238E27FC236}">
              <a16:creationId xmlns:a16="http://schemas.microsoft.com/office/drawing/2014/main" id="{61D15BE9-4409-4C7C-A3B8-FD259EBE4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46" name="Picture 199" descr="empty">
          <a:extLst>
            <a:ext uri="{FF2B5EF4-FFF2-40B4-BE49-F238E27FC236}">
              <a16:creationId xmlns:a16="http://schemas.microsoft.com/office/drawing/2014/main" id="{75365EF7-19CA-455B-8605-AD2E9F3BC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47" name="Picture 200" descr="empty">
          <a:extLst>
            <a:ext uri="{FF2B5EF4-FFF2-40B4-BE49-F238E27FC236}">
              <a16:creationId xmlns:a16="http://schemas.microsoft.com/office/drawing/2014/main" id="{DE3FFC83-A960-4591-A33A-CF0893D93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48" name="Picture 195" descr="empty">
          <a:extLst>
            <a:ext uri="{FF2B5EF4-FFF2-40B4-BE49-F238E27FC236}">
              <a16:creationId xmlns:a16="http://schemas.microsoft.com/office/drawing/2014/main" id="{E2EE3090-69C5-4489-AED3-66C38B090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49" name="Picture 196" descr="empty">
          <a:extLst>
            <a:ext uri="{FF2B5EF4-FFF2-40B4-BE49-F238E27FC236}">
              <a16:creationId xmlns:a16="http://schemas.microsoft.com/office/drawing/2014/main" id="{94B42732-F782-4F54-A136-B73A66C78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50" name="Picture 197" descr="empty">
          <a:extLst>
            <a:ext uri="{FF2B5EF4-FFF2-40B4-BE49-F238E27FC236}">
              <a16:creationId xmlns:a16="http://schemas.microsoft.com/office/drawing/2014/main" id="{7AE1428F-8D80-4FBD-989A-E39DDF514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51" name="Picture 198" descr="empty">
          <a:extLst>
            <a:ext uri="{FF2B5EF4-FFF2-40B4-BE49-F238E27FC236}">
              <a16:creationId xmlns:a16="http://schemas.microsoft.com/office/drawing/2014/main" id="{1521B307-2327-41A9-B213-D7A518D82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52" name="Picture 199" descr="empty">
          <a:extLst>
            <a:ext uri="{FF2B5EF4-FFF2-40B4-BE49-F238E27FC236}">
              <a16:creationId xmlns:a16="http://schemas.microsoft.com/office/drawing/2014/main" id="{567C2CB3-23B7-4336-8C2C-B6E074232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53" name="Picture 200" descr="empty">
          <a:extLst>
            <a:ext uri="{FF2B5EF4-FFF2-40B4-BE49-F238E27FC236}">
              <a16:creationId xmlns:a16="http://schemas.microsoft.com/office/drawing/2014/main" id="{DD5E71C9-325B-41A3-A527-6962B9986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54" name="Picture 195" descr="empty">
          <a:extLst>
            <a:ext uri="{FF2B5EF4-FFF2-40B4-BE49-F238E27FC236}">
              <a16:creationId xmlns:a16="http://schemas.microsoft.com/office/drawing/2014/main" id="{51179A83-C798-48D2-B015-45809F218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55" name="Picture 196" descr="empty">
          <a:extLst>
            <a:ext uri="{FF2B5EF4-FFF2-40B4-BE49-F238E27FC236}">
              <a16:creationId xmlns:a16="http://schemas.microsoft.com/office/drawing/2014/main" id="{659ABCBC-251A-4743-BB76-AD745E8EC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56" name="Picture 197" descr="empty">
          <a:extLst>
            <a:ext uri="{FF2B5EF4-FFF2-40B4-BE49-F238E27FC236}">
              <a16:creationId xmlns:a16="http://schemas.microsoft.com/office/drawing/2014/main" id="{1C7B72B6-BFC0-441B-8BF0-0F1E993E6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57" name="Picture 198" descr="empty">
          <a:extLst>
            <a:ext uri="{FF2B5EF4-FFF2-40B4-BE49-F238E27FC236}">
              <a16:creationId xmlns:a16="http://schemas.microsoft.com/office/drawing/2014/main" id="{1511CF0C-BFC2-4620-B3C3-4B577B0E7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58" name="Picture 199" descr="empty">
          <a:extLst>
            <a:ext uri="{FF2B5EF4-FFF2-40B4-BE49-F238E27FC236}">
              <a16:creationId xmlns:a16="http://schemas.microsoft.com/office/drawing/2014/main" id="{7ECC035D-11AD-4B72-BA88-94849B16B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59" name="Picture 200" descr="empty">
          <a:extLst>
            <a:ext uri="{FF2B5EF4-FFF2-40B4-BE49-F238E27FC236}">
              <a16:creationId xmlns:a16="http://schemas.microsoft.com/office/drawing/2014/main" id="{333EEF76-9821-428A-B7E1-4C96E940E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60" name="Picture 195" descr="empty">
          <a:extLst>
            <a:ext uri="{FF2B5EF4-FFF2-40B4-BE49-F238E27FC236}">
              <a16:creationId xmlns:a16="http://schemas.microsoft.com/office/drawing/2014/main" id="{862C8EA5-45B5-4FAF-8C79-CB0712C03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61" name="Picture 196" descr="empty">
          <a:extLst>
            <a:ext uri="{FF2B5EF4-FFF2-40B4-BE49-F238E27FC236}">
              <a16:creationId xmlns:a16="http://schemas.microsoft.com/office/drawing/2014/main" id="{4EF8DACE-EEE0-4ED3-962E-8C66EB5FA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62" name="Picture 197" descr="empty">
          <a:extLst>
            <a:ext uri="{FF2B5EF4-FFF2-40B4-BE49-F238E27FC236}">
              <a16:creationId xmlns:a16="http://schemas.microsoft.com/office/drawing/2014/main" id="{4204EF2F-69E4-42C9-B29A-D81069FDC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63" name="Picture 198" descr="empty">
          <a:extLst>
            <a:ext uri="{FF2B5EF4-FFF2-40B4-BE49-F238E27FC236}">
              <a16:creationId xmlns:a16="http://schemas.microsoft.com/office/drawing/2014/main" id="{FF41C335-BAD9-49EF-8A58-0D79547C8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464" name="Picture 199" descr="empty">
          <a:extLst>
            <a:ext uri="{FF2B5EF4-FFF2-40B4-BE49-F238E27FC236}">
              <a16:creationId xmlns:a16="http://schemas.microsoft.com/office/drawing/2014/main" id="{3390B139-B3CB-4EEC-9E64-1314A39A8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465" name="Picture 200" descr="empty">
          <a:extLst>
            <a:ext uri="{FF2B5EF4-FFF2-40B4-BE49-F238E27FC236}">
              <a16:creationId xmlns:a16="http://schemas.microsoft.com/office/drawing/2014/main" id="{A059C663-E99C-4A25-92DB-0E62625C1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533400</xdr:colOff>
      <xdr:row>150</xdr:row>
      <xdr:rowOff>0</xdr:rowOff>
    </xdr:from>
    <xdr:to>
      <xdr:col>4</xdr:col>
      <xdr:colOff>533400</xdr:colOff>
      <xdr:row>150</xdr:row>
      <xdr:rowOff>9525</xdr:rowOff>
    </xdr:to>
    <xdr:pic>
      <xdr:nvPicPr>
        <xdr:cNvPr id="4466" name="Picture 195" descr="empty">
          <a:extLst>
            <a:ext uri="{FF2B5EF4-FFF2-40B4-BE49-F238E27FC236}">
              <a16:creationId xmlns:a16="http://schemas.microsoft.com/office/drawing/2014/main" id="{E961A168-99BE-45C2-9D3C-D0A384B5E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67" name="Picture 196" descr="empty">
          <a:extLst>
            <a:ext uri="{FF2B5EF4-FFF2-40B4-BE49-F238E27FC236}">
              <a16:creationId xmlns:a16="http://schemas.microsoft.com/office/drawing/2014/main" id="{2F118D97-0B89-4BD8-8AEA-2473DE187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68" name="Picture 197" descr="empty">
          <a:extLst>
            <a:ext uri="{FF2B5EF4-FFF2-40B4-BE49-F238E27FC236}">
              <a16:creationId xmlns:a16="http://schemas.microsoft.com/office/drawing/2014/main" id="{7BC66E51-A584-43C0-BD3B-F056685FD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69" name="Picture 198" descr="empty">
          <a:extLst>
            <a:ext uri="{FF2B5EF4-FFF2-40B4-BE49-F238E27FC236}">
              <a16:creationId xmlns:a16="http://schemas.microsoft.com/office/drawing/2014/main" id="{C227901F-075A-4F8A-8AFC-3B6C8B628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70" name="Picture 199" descr="empty">
          <a:extLst>
            <a:ext uri="{FF2B5EF4-FFF2-40B4-BE49-F238E27FC236}">
              <a16:creationId xmlns:a16="http://schemas.microsoft.com/office/drawing/2014/main" id="{A7B9A34D-92E7-4B46-9889-C7515C666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71" name="Picture 200" descr="empty">
          <a:extLst>
            <a:ext uri="{FF2B5EF4-FFF2-40B4-BE49-F238E27FC236}">
              <a16:creationId xmlns:a16="http://schemas.microsoft.com/office/drawing/2014/main" id="{9FF96AEA-9180-4491-AD90-1D5D56BFB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72" name="Picture 195" descr="empty">
          <a:extLst>
            <a:ext uri="{FF2B5EF4-FFF2-40B4-BE49-F238E27FC236}">
              <a16:creationId xmlns:a16="http://schemas.microsoft.com/office/drawing/2014/main" id="{79F190F7-71E6-4665-B8AD-D8DABD357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73" name="Picture 196" descr="empty">
          <a:extLst>
            <a:ext uri="{FF2B5EF4-FFF2-40B4-BE49-F238E27FC236}">
              <a16:creationId xmlns:a16="http://schemas.microsoft.com/office/drawing/2014/main" id="{221DDE99-3388-4356-9315-F8FA0F517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74" name="Picture 197" descr="empty">
          <a:extLst>
            <a:ext uri="{FF2B5EF4-FFF2-40B4-BE49-F238E27FC236}">
              <a16:creationId xmlns:a16="http://schemas.microsoft.com/office/drawing/2014/main" id="{45E95DEC-39EC-4C6B-8216-5E8C1F4DC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75" name="Picture 198" descr="empty">
          <a:extLst>
            <a:ext uri="{FF2B5EF4-FFF2-40B4-BE49-F238E27FC236}">
              <a16:creationId xmlns:a16="http://schemas.microsoft.com/office/drawing/2014/main" id="{36CC5D26-547F-4FB5-95A6-F5239A87F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76" name="Picture 199" descr="empty">
          <a:extLst>
            <a:ext uri="{FF2B5EF4-FFF2-40B4-BE49-F238E27FC236}">
              <a16:creationId xmlns:a16="http://schemas.microsoft.com/office/drawing/2014/main" id="{17E9066A-9C34-4A77-A0CE-957023FC2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77" name="Picture 200" descr="empty">
          <a:extLst>
            <a:ext uri="{FF2B5EF4-FFF2-40B4-BE49-F238E27FC236}">
              <a16:creationId xmlns:a16="http://schemas.microsoft.com/office/drawing/2014/main" id="{78F573C2-9379-4C82-804A-2D092DFF5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78" name="Picture 195" descr="empty">
          <a:extLst>
            <a:ext uri="{FF2B5EF4-FFF2-40B4-BE49-F238E27FC236}">
              <a16:creationId xmlns:a16="http://schemas.microsoft.com/office/drawing/2014/main" id="{ED9C7F37-B145-4301-B160-9EC6A1235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79" name="Picture 196" descr="empty">
          <a:extLst>
            <a:ext uri="{FF2B5EF4-FFF2-40B4-BE49-F238E27FC236}">
              <a16:creationId xmlns:a16="http://schemas.microsoft.com/office/drawing/2014/main" id="{D818E0ED-3FE6-43A5-8668-0C8E5E005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80" name="Picture 197" descr="empty">
          <a:extLst>
            <a:ext uri="{FF2B5EF4-FFF2-40B4-BE49-F238E27FC236}">
              <a16:creationId xmlns:a16="http://schemas.microsoft.com/office/drawing/2014/main" id="{39C37431-D0F2-41DE-9492-176FADDF9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81" name="Picture 198" descr="empty">
          <a:extLst>
            <a:ext uri="{FF2B5EF4-FFF2-40B4-BE49-F238E27FC236}">
              <a16:creationId xmlns:a16="http://schemas.microsoft.com/office/drawing/2014/main" id="{764E46BF-869C-42DA-BCE2-AC65C91A2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82" name="Picture 199" descr="empty">
          <a:extLst>
            <a:ext uri="{FF2B5EF4-FFF2-40B4-BE49-F238E27FC236}">
              <a16:creationId xmlns:a16="http://schemas.microsoft.com/office/drawing/2014/main" id="{652540CB-88F9-4D7D-883A-EE2F803F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83" name="Picture 200" descr="empty">
          <a:extLst>
            <a:ext uri="{FF2B5EF4-FFF2-40B4-BE49-F238E27FC236}">
              <a16:creationId xmlns:a16="http://schemas.microsoft.com/office/drawing/2014/main" id="{78A4C4C2-D9C6-4C27-9BF9-521051220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84" name="Picture 195" descr="empty">
          <a:extLst>
            <a:ext uri="{FF2B5EF4-FFF2-40B4-BE49-F238E27FC236}">
              <a16:creationId xmlns:a16="http://schemas.microsoft.com/office/drawing/2014/main" id="{45E4326B-8524-4803-AB1D-B1E110B89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85" name="Picture 196" descr="empty">
          <a:extLst>
            <a:ext uri="{FF2B5EF4-FFF2-40B4-BE49-F238E27FC236}">
              <a16:creationId xmlns:a16="http://schemas.microsoft.com/office/drawing/2014/main" id="{D89F505A-2668-45E0-B50F-82F549361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86" name="Picture 197" descr="empty">
          <a:extLst>
            <a:ext uri="{FF2B5EF4-FFF2-40B4-BE49-F238E27FC236}">
              <a16:creationId xmlns:a16="http://schemas.microsoft.com/office/drawing/2014/main" id="{8940A715-0DE7-4EB5-ADD7-8263122A9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87" name="Picture 198" descr="empty">
          <a:extLst>
            <a:ext uri="{FF2B5EF4-FFF2-40B4-BE49-F238E27FC236}">
              <a16:creationId xmlns:a16="http://schemas.microsoft.com/office/drawing/2014/main" id="{8AE11B5E-51F7-48BA-A22B-B8B57DFA7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88" name="Picture 199" descr="empty">
          <a:extLst>
            <a:ext uri="{FF2B5EF4-FFF2-40B4-BE49-F238E27FC236}">
              <a16:creationId xmlns:a16="http://schemas.microsoft.com/office/drawing/2014/main" id="{3EB134D8-ABBA-4D9F-8103-6CE005DFA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89" name="Picture 200" descr="empty">
          <a:extLst>
            <a:ext uri="{FF2B5EF4-FFF2-40B4-BE49-F238E27FC236}">
              <a16:creationId xmlns:a16="http://schemas.microsoft.com/office/drawing/2014/main" id="{AD541A69-2207-4A6C-BF1C-9BC561247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90" name="Picture 195" descr="empty">
          <a:extLst>
            <a:ext uri="{FF2B5EF4-FFF2-40B4-BE49-F238E27FC236}">
              <a16:creationId xmlns:a16="http://schemas.microsoft.com/office/drawing/2014/main" id="{98F8E055-D071-4093-A989-31733C21E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91" name="Picture 196" descr="empty">
          <a:extLst>
            <a:ext uri="{FF2B5EF4-FFF2-40B4-BE49-F238E27FC236}">
              <a16:creationId xmlns:a16="http://schemas.microsoft.com/office/drawing/2014/main" id="{5881435D-0074-4EE4-ACF8-7AD4B764E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92" name="Picture 197" descr="empty">
          <a:extLst>
            <a:ext uri="{FF2B5EF4-FFF2-40B4-BE49-F238E27FC236}">
              <a16:creationId xmlns:a16="http://schemas.microsoft.com/office/drawing/2014/main" id="{A4C5DA2E-DF22-4FAF-B916-4857C413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93" name="Picture 198" descr="empty">
          <a:extLst>
            <a:ext uri="{FF2B5EF4-FFF2-40B4-BE49-F238E27FC236}">
              <a16:creationId xmlns:a16="http://schemas.microsoft.com/office/drawing/2014/main" id="{7DC6BA2D-87F3-4DE0-B19C-9C26AEA35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94" name="Picture 199" descr="empty">
          <a:extLst>
            <a:ext uri="{FF2B5EF4-FFF2-40B4-BE49-F238E27FC236}">
              <a16:creationId xmlns:a16="http://schemas.microsoft.com/office/drawing/2014/main" id="{791AD484-6A48-46BD-86DC-8FF493E5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95" name="Picture 200" descr="empty">
          <a:extLst>
            <a:ext uri="{FF2B5EF4-FFF2-40B4-BE49-F238E27FC236}">
              <a16:creationId xmlns:a16="http://schemas.microsoft.com/office/drawing/2014/main" id="{79C94780-FA43-450E-A2A5-728429503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96" name="Picture 195" descr="empty">
          <a:extLst>
            <a:ext uri="{FF2B5EF4-FFF2-40B4-BE49-F238E27FC236}">
              <a16:creationId xmlns:a16="http://schemas.microsoft.com/office/drawing/2014/main" id="{52DBC431-2C40-495D-BBDE-1DA17A356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97" name="Picture 196" descr="empty">
          <a:extLst>
            <a:ext uri="{FF2B5EF4-FFF2-40B4-BE49-F238E27FC236}">
              <a16:creationId xmlns:a16="http://schemas.microsoft.com/office/drawing/2014/main" id="{40D78166-9D8E-43E7-83B3-49332D7A8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498" name="Picture 197" descr="empty">
          <a:extLst>
            <a:ext uri="{FF2B5EF4-FFF2-40B4-BE49-F238E27FC236}">
              <a16:creationId xmlns:a16="http://schemas.microsoft.com/office/drawing/2014/main" id="{614C0408-C0AE-447C-B59C-64FEA9AB8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499" name="Picture 198" descr="empty">
          <a:extLst>
            <a:ext uri="{FF2B5EF4-FFF2-40B4-BE49-F238E27FC236}">
              <a16:creationId xmlns:a16="http://schemas.microsoft.com/office/drawing/2014/main" id="{D0B15F8E-B979-4CE0-9CDB-9BC02A1BE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00" name="Picture 199" descr="empty">
          <a:extLst>
            <a:ext uri="{FF2B5EF4-FFF2-40B4-BE49-F238E27FC236}">
              <a16:creationId xmlns:a16="http://schemas.microsoft.com/office/drawing/2014/main" id="{0F51FB99-205A-40E3-8AB2-BBBBC6CAD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01" name="Picture 200" descr="empty">
          <a:extLst>
            <a:ext uri="{FF2B5EF4-FFF2-40B4-BE49-F238E27FC236}">
              <a16:creationId xmlns:a16="http://schemas.microsoft.com/office/drawing/2014/main" id="{690B263B-25F2-45E7-BB7A-19D06BB08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02" name="Picture 195" descr="empty">
          <a:extLst>
            <a:ext uri="{FF2B5EF4-FFF2-40B4-BE49-F238E27FC236}">
              <a16:creationId xmlns:a16="http://schemas.microsoft.com/office/drawing/2014/main" id="{75D8BFBB-7A39-4560-BA8A-9BC87450E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03" name="Picture 196" descr="empty">
          <a:extLst>
            <a:ext uri="{FF2B5EF4-FFF2-40B4-BE49-F238E27FC236}">
              <a16:creationId xmlns:a16="http://schemas.microsoft.com/office/drawing/2014/main" id="{CE6DBF73-B535-4CB9-9094-0A1427801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04" name="Picture 197" descr="empty">
          <a:extLst>
            <a:ext uri="{FF2B5EF4-FFF2-40B4-BE49-F238E27FC236}">
              <a16:creationId xmlns:a16="http://schemas.microsoft.com/office/drawing/2014/main" id="{976F7373-ED0A-4DC4-8D90-FC0517F86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05" name="Picture 198" descr="empty">
          <a:extLst>
            <a:ext uri="{FF2B5EF4-FFF2-40B4-BE49-F238E27FC236}">
              <a16:creationId xmlns:a16="http://schemas.microsoft.com/office/drawing/2014/main" id="{61FAD10F-E848-4E2F-B219-B7687042C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06" name="Picture 199" descr="empty">
          <a:extLst>
            <a:ext uri="{FF2B5EF4-FFF2-40B4-BE49-F238E27FC236}">
              <a16:creationId xmlns:a16="http://schemas.microsoft.com/office/drawing/2014/main" id="{B47EE74B-645A-4366-BBC0-CBE9C0598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07" name="Picture 200" descr="empty">
          <a:extLst>
            <a:ext uri="{FF2B5EF4-FFF2-40B4-BE49-F238E27FC236}">
              <a16:creationId xmlns:a16="http://schemas.microsoft.com/office/drawing/2014/main" id="{D890B931-3A9D-4B3D-8249-25A8F1F44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08" name="Picture 195" descr="empty">
          <a:extLst>
            <a:ext uri="{FF2B5EF4-FFF2-40B4-BE49-F238E27FC236}">
              <a16:creationId xmlns:a16="http://schemas.microsoft.com/office/drawing/2014/main" id="{4A705181-7717-41EC-BD92-BBCA6FC3B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09" name="Picture 196" descr="empty">
          <a:extLst>
            <a:ext uri="{FF2B5EF4-FFF2-40B4-BE49-F238E27FC236}">
              <a16:creationId xmlns:a16="http://schemas.microsoft.com/office/drawing/2014/main" id="{A1311481-31A9-4F4A-A879-5CF372D46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10" name="Picture 197" descr="empty">
          <a:extLst>
            <a:ext uri="{FF2B5EF4-FFF2-40B4-BE49-F238E27FC236}">
              <a16:creationId xmlns:a16="http://schemas.microsoft.com/office/drawing/2014/main" id="{A272FB6D-4CF4-401F-96D2-A1B9456FE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11" name="Picture 198" descr="empty">
          <a:extLst>
            <a:ext uri="{FF2B5EF4-FFF2-40B4-BE49-F238E27FC236}">
              <a16:creationId xmlns:a16="http://schemas.microsoft.com/office/drawing/2014/main" id="{6CB14ADD-A4C6-472B-966C-1CFA60D5C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12" name="Picture 199" descr="empty">
          <a:extLst>
            <a:ext uri="{FF2B5EF4-FFF2-40B4-BE49-F238E27FC236}">
              <a16:creationId xmlns:a16="http://schemas.microsoft.com/office/drawing/2014/main" id="{8FDC5878-1203-4566-97F0-1144C601D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13" name="Picture 200" descr="empty">
          <a:extLst>
            <a:ext uri="{FF2B5EF4-FFF2-40B4-BE49-F238E27FC236}">
              <a16:creationId xmlns:a16="http://schemas.microsoft.com/office/drawing/2014/main" id="{05D5FE10-38F2-408B-A2DB-D540083E4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14" name="Picture 195" descr="empty">
          <a:extLst>
            <a:ext uri="{FF2B5EF4-FFF2-40B4-BE49-F238E27FC236}">
              <a16:creationId xmlns:a16="http://schemas.microsoft.com/office/drawing/2014/main" id="{F9F36511-A9F6-4D38-AC84-4C8477141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15" name="Picture 196" descr="empty">
          <a:extLst>
            <a:ext uri="{FF2B5EF4-FFF2-40B4-BE49-F238E27FC236}">
              <a16:creationId xmlns:a16="http://schemas.microsoft.com/office/drawing/2014/main" id="{3BE48705-3A55-4872-ADBE-56763499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16" name="Picture 197" descr="empty">
          <a:extLst>
            <a:ext uri="{FF2B5EF4-FFF2-40B4-BE49-F238E27FC236}">
              <a16:creationId xmlns:a16="http://schemas.microsoft.com/office/drawing/2014/main" id="{E4B6C84D-898D-426C-B77D-13BDC2D2D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17" name="Picture 198" descr="empty">
          <a:extLst>
            <a:ext uri="{FF2B5EF4-FFF2-40B4-BE49-F238E27FC236}">
              <a16:creationId xmlns:a16="http://schemas.microsoft.com/office/drawing/2014/main" id="{090D6ED4-CA0B-47E2-9644-7D4367DB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18" name="Picture 199" descr="empty">
          <a:extLst>
            <a:ext uri="{FF2B5EF4-FFF2-40B4-BE49-F238E27FC236}">
              <a16:creationId xmlns:a16="http://schemas.microsoft.com/office/drawing/2014/main" id="{9E30B731-4521-4E1E-A8B1-9F6413F21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19" name="Picture 200" descr="empty">
          <a:extLst>
            <a:ext uri="{FF2B5EF4-FFF2-40B4-BE49-F238E27FC236}">
              <a16:creationId xmlns:a16="http://schemas.microsoft.com/office/drawing/2014/main" id="{64A0D21B-F6B8-49F8-8D34-864E8D415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20" name="Picture 195" descr="empty">
          <a:extLst>
            <a:ext uri="{FF2B5EF4-FFF2-40B4-BE49-F238E27FC236}">
              <a16:creationId xmlns:a16="http://schemas.microsoft.com/office/drawing/2014/main" id="{2F66D86F-3237-4910-9376-13E0A8959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21" name="Picture 196" descr="empty">
          <a:extLst>
            <a:ext uri="{FF2B5EF4-FFF2-40B4-BE49-F238E27FC236}">
              <a16:creationId xmlns:a16="http://schemas.microsoft.com/office/drawing/2014/main" id="{C499E872-CC80-4369-8C28-D983F26CC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22" name="Picture 197" descr="empty">
          <a:extLst>
            <a:ext uri="{FF2B5EF4-FFF2-40B4-BE49-F238E27FC236}">
              <a16:creationId xmlns:a16="http://schemas.microsoft.com/office/drawing/2014/main" id="{558C2A49-B384-4C52-8C26-82DB469D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23" name="Picture 198" descr="empty">
          <a:extLst>
            <a:ext uri="{FF2B5EF4-FFF2-40B4-BE49-F238E27FC236}">
              <a16:creationId xmlns:a16="http://schemas.microsoft.com/office/drawing/2014/main" id="{DADA6B0C-9BA6-4152-8093-4ADE7658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24" name="Picture 199" descr="empty">
          <a:extLst>
            <a:ext uri="{FF2B5EF4-FFF2-40B4-BE49-F238E27FC236}">
              <a16:creationId xmlns:a16="http://schemas.microsoft.com/office/drawing/2014/main" id="{BCADC82A-F73F-4395-9767-0C094B380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25" name="Picture 200" descr="empty">
          <a:extLst>
            <a:ext uri="{FF2B5EF4-FFF2-40B4-BE49-F238E27FC236}">
              <a16:creationId xmlns:a16="http://schemas.microsoft.com/office/drawing/2014/main" id="{FEFC00E4-18B0-4C15-90A7-DB012620E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26" name="Picture 195" descr="empty">
          <a:extLst>
            <a:ext uri="{FF2B5EF4-FFF2-40B4-BE49-F238E27FC236}">
              <a16:creationId xmlns:a16="http://schemas.microsoft.com/office/drawing/2014/main" id="{A92C5A8F-8599-4A0B-9536-689A6B4FB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27" name="Picture 196" descr="empty">
          <a:extLst>
            <a:ext uri="{FF2B5EF4-FFF2-40B4-BE49-F238E27FC236}">
              <a16:creationId xmlns:a16="http://schemas.microsoft.com/office/drawing/2014/main" id="{FAC5A175-73EE-482D-8ED6-2738805D3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28" name="Picture 197" descr="empty">
          <a:extLst>
            <a:ext uri="{FF2B5EF4-FFF2-40B4-BE49-F238E27FC236}">
              <a16:creationId xmlns:a16="http://schemas.microsoft.com/office/drawing/2014/main" id="{371592C1-2B26-4E67-A121-077020856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29" name="Picture 198" descr="empty">
          <a:extLst>
            <a:ext uri="{FF2B5EF4-FFF2-40B4-BE49-F238E27FC236}">
              <a16:creationId xmlns:a16="http://schemas.microsoft.com/office/drawing/2014/main" id="{3FA2C1F8-0C5C-4272-90C5-73AEBBAD9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30" name="Picture 199" descr="empty">
          <a:extLst>
            <a:ext uri="{FF2B5EF4-FFF2-40B4-BE49-F238E27FC236}">
              <a16:creationId xmlns:a16="http://schemas.microsoft.com/office/drawing/2014/main" id="{8EE37297-A06C-4C72-AE48-3B8E0524D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31" name="Picture 200" descr="empty">
          <a:extLst>
            <a:ext uri="{FF2B5EF4-FFF2-40B4-BE49-F238E27FC236}">
              <a16:creationId xmlns:a16="http://schemas.microsoft.com/office/drawing/2014/main" id="{227FC069-AE9D-46F9-9C18-F5A690FD5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32" name="Picture 195" descr="empty">
          <a:extLst>
            <a:ext uri="{FF2B5EF4-FFF2-40B4-BE49-F238E27FC236}">
              <a16:creationId xmlns:a16="http://schemas.microsoft.com/office/drawing/2014/main" id="{DCBF8C72-295D-4EDA-95A3-316FD2FB0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33" name="Picture 196" descr="empty">
          <a:extLst>
            <a:ext uri="{FF2B5EF4-FFF2-40B4-BE49-F238E27FC236}">
              <a16:creationId xmlns:a16="http://schemas.microsoft.com/office/drawing/2014/main" id="{DDEB5747-B28B-4EBF-AAFD-B7F5BEED1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34" name="Picture 197" descr="empty">
          <a:extLst>
            <a:ext uri="{FF2B5EF4-FFF2-40B4-BE49-F238E27FC236}">
              <a16:creationId xmlns:a16="http://schemas.microsoft.com/office/drawing/2014/main" id="{79A8142A-5DD5-4323-94E9-E16EA7DE4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35" name="Picture 198" descr="empty">
          <a:extLst>
            <a:ext uri="{FF2B5EF4-FFF2-40B4-BE49-F238E27FC236}">
              <a16:creationId xmlns:a16="http://schemas.microsoft.com/office/drawing/2014/main" id="{8571CBCF-8E19-4FDE-84E8-A24FAE1EB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36" name="Picture 199" descr="empty">
          <a:extLst>
            <a:ext uri="{FF2B5EF4-FFF2-40B4-BE49-F238E27FC236}">
              <a16:creationId xmlns:a16="http://schemas.microsoft.com/office/drawing/2014/main" id="{0BE82CF8-1692-45E4-9173-69AC998E8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37" name="Picture 200" descr="empty">
          <a:extLst>
            <a:ext uri="{FF2B5EF4-FFF2-40B4-BE49-F238E27FC236}">
              <a16:creationId xmlns:a16="http://schemas.microsoft.com/office/drawing/2014/main" id="{A0C42E84-99E5-4405-A1F2-93CC174E5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38" name="Picture 195" descr="empty">
          <a:extLst>
            <a:ext uri="{FF2B5EF4-FFF2-40B4-BE49-F238E27FC236}">
              <a16:creationId xmlns:a16="http://schemas.microsoft.com/office/drawing/2014/main" id="{E3E72FEA-10E2-4621-A63D-ECECD2A53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39" name="Picture 196" descr="empty">
          <a:extLst>
            <a:ext uri="{FF2B5EF4-FFF2-40B4-BE49-F238E27FC236}">
              <a16:creationId xmlns:a16="http://schemas.microsoft.com/office/drawing/2014/main" id="{A8595C7A-EC3A-487C-AF46-038EEBE38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40" name="Picture 197" descr="empty">
          <a:extLst>
            <a:ext uri="{FF2B5EF4-FFF2-40B4-BE49-F238E27FC236}">
              <a16:creationId xmlns:a16="http://schemas.microsoft.com/office/drawing/2014/main" id="{A1B8ABAC-DD9E-4F87-8FB6-1B62527DD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41" name="Picture 198" descr="empty">
          <a:extLst>
            <a:ext uri="{FF2B5EF4-FFF2-40B4-BE49-F238E27FC236}">
              <a16:creationId xmlns:a16="http://schemas.microsoft.com/office/drawing/2014/main" id="{2CE76426-8AA6-42A0-B894-13A750983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42" name="Picture 199" descr="empty">
          <a:extLst>
            <a:ext uri="{FF2B5EF4-FFF2-40B4-BE49-F238E27FC236}">
              <a16:creationId xmlns:a16="http://schemas.microsoft.com/office/drawing/2014/main" id="{FDBA82CD-2CA9-49DD-95A1-6491C6B1E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43" name="Picture 200" descr="empty">
          <a:extLst>
            <a:ext uri="{FF2B5EF4-FFF2-40B4-BE49-F238E27FC236}">
              <a16:creationId xmlns:a16="http://schemas.microsoft.com/office/drawing/2014/main" id="{A179D856-0C06-4C12-A854-A02FE0D32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44" name="Picture 195" descr="empty">
          <a:extLst>
            <a:ext uri="{FF2B5EF4-FFF2-40B4-BE49-F238E27FC236}">
              <a16:creationId xmlns:a16="http://schemas.microsoft.com/office/drawing/2014/main" id="{EE66C76B-E4D6-41B5-ACFD-CA9B5B4D4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45" name="Picture 196" descr="empty">
          <a:extLst>
            <a:ext uri="{FF2B5EF4-FFF2-40B4-BE49-F238E27FC236}">
              <a16:creationId xmlns:a16="http://schemas.microsoft.com/office/drawing/2014/main" id="{289FBBDC-21BA-4DA4-B265-62F70E5A7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46" name="Picture 197" descr="empty">
          <a:extLst>
            <a:ext uri="{FF2B5EF4-FFF2-40B4-BE49-F238E27FC236}">
              <a16:creationId xmlns:a16="http://schemas.microsoft.com/office/drawing/2014/main" id="{494A98A9-3577-4C9B-9786-2CF81912B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47" name="Picture 198" descr="empty">
          <a:extLst>
            <a:ext uri="{FF2B5EF4-FFF2-40B4-BE49-F238E27FC236}">
              <a16:creationId xmlns:a16="http://schemas.microsoft.com/office/drawing/2014/main" id="{83D82408-1505-419C-AFA8-458160BE7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48" name="Picture 199" descr="empty">
          <a:extLst>
            <a:ext uri="{FF2B5EF4-FFF2-40B4-BE49-F238E27FC236}">
              <a16:creationId xmlns:a16="http://schemas.microsoft.com/office/drawing/2014/main" id="{BE30A20E-CBFC-4821-A5D2-EFC98F598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49" name="Picture 200" descr="empty">
          <a:extLst>
            <a:ext uri="{FF2B5EF4-FFF2-40B4-BE49-F238E27FC236}">
              <a16:creationId xmlns:a16="http://schemas.microsoft.com/office/drawing/2014/main" id="{7D64DE42-B42A-49BC-921E-6591D2C7A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50" name="Picture 195" descr="empty">
          <a:extLst>
            <a:ext uri="{FF2B5EF4-FFF2-40B4-BE49-F238E27FC236}">
              <a16:creationId xmlns:a16="http://schemas.microsoft.com/office/drawing/2014/main" id="{A3483ED9-7306-4B19-8D84-B05F4205A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51" name="Picture 196" descr="empty">
          <a:extLst>
            <a:ext uri="{FF2B5EF4-FFF2-40B4-BE49-F238E27FC236}">
              <a16:creationId xmlns:a16="http://schemas.microsoft.com/office/drawing/2014/main" id="{B13BF819-F111-4528-847D-2B2ABAAA7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52" name="Picture 197" descr="empty">
          <a:extLst>
            <a:ext uri="{FF2B5EF4-FFF2-40B4-BE49-F238E27FC236}">
              <a16:creationId xmlns:a16="http://schemas.microsoft.com/office/drawing/2014/main" id="{C88641E4-A014-49B2-A6EB-5E468587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53" name="Picture 198" descr="empty">
          <a:extLst>
            <a:ext uri="{FF2B5EF4-FFF2-40B4-BE49-F238E27FC236}">
              <a16:creationId xmlns:a16="http://schemas.microsoft.com/office/drawing/2014/main" id="{CCCEA6BB-A376-4B5A-B013-31867DE61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54" name="Picture 199" descr="empty">
          <a:extLst>
            <a:ext uri="{FF2B5EF4-FFF2-40B4-BE49-F238E27FC236}">
              <a16:creationId xmlns:a16="http://schemas.microsoft.com/office/drawing/2014/main" id="{32ADE984-4622-4D80-BF63-ED8D4D54E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55" name="Picture 200" descr="empty">
          <a:extLst>
            <a:ext uri="{FF2B5EF4-FFF2-40B4-BE49-F238E27FC236}">
              <a16:creationId xmlns:a16="http://schemas.microsoft.com/office/drawing/2014/main" id="{B46CD8AA-E9B0-481C-BCB7-D9BC55C5C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56" name="Picture 195" descr="empty">
          <a:extLst>
            <a:ext uri="{FF2B5EF4-FFF2-40B4-BE49-F238E27FC236}">
              <a16:creationId xmlns:a16="http://schemas.microsoft.com/office/drawing/2014/main" id="{2EC0BC7F-00DA-4AC7-953F-94E3A28E9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57" name="Picture 196" descr="empty">
          <a:extLst>
            <a:ext uri="{FF2B5EF4-FFF2-40B4-BE49-F238E27FC236}">
              <a16:creationId xmlns:a16="http://schemas.microsoft.com/office/drawing/2014/main" id="{F925CF85-EE29-44CF-A905-2683B9605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58" name="Picture 197" descr="empty">
          <a:extLst>
            <a:ext uri="{FF2B5EF4-FFF2-40B4-BE49-F238E27FC236}">
              <a16:creationId xmlns:a16="http://schemas.microsoft.com/office/drawing/2014/main" id="{A8B8B242-6B1E-4BDB-BA5A-157ED8073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59" name="Picture 198" descr="empty">
          <a:extLst>
            <a:ext uri="{FF2B5EF4-FFF2-40B4-BE49-F238E27FC236}">
              <a16:creationId xmlns:a16="http://schemas.microsoft.com/office/drawing/2014/main" id="{A0E15273-C32A-40C2-BDA6-8EBD4C94A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60" name="Picture 199" descr="empty">
          <a:extLst>
            <a:ext uri="{FF2B5EF4-FFF2-40B4-BE49-F238E27FC236}">
              <a16:creationId xmlns:a16="http://schemas.microsoft.com/office/drawing/2014/main" id="{746301AD-4545-496F-AA5B-1B123B637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61" name="Picture 200" descr="empty">
          <a:extLst>
            <a:ext uri="{FF2B5EF4-FFF2-40B4-BE49-F238E27FC236}">
              <a16:creationId xmlns:a16="http://schemas.microsoft.com/office/drawing/2014/main" id="{43E53797-FD96-4D22-B81F-A292AC24A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62" name="Picture 195" descr="empty">
          <a:extLst>
            <a:ext uri="{FF2B5EF4-FFF2-40B4-BE49-F238E27FC236}">
              <a16:creationId xmlns:a16="http://schemas.microsoft.com/office/drawing/2014/main" id="{6B26278A-8860-4C1F-92A3-296427124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63" name="Picture 196" descr="empty">
          <a:extLst>
            <a:ext uri="{FF2B5EF4-FFF2-40B4-BE49-F238E27FC236}">
              <a16:creationId xmlns:a16="http://schemas.microsoft.com/office/drawing/2014/main" id="{603E853A-82AD-466E-8501-E35F78C57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64" name="Picture 197" descr="empty">
          <a:extLst>
            <a:ext uri="{FF2B5EF4-FFF2-40B4-BE49-F238E27FC236}">
              <a16:creationId xmlns:a16="http://schemas.microsoft.com/office/drawing/2014/main" id="{4CCB51EE-ED91-424D-A7BA-C52EA87F9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65" name="Picture 198" descr="empty">
          <a:extLst>
            <a:ext uri="{FF2B5EF4-FFF2-40B4-BE49-F238E27FC236}">
              <a16:creationId xmlns:a16="http://schemas.microsoft.com/office/drawing/2014/main" id="{183E6339-A5DF-4575-B4C9-EA696D49D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66" name="Picture 199" descr="empty">
          <a:extLst>
            <a:ext uri="{FF2B5EF4-FFF2-40B4-BE49-F238E27FC236}">
              <a16:creationId xmlns:a16="http://schemas.microsoft.com/office/drawing/2014/main" id="{15D566E5-5122-490E-8D24-8148D9C1D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67" name="Picture 200" descr="empty">
          <a:extLst>
            <a:ext uri="{FF2B5EF4-FFF2-40B4-BE49-F238E27FC236}">
              <a16:creationId xmlns:a16="http://schemas.microsoft.com/office/drawing/2014/main" id="{90350258-98E7-4CE0-99C6-C1FB90B3B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68" name="Picture 195" descr="empty">
          <a:extLst>
            <a:ext uri="{FF2B5EF4-FFF2-40B4-BE49-F238E27FC236}">
              <a16:creationId xmlns:a16="http://schemas.microsoft.com/office/drawing/2014/main" id="{D274375B-8EAA-4B51-95BC-0AAC60ACD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69" name="Picture 196" descr="empty">
          <a:extLst>
            <a:ext uri="{FF2B5EF4-FFF2-40B4-BE49-F238E27FC236}">
              <a16:creationId xmlns:a16="http://schemas.microsoft.com/office/drawing/2014/main" id="{4C283943-6703-48C9-A393-3D93EC638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70" name="Picture 197" descr="empty">
          <a:extLst>
            <a:ext uri="{FF2B5EF4-FFF2-40B4-BE49-F238E27FC236}">
              <a16:creationId xmlns:a16="http://schemas.microsoft.com/office/drawing/2014/main" id="{676766D8-40E2-4A0A-BEC2-BACDD0BD0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71" name="Picture 198" descr="empty">
          <a:extLst>
            <a:ext uri="{FF2B5EF4-FFF2-40B4-BE49-F238E27FC236}">
              <a16:creationId xmlns:a16="http://schemas.microsoft.com/office/drawing/2014/main" id="{AFFA51F2-ACE1-47FD-9E1E-B8A3FA408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72" name="Picture 199" descr="empty">
          <a:extLst>
            <a:ext uri="{FF2B5EF4-FFF2-40B4-BE49-F238E27FC236}">
              <a16:creationId xmlns:a16="http://schemas.microsoft.com/office/drawing/2014/main" id="{265299CD-9177-4ECF-91CE-2ECDEE2FA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73" name="Picture 200" descr="empty">
          <a:extLst>
            <a:ext uri="{FF2B5EF4-FFF2-40B4-BE49-F238E27FC236}">
              <a16:creationId xmlns:a16="http://schemas.microsoft.com/office/drawing/2014/main" id="{ECFB986E-FBD2-424C-9933-28DA595DA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74" name="Picture 195" descr="empty">
          <a:extLst>
            <a:ext uri="{FF2B5EF4-FFF2-40B4-BE49-F238E27FC236}">
              <a16:creationId xmlns:a16="http://schemas.microsoft.com/office/drawing/2014/main" id="{590308DB-E69E-4CCA-9763-85450700F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75" name="Picture 196" descr="empty">
          <a:extLst>
            <a:ext uri="{FF2B5EF4-FFF2-40B4-BE49-F238E27FC236}">
              <a16:creationId xmlns:a16="http://schemas.microsoft.com/office/drawing/2014/main" id="{E67ED802-DC6F-47A4-9EE9-4D003908E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76" name="Picture 197" descr="empty">
          <a:extLst>
            <a:ext uri="{FF2B5EF4-FFF2-40B4-BE49-F238E27FC236}">
              <a16:creationId xmlns:a16="http://schemas.microsoft.com/office/drawing/2014/main" id="{02609383-11FE-4424-A6DA-20402B3BF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77" name="Picture 198" descr="empty">
          <a:extLst>
            <a:ext uri="{FF2B5EF4-FFF2-40B4-BE49-F238E27FC236}">
              <a16:creationId xmlns:a16="http://schemas.microsoft.com/office/drawing/2014/main" id="{D54BEB87-61D9-4168-BC9D-D844F1AA0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78" name="Picture 199" descr="empty">
          <a:extLst>
            <a:ext uri="{FF2B5EF4-FFF2-40B4-BE49-F238E27FC236}">
              <a16:creationId xmlns:a16="http://schemas.microsoft.com/office/drawing/2014/main" id="{96012A0F-5114-47A2-AD31-38EC7E8DD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79" name="Picture 200" descr="empty">
          <a:extLst>
            <a:ext uri="{FF2B5EF4-FFF2-40B4-BE49-F238E27FC236}">
              <a16:creationId xmlns:a16="http://schemas.microsoft.com/office/drawing/2014/main" id="{406068B7-FCEE-4579-B1FC-593E02913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80" name="Picture 195" descr="empty">
          <a:extLst>
            <a:ext uri="{FF2B5EF4-FFF2-40B4-BE49-F238E27FC236}">
              <a16:creationId xmlns:a16="http://schemas.microsoft.com/office/drawing/2014/main" id="{E62B85E3-8F9C-40B2-AB8E-4DD7D9193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81" name="Picture 196" descr="empty">
          <a:extLst>
            <a:ext uri="{FF2B5EF4-FFF2-40B4-BE49-F238E27FC236}">
              <a16:creationId xmlns:a16="http://schemas.microsoft.com/office/drawing/2014/main" id="{3486FC33-2010-482B-BC77-0A5759FF3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82" name="Picture 197" descr="empty">
          <a:extLst>
            <a:ext uri="{FF2B5EF4-FFF2-40B4-BE49-F238E27FC236}">
              <a16:creationId xmlns:a16="http://schemas.microsoft.com/office/drawing/2014/main" id="{D43DD913-2B3E-40FF-9179-F342316BF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83" name="Picture 198" descr="empty">
          <a:extLst>
            <a:ext uri="{FF2B5EF4-FFF2-40B4-BE49-F238E27FC236}">
              <a16:creationId xmlns:a16="http://schemas.microsoft.com/office/drawing/2014/main" id="{2B3FD8D2-BB43-4F32-B506-076322E9F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84" name="Picture 199" descr="empty">
          <a:extLst>
            <a:ext uri="{FF2B5EF4-FFF2-40B4-BE49-F238E27FC236}">
              <a16:creationId xmlns:a16="http://schemas.microsoft.com/office/drawing/2014/main" id="{7B3A159F-377F-4412-B2D0-941360198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85" name="Picture 200" descr="empty">
          <a:extLst>
            <a:ext uri="{FF2B5EF4-FFF2-40B4-BE49-F238E27FC236}">
              <a16:creationId xmlns:a16="http://schemas.microsoft.com/office/drawing/2014/main" id="{0AB1C51E-CE3B-43A6-9A4A-BA66947C0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86" name="Picture 195" descr="empty">
          <a:extLst>
            <a:ext uri="{FF2B5EF4-FFF2-40B4-BE49-F238E27FC236}">
              <a16:creationId xmlns:a16="http://schemas.microsoft.com/office/drawing/2014/main" id="{693F2E45-46BE-483C-8D6E-6836B0ABD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87" name="Picture 196" descr="empty">
          <a:extLst>
            <a:ext uri="{FF2B5EF4-FFF2-40B4-BE49-F238E27FC236}">
              <a16:creationId xmlns:a16="http://schemas.microsoft.com/office/drawing/2014/main" id="{5567B51E-5522-4088-AA01-BA57743CC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88" name="Picture 197" descr="empty">
          <a:extLst>
            <a:ext uri="{FF2B5EF4-FFF2-40B4-BE49-F238E27FC236}">
              <a16:creationId xmlns:a16="http://schemas.microsoft.com/office/drawing/2014/main" id="{8F3CF0F3-FD41-4746-8F53-C079C0DE3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89" name="Picture 198" descr="empty">
          <a:extLst>
            <a:ext uri="{FF2B5EF4-FFF2-40B4-BE49-F238E27FC236}">
              <a16:creationId xmlns:a16="http://schemas.microsoft.com/office/drawing/2014/main" id="{D6ADCA66-23F9-4BE0-9863-30E170A90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90" name="Picture 199" descr="empty">
          <a:extLst>
            <a:ext uri="{FF2B5EF4-FFF2-40B4-BE49-F238E27FC236}">
              <a16:creationId xmlns:a16="http://schemas.microsoft.com/office/drawing/2014/main" id="{644DF43F-9D6C-4325-9BCA-1D008A3E3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91" name="Picture 200" descr="empty">
          <a:extLst>
            <a:ext uri="{FF2B5EF4-FFF2-40B4-BE49-F238E27FC236}">
              <a16:creationId xmlns:a16="http://schemas.microsoft.com/office/drawing/2014/main" id="{7F37EC33-DF2A-48D2-9BB0-1540A6CDE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92" name="Picture 195" descr="empty">
          <a:extLst>
            <a:ext uri="{FF2B5EF4-FFF2-40B4-BE49-F238E27FC236}">
              <a16:creationId xmlns:a16="http://schemas.microsoft.com/office/drawing/2014/main" id="{844F72AA-AFA2-4113-8C2C-96C22DCE1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93" name="Picture 196" descr="empty">
          <a:extLst>
            <a:ext uri="{FF2B5EF4-FFF2-40B4-BE49-F238E27FC236}">
              <a16:creationId xmlns:a16="http://schemas.microsoft.com/office/drawing/2014/main" id="{F6D8EA29-8357-4B2C-86CD-FEC5B0BF8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94" name="Picture 197" descr="empty">
          <a:extLst>
            <a:ext uri="{FF2B5EF4-FFF2-40B4-BE49-F238E27FC236}">
              <a16:creationId xmlns:a16="http://schemas.microsoft.com/office/drawing/2014/main" id="{7F7D0D6E-743F-42DD-9390-291308EFE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95" name="Picture 198" descr="empty">
          <a:extLst>
            <a:ext uri="{FF2B5EF4-FFF2-40B4-BE49-F238E27FC236}">
              <a16:creationId xmlns:a16="http://schemas.microsoft.com/office/drawing/2014/main" id="{2E6502E8-2B54-42B5-87BB-45C5C2F42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96" name="Picture 199" descr="empty">
          <a:extLst>
            <a:ext uri="{FF2B5EF4-FFF2-40B4-BE49-F238E27FC236}">
              <a16:creationId xmlns:a16="http://schemas.microsoft.com/office/drawing/2014/main" id="{7E8911E3-E533-4871-BC5A-0A214B8B5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97" name="Picture 200" descr="empty">
          <a:extLst>
            <a:ext uri="{FF2B5EF4-FFF2-40B4-BE49-F238E27FC236}">
              <a16:creationId xmlns:a16="http://schemas.microsoft.com/office/drawing/2014/main" id="{27DFEAEA-89CF-4FE8-84E9-23D0F385D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598" name="Picture 195" descr="empty">
          <a:extLst>
            <a:ext uri="{FF2B5EF4-FFF2-40B4-BE49-F238E27FC236}">
              <a16:creationId xmlns:a16="http://schemas.microsoft.com/office/drawing/2014/main" id="{BB9470E1-6D48-4E75-B60F-17306AB96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599" name="Picture 196" descr="empty">
          <a:extLst>
            <a:ext uri="{FF2B5EF4-FFF2-40B4-BE49-F238E27FC236}">
              <a16:creationId xmlns:a16="http://schemas.microsoft.com/office/drawing/2014/main" id="{C0A928E3-CEB8-411C-BBFB-E55DD18F8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600" name="Picture 197" descr="empty">
          <a:extLst>
            <a:ext uri="{FF2B5EF4-FFF2-40B4-BE49-F238E27FC236}">
              <a16:creationId xmlns:a16="http://schemas.microsoft.com/office/drawing/2014/main" id="{5E7AD772-48A6-4F35-AE21-7996DF62F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601" name="Picture 198" descr="empty">
          <a:extLst>
            <a:ext uri="{FF2B5EF4-FFF2-40B4-BE49-F238E27FC236}">
              <a16:creationId xmlns:a16="http://schemas.microsoft.com/office/drawing/2014/main" id="{5439AB3D-D49D-4F5D-A51D-873276CE2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602" name="Picture 199" descr="empty">
          <a:extLst>
            <a:ext uri="{FF2B5EF4-FFF2-40B4-BE49-F238E27FC236}">
              <a16:creationId xmlns:a16="http://schemas.microsoft.com/office/drawing/2014/main" id="{EF7C0F65-1DD8-4F74-8A1F-D84DDB5B3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603" name="Picture 200" descr="empty">
          <a:extLst>
            <a:ext uri="{FF2B5EF4-FFF2-40B4-BE49-F238E27FC236}">
              <a16:creationId xmlns:a16="http://schemas.microsoft.com/office/drawing/2014/main" id="{EB283E95-BE4A-4BE3-BC69-121D023ED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604" name="Picture 195" descr="empty">
          <a:extLst>
            <a:ext uri="{FF2B5EF4-FFF2-40B4-BE49-F238E27FC236}">
              <a16:creationId xmlns:a16="http://schemas.microsoft.com/office/drawing/2014/main" id="{AA40B68B-9895-419A-94F5-DB31CB4C1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605" name="Picture 196" descr="empty">
          <a:extLst>
            <a:ext uri="{FF2B5EF4-FFF2-40B4-BE49-F238E27FC236}">
              <a16:creationId xmlns:a16="http://schemas.microsoft.com/office/drawing/2014/main" id="{4B80259B-5489-4BE1-AA64-C7C3A9C5F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606" name="Picture 197" descr="empty">
          <a:extLst>
            <a:ext uri="{FF2B5EF4-FFF2-40B4-BE49-F238E27FC236}">
              <a16:creationId xmlns:a16="http://schemas.microsoft.com/office/drawing/2014/main" id="{FD2F80B7-B075-4474-87D6-E47EE75B2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607" name="Picture 198" descr="empty">
          <a:extLst>
            <a:ext uri="{FF2B5EF4-FFF2-40B4-BE49-F238E27FC236}">
              <a16:creationId xmlns:a16="http://schemas.microsoft.com/office/drawing/2014/main" id="{2897812A-FC1F-4565-A880-DD2E1FF95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150</xdr:row>
      <xdr:rowOff>0</xdr:rowOff>
    </xdr:from>
    <xdr:to>
      <xdr:col>4</xdr:col>
      <xdr:colOff>533400</xdr:colOff>
      <xdr:row>150</xdr:row>
      <xdr:rowOff>9525</xdr:rowOff>
    </xdr:to>
    <xdr:pic>
      <xdr:nvPicPr>
        <xdr:cNvPr id="4608" name="Picture 199" descr="empty">
          <a:extLst>
            <a:ext uri="{FF2B5EF4-FFF2-40B4-BE49-F238E27FC236}">
              <a16:creationId xmlns:a16="http://schemas.microsoft.com/office/drawing/2014/main" id="{687C2179-8A42-4B6B-B440-61DBC71EB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150</xdr:row>
      <xdr:rowOff>0</xdr:rowOff>
    </xdr:from>
    <xdr:to>
      <xdr:col>4</xdr:col>
      <xdr:colOff>523875</xdr:colOff>
      <xdr:row>150</xdr:row>
      <xdr:rowOff>9525</xdr:rowOff>
    </xdr:to>
    <xdr:pic>
      <xdr:nvPicPr>
        <xdr:cNvPr id="4609" name="Picture 200" descr="empty">
          <a:extLst>
            <a:ext uri="{FF2B5EF4-FFF2-40B4-BE49-F238E27FC236}">
              <a16:creationId xmlns:a16="http://schemas.microsoft.com/office/drawing/2014/main" id="{D3DD6A39-C7BA-44E5-BB8F-8FEB863F8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533400</xdr:colOff>
      <xdr:row>150</xdr:row>
      <xdr:rowOff>0</xdr:rowOff>
    </xdr:from>
    <xdr:ext cx="0" cy="9525"/>
    <xdr:pic>
      <xdr:nvPicPr>
        <xdr:cNvPr id="4610" name="Picture 195" descr="empty">
          <a:extLst>
            <a:ext uri="{FF2B5EF4-FFF2-40B4-BE49-F238E27FC236}">
              <a16:creationId xmlns:a16="http://schemas.microsoft.com/office/drawing/2014/main" id="{B57387C1-5C61-41B6-B6D5-15BDD3ABF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11" name="Picture 196" descr="empty">
          <a:extLst>
            <a:ext uri="{FF2B5EF4-FFF2-40B4-BE49-F238E27FC236}">
              <a16:creationId xmlns:a16="http://schemas.microsoft.com/office/drawing/2014/main" id="{2B61DA19-2282-481A-8FBB-303AFE082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12" name="Picture 197" descr="empty">
          <a:extLst>
            <a:ext uri="{FF2B5EF4-FFF2-40B4-BE49-F238E27FC236}">
              <a16:creationId xmlns:a16="http://schemas.microsoft.com/office/drawing/2014/main" id="{A3096507-8A5D-4C9D-B641-839D18C65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13" name="Picture 198" descr="empty">
          <a:extLst>
            <a:ext uri="{FF2B5EF4-FFF2-40B4-BE49-F238E27FC236}">
              <a16:creationId xmlns:a16="http://schemas.microsoft.com/office/drawing/2014/main" id="{64DF3CAC-D766-4D67-8E91-7140C03F4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14" name="Picture 199" descr="empty">
          <a:extLst>
            <a:ext uri="{FF2B5EF4-FFF2-40B4-BE49-F238E27FC236}">
              <a16:creationId xmlns:a16="http://schemas.microsoft.com/office/drawing/2014/main" id="{CFAE5ECE-09E2-4065-A485-49722EDD8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15" name="Picture 200" descr="empty">
          <a:extLst>
            <a:ext uri="{FF2B5EF4-FFF2-40B4-BE49-F238E27FC236}">
              <a16:creationId xmlns:a16="http://schemas.microsoft.com/office/drawing/2014/main" id="{6E805336-CD04-42C6-B400-B6BB17EE6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16" name="Picture 195" descr="empty">
          <a:extLst>
            <a:ext uri="{FF2B5EF4-FFF2-40B4-BE49-F238E27FC236}">
              <a16:creationId xmlns:a16="http://schemas.microsoft.com/office/drawing/2014/main" id="{B17091EF-FC07-440E-A5A3-E3DF4272F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17" name="Picture 196" descr="empty">
          <a:extLst>
            <a:ext uri="{FF2B5EF4-FFF2-40B4-BE49-F238E27FC236}">
              <a16:creationId xmlns:a16="http://schemas.microsoft.com/office/drawing/2014/main" id="{2151881B-4CDF-4AA3-81A5-2B431537D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18" name="Picture 197" descr="empty">
          <a:extLst>
            <a:ext uri="{FF2B5EF4-FFF2-40B4-BE49-F238E27FC236}">
              <a16:creationId xmlns:a16="http://schemas.microsoft.com/office/drawing/2014/main" id="{CFC7A3F8-C664-44B0-BDC6-A75FFB4B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19" name="Picture 198" descr="empty">
          <a:extLst>
            <a:ext uri="{FF2B5EF4-FFF2-40B4-BE49-F238E27FC236}">
              <a16:creationId xmlns:a16="http://schemas.microsoft.com/office/drawing/2014/main" id="{AE8EE337-9BB8-4CC3-A0B6-C2418EC4D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20" name="Picture 199" descr="empty">
          <a:extLst>
            <a:ext uri="{FF2B5EF4-FFF2-40B4-BE49-F238E27FC236}">
              <a16:creationId xmlns:a16="http://schemas.microsoft.com/office/drawing/2014/main" id="{33062844-9213-46FA-8CA9-6F879C701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21" name="Picture 200" descr="empty">
          <a:extLst>
            <a:ext uri="{FF2B5EF4-FFF2-40B4-BE49-F238E27FC236}">
              <a16:creationId xmlns:a16="http://schemas.microsoft.com/office/drawing/2014/main" id="{C0214F12-E1B9-4CF1-A7BA-62905E57B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22" name="Picture 195" descr="empty">
          <a:extLst>
            <a:ext uri="{FF2B5EF4-FFF2-40B4-BE49-F238E27FC236}">
              <a16:creationId xmlns:a16="http://schemas.microsoft.com/office/drawing/2014/main" id="{BB70A1AE-8595-4C8E-A358-C36898766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23" name="Picture 196" descr="empty">
          <a:extLst>
            <a:ext uri="{FF2B5EF4-FFF2-40B4-BE49-F238E27FC236}">
              <a16:creationId xmlns:a16="http://schemas.microsoft.com/office/drawing/2014/main" id="{F0131C92-C663-40ED-A85F-E31A0FB4C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24" name="Picture 197" descr="empty">
          <a:extLst>
            <a:ext uri="{FF2B5EF4-FFF2-40B4-BE49-F238E27FC236}">
              <a16:creationId xmlns:a16="http://schemas.microsoft.com/office/drawing/2014/main" id="{52468C27-6517-47FA-A58F-3C602708F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25" name="Picture 198" descr="empty">
          <a:extLst>
            <a:ext uri="{FF2B5EF4-FFF2-40B4-BE49-F238E27FC236}">
              <a16:creationId xmlns:a16="http://schemas.microsoft.com/office/drawing/2014/main" id="{924533F9-B61D-42D8-8F9D-5F4FE2DA8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26" name="Picture 199" descr="empty">
          <a:extLst>
            <a:ext uri="{FF2B5EF4-FFF2-40B4-BE49-F238E27FC236}">
              <a16:creationId xmlns:a16="http://schemas.microsoft.com/office/drawing/2014/main" id="{43647F4B-C5FC-4FEA-A254-C1E2AFFD2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27" name="Picture 200" descr="empty">
          <a:extLst>
            <a:ext uri="{FF2B5EF4-FFF2-40B4-BE49-F238E27FC236}">
              <a16:creationId xmlns:a16="http://schemas.microsoft.com/office/drawing/2014/main" id="{797DEDFF-3056-4E43-BE9C-915CB019B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28" name="Picture 195" descr="empty">
          <a:extLst>
            <a:ext uri="{FF2B5EF4-FFF2-40B4-BE49-F238E27FC236}">
              <a16:creationId xmlns:a16="http://schemas.microsoft.com/office/drawing/2014/main" id="{AE83B11A-A300-4835-B996-D98114881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29" name="Picture 196" descr="empty">
          <a:extLst>
            <a:ext uri="{FF2B5EF4-FFF2-40B4-BE49-F238E27FC236}">
              <a16:creationId xmlns:a16="http://schemas.microsoft.com/office/drawing/2014/main" id="{B5D084FE-1364-4182-B415-4A273A728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30" name="Picture 197" descr="empty">
          <a:extLst>
            <a:ext uri="{FF2B5EF4-FFF2-40B4-BE49-F238E27FC236}">
              <a16:creationId xmlns:a16="http://schemas.microsoft.com/office/drawing/2014/main" id="{83130172-F655-44D5-A4CC-DB3119E5B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31" name="Picture 198" descr="empty">
          <a:extLst>
            <a:ext uri="{FF2B5EF4-FFF2-40B4-BE49-F238E27FC236}">
              <a16:creationId xmlns:a16="http://schemas.microsoft.com/office/drawing/2014/main" id="{9AF74BE8-CB4D-41B4-BB24-78BE66E1C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32" name="Picture 199" descr="empty">
          <a:extLst>
            <a:ext uri="{FF2B5EF4-FFF2-40B4-BE49-F238E27FC236}">
              <a16:creationId xmlns:a16="http://schemas.microsoft.com/office/drawing/2014/main" id="{C0039A5A-4687-40B2-ABFF-268155796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33" name="Picture 200" descr="empty">
          <a:extLst>
            <a:ext uri="{FF2B5EF4-FFF2-40B4-BE49-F238E27FC236}">
              <a16:creationId xmlns:a16="http://schemas.microsoft.com/office/drawing/2014/main" id="{5EFE37BA-D275-4BE8-8C26-DF48A1BA2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34" name="Picture 195" descr="empty">
          <a:extLst>
            <a:ext uri="{FF2B5EF4-FFF2-40B4-BE49-F238E27FC236}">
              <a16:creationId xmlns:a16="http://schemas.microsoft.com/office/drawing/2014/main" id="{23C46E27-42C4-494F-970B-B89DA66DA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35" name="Picture 196" descr="empty">
          <a:extLst>
            <a:ext uri="{FF2B5EF4-FFF2-40B4-BE49-F238E27FC236}">
              <a16:creationId xmlns:a16="http://schemas.microsoft.com/office/drawing/2014/main" id="{43830A1A-8667-41F3-B848-4E1362757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36" name="Picture 197" descr="empty">
          <a:extLst>
            <a:ext uri="{FF2B5EF4-FFF2-40B4-BE49-F238E27FC236}">
              <a16:creationId xmlns:a16="http://schemas.microsoft.com/office/drawing/2014/main" id="{AC6F276F-DA64-4E19-A94C-A20613A33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37" name="Picture 198" descr="empty">
          <a:extLst>
            <a:ext uri="{FF2B5EF4-FFF2-40B4-BE49-F238E27FC236}">
              <a16:creationId xmlns:a16="http://schemas.microsoft.com/office/drawing/2014/main" id="{3EC7AD3D-F988-4C47-B0D8-0333B774D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38" name="Picture 199" descr="empty">
          <a:extLst>
            <a:ext uri="{FF2B5EF4-FFF2-40B4-BE49-F238E27FC236}">
              <a16:creationId xmlns:a16="http://schemas.microsoft.com/office/drawing/2014/main" id="{E989465E-87F0-4013-B0D8-F90B41BC5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39" name="Picture 200" descr="empty">
          <a:extLst>
            <a:ext uri="{FF2B5EF4-FFF2-40B4-BE49-F238E27FC236}">
              <a16:creationId xmlns:a16="http://schemas.microsoft.com/office/drawing/2014/main" id="{93C0298B-ACFC-4EE6-9B18-FE81E5269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40" name="Picture 195" descr="empty">
          <a:extLst>
            <a:ext uri="{FF2B5EF4-FFF2-40B4-BE49-F238E27FC236}">
              <a16:creationId xmlns:a16="http://schemas.microsoft.com/office/drawing/2014/main" id="{CE4CDD92-8118-4620-AE28-F30879338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41" name="Picture 196" descr="empty">
          <a:extLst>
            <a:ext uri="{FF2B5EF4-FFF2-40B4-BE49-F238E27FC236}">
              <a16:creationId xmlns:a16="http://schemas.microsoft.com/office/drawing/2014/main" id="{4C268BD3-3CD7-4D83-9101-D84B4EC0A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42" name="Picture 197" descr="empty">
          <a:extLst>
            <a:ext uri="{FF2B5EF4-FFF2-40B4-BE49-F238E27FC236}">
              <a16:creationId xmlns:a16="http://schemas.microsoft.com/office/drawing/2014/main" id="{BEB97A4B-0CAC-43EB-8DBF-4E93F2170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43" name="Picture 198" descr="empty">
          <a:extLst>
            <a:ext uri="{FF2B5EF4-FFF2-40B4-BE49-F238E27FC236}">
              <a16:creationId xmlns:a16="http://schemas.microsoft.com/office/drawing/2014/main" id="{65057C4A-2800-4581-933F-85AAD3B66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44" name="Picture 199" descr="empty">
          <a:extLst>
            <a:ext uri="{FF2B5EF4-FFF2-40B4-BE49-F238E27FC236}">
              <a16:creationId xmlns:a16="http://schemas.microsoft.com/office/drawing/2014/main" id="{595C0F85-DB19-41C8-B583-228AF57D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45" name="Picture 200" descr="empty">
          <a:extLst>
            <a:ext uri="{FF2B5EF4-FFF2-40B4-BE49-F238E27FC236}">
              <a16:creationId xmlns:a16="http://schemas.microsoft.com/office/drawing/2014/main" id="{3394B41C-AE6A-4624-A0BA-66D002A81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46" name="Picture 195" descr="empty">
          <a:extLst>
            <a:ext uri="{FF2B5EF4-FFF2-40B4-BE49-F238E27FC236}">
              <a16:creationId xmlns:a16="http://schemas.microsoft.com/office/drawing/2014/main" id="{E99720C4-7CA8-4124-AA71-54E8B1C34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47" name="Picture 196" descr="empty">
          <a:extLst>
            <a:ext uri="{FF2B5EF4-FFF2-40B4-BE49-F238E27FC236}">
              <a16:creationId xmlns:a16="http://schemas.microsoft.com/office/drawing/2014/main" id="{02CE9BF5-B94C-4E15-9676-183A91C0D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48" name="Picture 197" descr="empty">
          <a:extLst>
            <a:ext uri="{FF2B5EF4-FFF2-40B4-BE49-F238E27FC236}">
              <a16:creationId xmlns:a16="http://schemas.microsoft.com/office/drawing/2014/main" id="{0E3D6BA9-F905-450C-9B83-246775526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49" name="Picture 198" descr="empty">
          <a:extLst>
            <a:ext uri="{FF2B5EF4-FFF2-40B4-BE49-F238E27FC236}">
              <a16:creationId xmlns:a16="http://schemas.microsoft.com/office/drawing/2014/main" id="{EAE22AC3-5CA4-4111-9757-EB59F66C8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50" name="Picture 199" descr="empty">
          <a:extLst>
            <a:ext uri="{FF2B5EF4-FFF2-40B4-BE49-F238E27FC236}">
              <a16:creationId xmlns:a16="http://schemas.microsoft.com/office/drawing/2014/main" id="{E4A9EF43-EBB5-4320-8031-71938FDA2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51" name="Picture 200" descr="empty">
          <a:extLst>
            <a:ext uri="{FF2B5EF4-FFF2-40B4-BE49-F238E27FC236}">
              <a16:creationId xmlns:a16="http://schemas.microsoft.com/office/drawing/2014/main" id="{0478339A-52C1-43E5-9E72-3C4219293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52" name="Picture 195" descr="empty">
          <a:extLst>
            <a:ext uri="{FF2B5EF4-FFF2-40B4-BE49-F238E27FC236}">
              <a16:creationId xmlns:a16="http://schemas.microsoft.com/office/drawing/2014/main" id="{184DCA5B-C141-4C16-BC93-03AADE84C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53" name="Picture 196" descr="empty">
          <a:extLst>
            <a:ext uri="{FF2B5EF4-FFF2-40B4-BE49-F238E27FC236}">
              <a16:creationId xmlns:a16="http://schemas.microsoft.com/office/drawing/2014/main" id="{08F3F6A1-04B2-4E44-B6F1-46C14E761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54" name="Picture 197" descr="empty">
          <a:extLst>
            <a:ext uri="{FF2B5EF4-FFF2-40B4-BE49-F238E27FC236}">
              <a16:creationId xmlns:a16="http://schemas.microsoft.com/office/drawing/2014/main" id="{380F8353-4202-45DA-B332-58FCEEE78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55" name="Picture 198" descr="empty">
          <a:extLst>
            <a:ext uri="{FF2B5EF4-FFF2-40B4-BE49-F238E27FC236}">
              <a16:creationId xmlns:a16="http://schemas.microsoft.com/office/drawing/2014/main" id="{66842762-BB96-4D19-9312-CA4D577F8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56" name="Picture 199" descr="empty">
          <a:extLst>
            <a:ext uri="{FF2B5EF4-FFF2-40B4-BE49-F238E27FC236}">
              <a16:creationId xmlns:a16="http://schemas.microsoft.com/office/drawing/2014/main" id="{E292C5ED-08B0-4284-B56D-8B6C05A63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57" name="Picture 200" descr="empty">
          <a:extLst>
            <a:ext uri="{FF2B5EF4-FFF2-40B4-BE49-F238E27FC236}">
              <a16:creationId xmlns:a16="http://schemas.microsoft.com/office/drawing/2014/main" id="{06B762F7-1C0A-4C4D-AE9A-6C9D70525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58" name="Picture 195" descr="empty">
          <a:extLst>
            <a:ext uri="{FF2B5EF4-FFF2-40B4-BE49-F238E27FC236}">
              <a16:creationId xmlns:a16="http://schemas.microsoft.com/office/drawing/2014/main" id="{C01B19B5-7291-4621-9D45-6997B9706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59" name="Picture 196" descr="empty">
          <a:extLst>
            <a:ext uri="{FF2B5EF4-FFF2-40B4-BE49-F238E27FC236}">
              <a16:creationId xmlns:a16="http://schemas.microsoft.com/office/drawing/2014/main" id="{211630AE-F36A-4C3D-8DF6-EA37599B6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60" name="Picture 197" descr="empty">
          <a:extLst>
            <a:ext uri="{FF2B5EF4-FFF2-40B4-BE49-F238E27FC236}">
              <a16:creationId xmlns:a16="http://schemas.microsoft.com/office/drawing/2014/main" id="{EB179978-2BA6-4938-B5C3-D6D70C25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61" name="Picture 198" descr="empty">
          <a:extLst>
            <a:ext uri="{FF2B5EF4-FFF2-40B4-BE49-F238E27FC236}">
              <a16:creationId xmlns:a16="http://schemas.microsoft.com/office/drawing/2014/main" id="{4B57CC4C-5BC0-4206-8477-D1858900F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62" name="Picture 199" descr="empty">
          <a:extLst>
            <a:ext uri="{FF2B5EF4-FFF2-40B4-BE49-F238E27FC236}">
              <a16:creationId xmlns:a16="http://schemas.microsoft.com/office/drawing/2014/main" id="{730000DB-071B-4F2B-815E-96E3A3996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63" name="Picture 200" descr="empty">
          <a:extLst>
            <a:ext uri="{FF2B5EF4-FFF2-40B4-BE49-F238E27FC236}">
              <a16:creationId xmlns:a16="http://schemas.microsoft.com/office/drawing/2014/main" id="{5F18B059-2FEE-44AA-BDC3-69F6801FB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64" name="Picture 195" descr="empty">
          <a:extLst>
            <a:ext uri="{FF2B5EF4-FFF2-40B4-BE49-F238E27FC236}">
              <a16:creationId xmlns:a16="http://schemas.microsoft.com/office/drawing/2014/main" id="{DE699703-4707-4B01-B752-42E384D54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65" name="Picture 196" descr="empty">
          <a:extLst>
            <a:ext uri="{FF2B5EF4-FFF2-40B4-BE49-F238E27FC236}">
              <a16:creationId xmlns:a16="http://schemas.microsoft.com/office/drawing/2014/main" id="{168D97E3-34A6-4F45-9EF1-57A4F04C2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66" name="Picture 197" descr="empty">
          <a:extLst>
            <a:ext uri="{FF2B5EF4-FFF2-40B4-BE49-F238E27FC236}">
              <a16:creationId xmlns:a16="http://schemas.microsoft.com/office/drawing/2014/main" id="{BBA53B62-3634-49CF-8D03-E3E56BD6C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67" name="Picture 198" descr="empty">
          <a:extLst>
            <a:ext uri="{FF2B5EF4-FFF2-40B4-BE49-F238E27FC236}">
              <a16:creationId xmlns:a16="http://schemas.microsoft.com/office/drawing/2014/main" id="{B24D5620-8FCC-4C44-9F5E-5D2C5A60E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68" name="Picture 199" descr="empty">
          <a:extLst>
            <a:ext uri="{FF2B5EF4-FFF2-40B4-BE49-F238E27FC236}">
              <a16:creationId xmlns:a16="http://schemas.microsoft.com/office/drawing/2014/main" id="{30F3CE64-1D16-4065-93E9-25C328C81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69" name="Picture 200" descr="empty">
          <a:extLst>
            <a:ext uri="{FF2B5EF4-FFF2-40B4-BE49-F238E27FC236}">
              <a16:creationId xmlns:a16="http://schemas.microsoft.com/office/drawing/2014/main" id="{7A16BD73-E39F-4D7F-A5B1-9748AF373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70" name="Picture 195" descr="empty">
          <a:extLst>
            <a:ext uri="{FF2B5EF4-FFF2-40B4-BE49-F238E27FC236}">
              <a16:creationId xmlns:a16="http://schemas.microsoft.com/office/drawing/2014/main" id="{85C03FD2-CF34-4CBF-9F27-88F7AD0EF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71" name="Picture 196" descr="empty">
          <a:extLst>
            <a:ext uri="{FF2B5EF4-FFF2-40B4-BE49-F238E27FC236}">
              <a16:creationId xmlns:a16="http://schemas.microsoft.com/office/drawing/2014/main" id="{61B3203A-E1BD-4C51-B884-C6B6655A0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72" name="Picture 197" descr="empty">
          <a:extLst>
            <a:ext uri="{FF2B5EF4-FFF2-40B4-BE49-F238E27FC236}">
              <a16:creationId xmlns:a16="http://schemas.microsoft.com/office/drawing/2014/main" id="{3909677F-988A-4D78-8CC7-0CFC1F05C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73" name="Picture 198" descr="empty">
          <a:extLst>
            <a:ext uri="{FF2B5EF4-FFF2-40B4-BE49-F238E27FC236}">
              <a16:creationId xmlns:a16="http://schemas.microsoft.com/office/drawing/2014/main" id="{E4944596-6E5B-4701-AE3A-497D8AED5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74" name="Picture 199" descr="empty">
          <a:extLst>
            <a:ext uri="{FF2B5EF4-FFF2-40B4-BE49-F238E27FC236}">
              <a16:creationId xmlns:a16="http://schemas.microsoft.com/office/drawing/2014/main" id="{52A42F10-16D3-442A-BC64-417EAB50D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75" name="Picture 200" descr="empty">
          <a:extLst>
            <a:ext uri="{FF2B5EF4-FFF2-40B4-BE49-F238E27FC236}">
              <a16:creationId xmlns:a16="http://schemas.microsoft.com/office/drawing/2014/main" id="{E1604B8A-3573-48E5-A645-BB1FAF218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76" name="Picture 195" descr="empty">
          <a:extLst>
            <a:ext uri="{FF2B5EF4-FFF2-40B4-BE49-F238E27FC236}">
              <a16:creationId xmlns:a16="http://schemas.microsoft.com/office/drawing/2014/main" id="{43AD21BC-F15B-4EDA-A836-EDFF5DF86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77" name="Picture 196" descr="empty">
          <a:extLst>
            <a:ext uri="{FF2B5EF4-FFF2-40B4-BE49-F238E27FC236}">
              <a16:creationId xmlns:a16="http://schemas.microsoft.com/office/drawing/2014/main" id="{D15E3BC9-E2D2-445B-83F9-01C0DEC6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78" name="Picture 197" descr="empty">
          <a:extLst>
            <a:ext uri="{FF2B5EF4-FFF2-40B4-BE49-F238E27FC236}">
              <a16:creationId xmlns:a16="http://schemas.microsoft.com/office/drawing/2014/main" id="{6385A8D0-1846-4A3C-8069-B89CAEDEF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79" name="Picture 198" descr="empty">
          <a:extLst>
            <a:ext uri="{FF2B5EF4-FFF2-40B4-BE49-F238E27FC236}">
              <a16:creationId xmlns:a16="http://schemas.microsoft.com/office/drawing/2014/main" id="{48B29BE2-8C6B-4E9A-9BA6-C06AFD7C7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80" name="Picture 199" descr="empty">
          <a:extLst>
            <a:ext uri="{FF2B5EF4-FFF2-40B4-BE49-F238E27FC236}">
              <a16:creationId xmlns:a16="http://schemas.microsoft.com/office/drawing/2014/main" id="{1965B633-AA65-44FD-B490-48FD63D32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81" name="Picture 200" descr="empty">
          <a:extLst>
            <a:ext uri="{FF2B5EF4-FFF2-40B4-BE49-F238E27FC236}">
              <a16:creationId xmlns:a16="http://schemas.microsoft.com/office/drawing/2014/main" id="{756E8A53-C963-4F16-A929-E1785EF90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82" name="Picture 195" descr="empty">
          <a:extLst>
            <a:ext uri="{FF2B5EF4-FFF2-40B4-BE49-F238E27FC236}">
              <a16:creationId xmlns:a16="http://schemas.microsoft.com/office/drawing/2014/main" id="{48CC0E0B-7451-4CD0-A9DB-A00796068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83" name="Picture 196" descr="empty">
          <a:extLst>
            <a:ext uri="{FF2B5EF4-FFF2-40B4-BE49-F238E27FC236}">
              <a16:creationId xmlns:a16="http://schemas.microsoft.com/office/drawing/2014/main" id="{214A3A53-2D84-41A2-9ECC-241878AE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84" name="Picture 197" descr="empty">
          <a:extLst>
            <a:ext uri="{FF2B5EF4-FFF2-40B4-BE49-F238E27FC236}">
              <a16:creationId xmlns:a16="http://schemas.microsoft.com/office/drawing/2014/main" id="{9611586A-A86A-4FF4-B5C8-25C05CA09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85" name="Picture 198" descr="empty">
          <a:extLst>
            <a:ext uri="{FF2B5EF4-FFF2-40B4-BE49-F238E27FC236}">
              <a16:creationId xmlns:a16="http://schemas.microsoft.com/office/drawing/2014/main" id="{F2BA083B-E133-468B-A23C-AB21FB85B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86" name="Picture 199" descr="empty">
          <a:extLst>
            <a:ext uri="{FF2B5EF4-FFF2-40B4-BE49-F238E27FC236}">
              <a16:creationId xmlns:a16="http://schemas.microsoft.com/office/drawing/2014/main" id="{1147F10F-0F0B-4B27-B705-430B90111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87" name="Picture 200" descr="empty">
          <a:extLst>
            <a:ext uri="{FF2B5EF4-FFF2-40B4-BE49-F238E27FC236}">
              <a16:creationId xmlns:a16="http://schemas.microsoft.com/office/drawing/2014/main" id="{EBAAC042-0C8F-41F7-82D0-D845B1135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88" name="Picture 195" descr="empty">
          <a:extLst>
            <a:ext uri="{FF2B5EF4-FFF2-40B4-BE49-F238E27FC236}">
              <a16:creationId xmlns:a16="http://schemas.microsoft.com/office/drawing/2014/main" id="{A0E837D7-63E7-41A7-80E6-BC3072F6C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89" name="Picture 196" descr="empty">
          <a:extLst>
            <a:ext uri="{FF2B5EF4-FFF2-40B4-BE49-F238E27FC236}">
              <a16:creationId xmlns:a16="http://schemas.microsoft.com/office/drawing/2014/main" id="{96788D9B-C096-4143-A4A2-194F34AF4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90" name="Picture 197" descr="empty">
          <a:extLst>
            <a:ext uri="{FF2B5EF4-FFF2-40B4-BE49-F238E27FC236}">
              <a16:creationId xmlns:a16="http://schemas.microsoft.com/office/drawing/2014/main" id="{AE9A2964-B882-449C-B71F-4C656CC9C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91" name="Picture 198" descr="empty">
          <a:extLst>
            <a:ext uri="{FF2B5EF4-FFF2-40B4-BE49-F238E27FC236}">
              <a16:creationId xmlns:a16="http://schemas.microsoft.com/office/drawing/2014/main" id="{6A1EEE60-E587-47FE-9ECD-7884CD352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92" name="Picture 199" descr="empty">
          <a:extLst>
            <a:ext uri="{FF2B5EF4-FFF2-40B4-BE49-F238E27FC236}">
              <a16:creationId xmlns:a16="http://schemas.microsoft.com/office/drawing/2014/main" id="{DB2F6C56-4227-4DDE-AD99-C38979AC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93" name="Picture 200" descr="empty">
          <a:extLst>
            <a:ext uri="{FF2B5EF4-FFF2-40B4-BE49-F238E27FC236}">
              <a16:creationId xmlns:a16="http://schemas.microsoft.com/office/drawing/2014/main" id="{EE6F9D87-7F66-4BFE-8007-A9A208455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94" name="Picture 195" descr="empty">
          <a:extLst>
            <a:ext uri="{FF2B5EF4-FFF2-40B4-BE49-F238E27FC236}">
              <a16:creationId xmlns:a16="http://schemas.microsoft.com/office/drawing/2014/main" id="{F8343E00-04FE-41F4-90DA-E6CEE1F72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95" name="Picture 196" descr="empty">
          <a:extLst>
            <a:ext uri="{FF2B5EF4-FFF2-40B4-BE49-F238E27FC236}">
              <a16:creationId xmlns:a16="http://schemas.microsoft.com/office/drawing/2014/main" id="{3A9CD008-0A99-4DB3-AC07-A05B54C23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96" name="Picture 197" descr="empty">
          <a:extLst>
            <a:ext uri="{FF2B5EF4-FFF2-40B4-BE49-F238E27FC236}">
              <a16:creationId xmlns:a16="http://schemas.microsoft.com/office/drawing/2014/main" id="{64B270EA-3931-410E-A9CD-83B742B24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97" name="Picture 198" descr="empty">
          <a:extLst>
            <a:ext uri="{FF2B5EF4-FFF2-40B4-BE49-F238E27FC236}">
              <a16:creationId xmlns:a16="http://schemas.microsoft.com/office/drawing/2014/main" id="{A2E7B056-785E-48B2-8798-F6BD3D80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698" name="Picture 199" descr="empty">
          <a:extLst>
            <a:ext uri="{FF2B5EF4-FFF2-40B4-BE49-F238E27FC236}">
              <a16:creationId xmlns:a16="http://schemas.microsoft.com/office/drawing/2014/main" id="{944B6E4A-2934-496B-AC2D-48DA46A0F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699" name="Picture 200" descr="empty">
          <a:extLst>
            <a:ext uri="{FF2B5EF4-FFF2-40B4-BE49-F238E27FC236}">
              <a16:creationId xmlns:a16="http://schemas.microsoft.com/office/drawing/2014/main" id="{A4E91944-38F4-41FE-A190-3358AA648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00" name="Picture 195" descr="empty">
          <a:extLst>
            <a:ext uri="{FF2B5EF4-FFF2-40B4-BE49-F238E27FC236}">
              <a16:creationId xmlns:a16="http://schemas.microsoft.com/office/drawing/2014/main" id="{8D5623CE-87CE-4BA5-889F-2869448DA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01" name="Picture 196" descr="empty">
          <a:extLst>
            <a:ext uri="{FF2B5EF4-FFF2-40B4-BE49-F238E27FC236}">
              <a16:creationId xmlns:a16="http://schemas.microsoft.com/office/drawing/2014/main" id="{78CFB73F-8EBC-4017-A056-FBDDFB9D1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02" name="Picture 197" descr="empty">
          <a:extLst>
            <a:ext uri="{FF2B5EF4-FFF2-40B4-BE49-F238E27FC236}">
              <a16:creationId xmlns:a16="http://schemas.microsoft.com/office/drawing/2014/main" id="{C3463731-95F8-4BB5-9D20-816237C18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03" name="Picture 198" descr="empty">
          <a:extLst>
            <a:ext uri="{FF2B5EF4-FFF2-40B4-BE49-F238E27FC236}">
              <a16:creationId xmlns:a16="http://schemas.microsoft.com/office/drawing/2014/main" id="{56C6FBD9-F973-41CF-820B-41DCA63DD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04" name="Picture 199" descr="empty">
          <a:extLst>
            <a:ext uri="{FF2B5EF4-FFF2-40B4-BE49-F238E27FC236}">
              <a16:creationId xmlns:a16="http://schemas.microsoft.com/office/drawing/2014/main" id="{86CCBBF3-ACDC-44A0-87BD-F57BA25BE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05" name="Picture 200" descr="empty">
          <a:extLst>
            <a:ext uri="{FF2B5EF4-FFF2-40B4-BE49-F238E27FC236}">
              <a16:creationId xmlns:a16="http://schemas.microsoft.com/office/drawing/2014/main" id="{72E8B1E1-91EC-425C-8097-FAE5EEDD5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06" name="Picture 195" descr="empty">
          <a:extLst>
            <a:ext uri="{FF2B5EF4-FFF2-40B4-BE49-F238E27FC236}">
              <a16:creationId xmlns:a16="http://schemas.microsoft.com/office/drawing/2014/main" id="{239226AC-D497-4A96-A823-793370714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07" name="Picture 196" descr="empty">
          <a:extLst>
            <a:ext uri="{FF2B5EF4-FFF2-40B4-BE49-F238E27FC236}">
              <a16:creationId xmlns:a16="http://schemas.microsoft.com/office/drawing/2014/main" id="{73EC5EB0-ADC7-4232-A838-0B0EFF3C3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08" name="Picture 197" descr="empty">
          <a:extLst>
            <a:ext uri="{FF2B5EF4-FFF2-40B4-BE49-F238E27FC236}">
              <a16:creationId xmlns:a16="http://schemas.microsoft.com/office/drawing/2014/main" id="{38D37AAE-7579-4088-95FC-50EBC2E63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09" name="Picture 198" descr="empty">
          <a:extLst>
            <a:ext uri="{FF2B5EF4-FFF2-40B4-BE49-F238E27FC236}">
              <a16:creationId xmlns:a16="http://schemas.microsoft.com/office/drawing/2014/main" id="{4EF5ED44-674C-4794-95A4-0EE5B5932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10" name="Picture 199" descr="empty">
          <a:extLst>
            <a:ext uri="{FF2B5EF4-FFF2-40B4-BE49-F238E27FC236}">
              <a16:creationId xmlns:a16="http://schemas.microsoft.com/office/drawing/2014/main" id="{26336C17-EDC0-4926-B6D2-EC5816DEE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11" name="Picture 200" descr="empty">
          <a:extLst>
            <a:ext uri="{FF2B5EF4-FFF2-40B4-BE49-F238E27FC236}">
              <a16:creationId xmlns:a16="http://schemas.microsoft.com/office/drawing/2014/main" id="{145CC08A-E5BF-4582-8FA7-6E2471DF5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12" name="Picture 195" descr="empty">
          <a:extLst>
            <a:ext uri="{FF2B5EF4-FFF2-40B4-BE49-F238E27FC236}">
              <a16:creationId xmlns:a16="http://schemas.microsoft.com/office/drawing/2014/main" id="{62760AAC-DAFD-4C2F-9BC9-0CBC9DD0D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13" name="Picture 196" descr="empty">
          <a:extLst>
            <a:ext uri="{FF2B5EF4-FFF2-40B4-BE49-F238E27FC236}">
              <a16:creationId xmlns:a16="http://schemas.microsoft.com/office/drawing/2014/main" id="{8A19EEB9-0476-45E9-B859-03BB35948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14" name="Picture 197" descr="empty">
          <a:extLst>
            <a:ext uri="{FF2B5EF4-FFF2-40B4-BE49-F238E27FC236}">
              <a16:creationId xmlns:a16="http://schemas.microsoft.com/office/drawing/2014/main" id="{E870B7F0-88C9-4356-9F25-AE5751EA7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15" name="Picture 198" descr="empty">
          <a:extLst>
            <a:ext uri="{FF2B5EF4-FFF2-40B4-BE49-F238E27FC236}">
              <a16:creationId xmlns:a16="http://schemas.microsoft.com/office/drawing/2014/main" id="{208ED51B-5006-46C4-8901-D7483AB56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16" name="Picture 199" descr="empty">
          <a:extLst>
            <a:ext uri="{FF2B5EF4-FFF2-40B4-BE49-F238E27FC236}">
              <a16:creationId xmlns:a16="http://schemas.microsoft.com/office/drawing/2014/main" id="{1235349F-B623-401A-89AF-FE38B2CF3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17" name="Picture 200" descr="empty">
          <a:extLst>
            <a:ext uri="{FF2B5EF4-FFF2-40B4-BE49-F238E27FC236}">
              <a16:creationId xmlns:a16="http://schemas.microsoft.com/office/drawing/2014/main" id="{DE22E14F-1EC9-41E6-BEF7-54C65BBD3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18" name="Picture 195" descr="empty">
          <a:extLst>
            <a:ext uri="{FF2B5EF4-FFF2-40B4-BE49-F238E27FC236}">
              <a16:creationId xmlns:a16="http://schemas.microsoft.com/office/drawing/2014/main" id="{D69F8A74-9495-46F8-8D46-33E6EF0DF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19" name="Picture 196" descr="empty">
          <a:extLst>
            <a:ext uri="{FF2B5EF4-FFF2-40B4-BE49-F238E27FC236}">
              <a16:creationId xmlns:a16="http://schemas.microsoft.com/office/drawing/2014/main" id="{38369625-3A0C-4F43-AEE9-98072DF10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20" name="Picture 197" descr="empty">
          <a:extLst>
            <a:ext uri="{FF2B5EF4-FFF2-40B4-BE49-F238E27FC236}">
              <a16:creationId xmlns:a16="http://schemas.microsoft.com/office/drawing/2014/main" id="{1A8E25E4-8454-4334-8184-3F422F395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21" name="Picture 198" descr="empty">
          <a:extLst>
            <a:ext uri="{FF2B5EF4-FFF2-40B4-BE49-F238E27FC236}">
              <a16:creationId xmlns:a16="http://schemas.microsoft.com/office/drawing/2014/main" id="{219833D7-F676-4624-87BC-52D870DDD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22" name="Picture 199" descr="empty">
          <a:extLst>
            <a:ext uri="{FF2B5EF4-FFF2-40B4-BE49-F238E27FC236}">
              <a16:creationId xmlns:a16="http://schemas.microsoft.com/office/drawing/2014/main" id="{3F11B837-5C29-4B9B-8F61-4C8382AD5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23" name="Picture 200" descr="empty">
          <a:extLst>
            <a:ext uri="{FF2B5EF4-FFF2-40B4-BE49-F238E27FC236}">
              <a16:creationId xmlns:a16="http://schemas.microsoft.com/office/drawing/2014/main" id="{A96758F3-4F6A-4279-9898-3C8CC4060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24" name="Picture 195" descr="empty">
          <a:extLst>
            <a:ext uri="{FF2B5EF4-FFF2-40B4-BE49-F238E27FC236}">
              <a16:creationId xmlns:a16="http://schemas.microsoft.com/office/drawing/2014/main" id="{C7C10C56-A18A-46FF-BCDF-4FC0BDD73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25" name="Picture 196" descr="empty">
          <a:extLst>
            <a:ext uri="{FF2B5EF4-FFF2-40B4-BE49-F238E27FC236}">
              <a16:creationId xmlns:a16="http://schemas.microsoft.com/office/drawing/2014/main" id="{1B61E531-7EDD-40FE-B30B-9599CDCE4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26" name="Picture 197" descr="empty">
          <a:extLst>
            <a:ext uri="{FF2B5EF4-FFF2-40B4-BE49-F238E27FC236}">
              <a16:creationId xmlns:a16="http://schemas.microsoft.com/office/drawing/2014/main" id="{75DB1A7E-B693-495E-BE04-F5AC4D033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27" name="Picture 198" descr="empty">
          <a:extLst>
            <a:ext uri="{FF2B5EF4-FFF2-40B4-BE49-F238E27FC236}">
              <a16:creationId xmlns:a16="http://schemas.microsoft.com/office/drawing/2014/main" id="{B9CB5318-8D9F-4593-BADD-C19BD7D16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28" name="Picture 199" descr="empty">
          <a:extLst>
            <a:ext uri="{FF2B5EF4-FFF2-40B4-BE49-F238E27FC236}">
              <a16:creationId xmlns:a16="http://schemas.microsoft.com/office/drawing/2014/main" id="{A5E60D54-CBD9-461E-AA51-6A6633EAD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29" name="Picture 200" descr="empty">
          <a:extLst>
            <a:ext uri="{FF2B5EF4-FFF2-40B4-BE49-F238E27FC236}">
              <a16:creationId xmlns:a16="http://schemas.microsoft.com/office/drawing/2014/main" id="{8FBAE5E6-ABBC-42C2-A8EB-5C01B859D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30" name="Picture 195" descr="empty">
          <a:extLst>
            <a:ext uri="{FF2B5EF4-FFF2-40B4-BE49-F238E27FC236}">
              <a16:creationId xmlns:a16="http://schemas.microsoft.com/office/drawing/2014/main" id="{7AD67291-9E7D-486F-9F4C-7F65CBE5A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31" name="Picture 196" descr="empty">
          <a:extLst>
            <a:ext uri="{FF2B5EF4-FFF2-40B4-BE49-F238E27FC236}">
              <a16:creationId xmlns:a16="http://schemas.microsoft.com/office/drawing/2014/main" id="{1F69D4AB-CDF3-45D5-985F-9CE67C46F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32" name="Picture 197" descr="empty">
          <a:extLst>
            <a:ext uri="{FF2B5EF4-FFF2-40B4-BE49-F238E27FC236}">
              <a16:creationId xmlns:a16="http://schemas.microsoft.com/office/drawing/2014/main" id="{61FC38AC-F780-44F4-B2DD-79802721C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33" name="Picture 198" descr="empty">
          <a:extLst>
            <a:ext uri="{FF2B5EF4-FFF2-40B4-BE49-F238E27FC236}">
              <a16:creationId xmlns:a16="http://schemas.microsoft.com/office/drawing/2014/main" id="{67F603EF-49A6-43AD-855B-763CDA1D8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34" name="Picture 199" descr="empty">
          <a:extLst>
            <a:ext uri="{FF2B5EF4-FFF2-40B4-BE49-F238E27FC236}">
              <a16:creationId xmlns:a16="http://schemas.microsoft.com/office/drawing/2014/main" id="{83A5074A-25C6-42B5-B1B8-4F2BFA46F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35" name="Picture 200" descr="empty">
          <a:extLst>
            <a:ext uri="{FF2B5EF4-FFF2-40B4-BE49-F238E27FC236}">
              <a16:creationId xmlns:a16="http://schemas.microsoft.com/office/drawing/2014/main" id="{84A09039-0906-4E07-91C9-7AB423B89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36" name="Picture 195" descr="empty">
          <a:extLst>
            <a:ext uri="{FF2B5EF4-FFF2-40B4-BE49-F238E27FC236}">
              <a16:creationId xmlns:a16="http://schemas.microsoft.com/office/drawing/2014/main" id="{B1112A0B-F81D-4E1A-8CB4-8F798D167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37" name="Picture 196" descr="empty">
          <a:extLst>
            <a:ext uri="{FF2B5EF4-FFF2-40B4-BE49-F238E27FC236}">
              <a16:creationId xmlns:a16="http://schemas.microsoft.com/office/drawing/2014/main" id="{EB44941F-BA6E-4D43-9B87-17262EC7B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38" name="Picture 197" descr="empty">
          <a:extLst>
            <a:ext uri="{FF2B5EF4-FFF2-40B4-BE49-F238E27FC236}">
              <a16:creationId xmlns:a16="http://schemas.microsoft.com/office/drawing/2014/main" id="{38B49717-25F6-4EB0-8608-CFBB804A3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39" name="Picture 198" descr="empty">
          <a:extLst>
            <a:ext uri="{FF2B5EF4-FFF2-40B4-BE49-F238E27FC236}">
              <a16:creationId xmlns:a16="http://schemas.microsoft.com/office/drawing/2014/main" id="{823E4185-EED4-4D01-9931-F5A029CCD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40" name="Picture 199" descr="empty">
          <a:extLst>
            <a:ext uri="{FF2B5EF4-FFF2-40B4-BE49-F238E27FC236}">
              <a16:creationId xmlns:a16="http://schemas.microsoft.com/office/drawing/2014/main" id="{238DA9A5-ACAF-4649-9C30-054421F43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41" name="Picture 200" descr="empty">
          <a:extLst>
            <a:ext uri="{FF2B5EF4-FFF2-40B4-BE49-F238E27FC236}">
              <a16:creationId xmlns:a16="http://schemas.microsoft.com/office/drawing/2014/main" id="{5391B849-6389-4D99-BBE3-9D4596EF6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42" name="Picture 195" descr="empty">
          <a:extLst>
            <a:ext uri="{FF2B5EF4-FFF2-40B4-BE49-F238E27FC236}">
              <a16:creationId xmlns:a16="http://schemas.microsoft.com/office/drawing/2014/main" id="{522ADBA2-01DE-4D76-820C-1FB623BFB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43" name="Picture 196" descr="empty">
          <a:extLst>
            <a:ext uri="{FF2B5EF4-FFF2-40B4-BE49-F238E27FC236}">
              <a16:creationId xmlns:a16="http://schemas.microsoft.com/office/drawing/2014/main" id="{28D69472-532E-4D4D-B7CF-7B8EC0341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44" name="Picture 197" descr="empty">
          <a:extLst>
            <a:ext uri="{FF2B5EF4-FFF2-40B4-BE49-F238E27FC236}">
              <a16:creationId xmlns:a16="http://schemas.microsoft.com/office/drawing/2014/main" id="{ACDF25AE-9E83-4B25-A8CC-E4B6D18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45" name="Picture 198" descr="empty">
          <a:extLst>
            <a:ext uri="{FF2B5EF4-FFF2-40B4-BE49-F238E27FC236}">
              <a16:creationId xmlns:a16="http://schemas.microsoft.com/office/drawing/2014/main" id="{E7A60DAD-BD47-4CE7-A439-A4650129C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46" name="Picture 199" descr="empty">
          <a:extLst>
            <a:ext uri="{FF2B5EF4-FFF2-40B4-BE49-F238E27FC236}">
              <a16:creationId xmlns:a16="http://schemas.microsoft.com/office/drawing/2014/main" id="{F56491E1-378A-4F26-80FC-30D911D72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47" name="Picture 200" descr="empty">
          <a:extLst>
            <a:ext uri="{FF2B5EF4-FFF2-40B4-BE49-F238E27FC236}">
              <a16:creationId xmlns:a16="http://schemas.microsoft.com/office/drawing/2014/main" id="{F3D836A2-6EF7-4603-B351-659B39E0D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48" name="Picture 195" descr="empty">
          <a:extLst>
            <a:ext uri="{FF2B5EF4-FFF2-40B4-BE49-F238E27FC236}">
              <a16:creationId xmlns:a16="http://schemas.microsoft.com/office/drawing/2014/main" id="{4E543B65-5455-428E-9383-697292971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49" name="Picture 196" descr="empty">
          <a:extLst>
            <a:ext uri="{FF2B5EF4-FFF2-40B4-BE49-F238E27FC236}">
              <a16:creationId xmlns:a16="http://schemas.microsoft.com/office/drawing/2014/main" id="{04BDC0CC-4EBF-4FBA-A47F-2E30A3F9E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50" name="Picture 197" descr="empty">
          <a:extLst>
            <a:ext uri="{FF2B5EF4-FFF2-40B4-BE49-F238E27FC236}">
              <a16:creationId xmlns:a16="http://schemas.microsoft.com/office/drawing/2014/main" id="{F6546821-5CE3-4251-846A-912414022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51" name="Picture 198" descr="empty">
          <a:extLst>
            <a:ext uri="{FF2B5EF4-FFF2-40B4-BE49-F238E27FC236}">
              <a16:creationId xmlns:a16="http://schemas.microsoft.com/office/drawing/2014/main" id="{9B554246-666D-4352-BE03-A4E544645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52" name="Picture 199" descr="empty">
          <a:extLst>
            <a:ext uri="{FF2B5EF4-FFF2-40B4-BE49-F238E27FC236}">
              <a16:creationId xmlns:a16="http://schemas.microsoft.com/office/drawing/2014/main" id="{E8EAB995-6386-4FDD-8958-45DF1F57E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53" name="Picture 200" descr="empty">
          <a:extLst>
            <a:ext uri="{FF2B5EF4-FFF2-40B4-BE49-F238E27FC236}">
              <a16:creationId xmlns:a16="http://schemas.microsoft.com/office/drawing/2014/main" id="{40755B65-F2CF-4036-B3DD-F170F0599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54" name="Picture 195" descr="empty">
          <a:extLst>
            <a:ext uri="{FF2B5EF4-FFF2-40B4-BE49-F238E27FC236}">
              <a16:creationId xmlns:a16="http://schemas.microsoft.com/office/drawing/2014/main" id="{BFD0F5F7-84EA-486C-94D9-F346F4314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55" name="Picture 196" descr="empty">
          <a:extLst>
            <a:ext uri="{FF2B5EF4-FFF2-40B4-BE49-F238E27FC236}">
              <a16:creationId xmlns:a16="http://schemas.microsoft.com/office/drawing/2014/main" id="{936896E7-8829-4956-8374-885F2DAE5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56" name="Picture 197" descr="empty">
          <a:extLst>
            <a:ext uri="{FF2B5EF4-FFF2-40B4-BE49-F238E27FC236}">
              <a16:creationId xmlns:a16="http://schemas.microsoft.com/office/drawing/2014/main" id="{6AE50E55-C1C6-46F3-9B7D-EAB18EC1C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57" name="Picture 198" descr="empty">
          <a:extLst>
            <a:ext uri="{FF2B5EF4-FFF2-40B4-BE49-F238E27FC236}">
              <a16:creationId xmlns:a16="http://schemas.microsoft.com/office/drawing/2014/main" id="{E68ED2C4-B667-454B-821D-6C0B4E383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58" name="Picture 199" descr="empty">
          <a:extLst>
            <a:ext uri="{FF2B5EF4-FFF2-40B4-BE49-F238E27FC236}">
              <a16:creationId xmlns:a16="http://schemas.microsoft.com/office/drawing/2014/main" id="{D1E7D85A-64C9-4932-B993-4566C7D9A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59" name="Picture 200" descr="empty">
          <a:extLst>
            <a:ext uri="{FF2B5EF4-FFF2-40B4-BE49-F238E27FC236}">
              <a16:creationId xmlns:a16="http://schemas.microsoft.com/office/drawing/2014/main" id="{CB841F85-8C99-413B-A8FA-B07AEEAD6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60" name="Picture 195" descr="empty">
          <a:extLst>
            <a:ext uri="{FF2B5EF4-FFF2-40B4-BE49-F238E27FC236}">
              <a16:creationId xmlns:a16="http://schemas.microsoft.com/office/drawing/2014/main" id="{DB0E3D17-0132-4BA8-BA9B-EB9C0AA42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61" name="Picture 196" descr="empty">
          <a:extLst>
            <a:ext uri="{FF2B5EF4-FFF2-40B4-BE49-F238E27FC236}">
              <a16:creationId xmlns:a16="http://schemas.microsoft.com/office/drawing/2014/main" id="{9920620F-7787-4F80-8EC8-E6283C320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62" name="Picture 197" descr="empty">
          <a:extLst>
            <a:ext uri="{FF2B5EF4-FFF2-40B4-BE49-F238E27FC236}">
              <a16:creationId xmlns:a16="http://schemas.microsoft.com/office/drawing/2014/main" id="{F72E0C44-3BD6-4851-9619-417D09189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63" name="Picture 198" descr="empty">
          <a:extLst>
            <a:ext uri="{FF2B5EF4-FFF2-40B4-BE49-F238E27FC236}">
              <a16:creationId xmlns:a16="http://schemas.microsoft.com/office/drawing/2014/main" id="{EF647F7D-5D1C-4863-B07F-6612AB373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64" name="Picture 199" descr="empty">
          <a:extLst>
            <a:ext uri="{FF2B5EF4-FFF2-40B4-BE49-F238E27FC236}">
              <a16:creationId xmlns:a16="http://schemas.microsoft.com/office/drawing/2014/main" id="{B67CA1A2-2877-4399-A907-39B44037F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65" name="Picture 200" descr="empty">
          <a:extLst>
            <a:ext uri="{FF2B5EF4-FFF2-40B4-BE49-F238E27FC236}">
              <a16:creationId xmlns:a16="http://schemas.microsoft.com/office/drawing/2014/main" id="{6C5E6461-B0E9-491E-9188-8ADB59CD4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66" name="Picture 195" descr="empty">
          <a:extLst>
            <a:ext uri="{FF2B5EF4-FFF2-40B4-BE49-F238E27FC236}">
              <a16:creationId xmlns:a16="http://schemas.microsoft.com/office/drawing/2014/main" id="{86BAA3FE-D929-43C8-870D-DFE6B92A7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67" name="Picture 196" descr="empty">
          <a:extLst>
            <a:ext uri="{FF2B5EF4-FFF2-40B4-BE49-F238E27FC236}">
              <a16:creationId xmlns:a16="http://schemas.microsoft.com/office/drawing/2014/main" id="{8BBCF1E2-8972-416D-B7AA-6D5CD5A69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68" name="Picture 197" descr="empty">
          <a:extLst>
            <a:ext uri="{FF2B5EF4-FFF2-40B4-BE49-F238E27FC236}">
              <a16:creationId xmlns:a16="http://schemas.microsoft.com/office/drawing/2014/main" id="{C2CC800D-8EEC-4CEF-9CEE-C521B860A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69" name="Picture 198" descr="empty">
          <a:extLst>
            <a:ext uri="{FF2B5EF4-FFF2-40B4-BE49-F238E27FC236}">
              <a16:creationId xmlns:a16="http://schemas.microsoft.com/office/drawing/2014/main" id="{B951B680-3CD4-4758-9CC7-FBAEED1D8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70" name="Picture 199" descr="empty">
          <a:extLst>
            <a:ext uri="{FF2B5EF4-FFF2-40B4-BE49-F238E27FC236}">
              <a16:creationId xmlns:a16="http://schemas.microsoft.com/office/drawing/2014/main" id="{FDB021B6-87B2-44C2-AFBA-AAD37A02E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71" name="Picture 200" descr="empty">
          <a:extLst>
            <a:ext uri="{FF2B5EF4-FFF2-40B4-BE49-F238E27FC236}">
              <a16:creationId xmlns:a16="http://schemas.microsoft.com/office/drawing/2014/main" id="{CC7F15B5-7F35-4F4E-82DE-BCC7839CE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72" name="Picture 195" descr="empty">
          <a:extLst>
            <a:ext uri="{FF2B5EF4-FFF2-40B4-BE49-F238E27FC236}">
              <a16:creationId xmlns:a16="http://schemas.microsoft.com/office/drawing/2014/main" id="{C7B3D264-93B0-4E41-AA88-537A0D8C1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73" name="Picture 196" descr="empty">
          <a:extLst>
            <a:ext uri="{FF2B5EF4-FFF2-40B4-BE49-F238E27FC236}">
              <a16:creationId xmlns:a16="http://schemas.microsoft.com/office/drawing/2014/main" id="{C031CF3D-DFA3-4966-BBBF-B2FA2514C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74" name="Picture 197" descr="empty">
          <a:extLst>
            <a:ext uri="{FF2B5EF4-FFF2-40B4-BE49-F238E27FC236}">
              <a16:creationId xmlns:a16="http://schemas.microsoft.com/office/drawing/2014/main" id="{2ACD523E-410A-47D2-8B72-6AAA76CA7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75" name="Picture 198" descr="empty">
          <a:extLst>
            <a:ext uri="{FF2B5EF4-FFF2-40B4-BE49-F238E27FC236}">
              <a16:creationId xmlns:a16="http://schemas.microsoft.com/office/drawing/2014/main" id="{71C31734-A72D-4BE6-B688-2848CC7F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76" name="Picture 199" descr="empty">
          <a:extLst>
            <a:ext uri="{FF2B5EF4-FFF2-40B4-BE49-F238E27FC236}">
              <a16:creationId xmlns:a16="http://schemas.microsoft.com/office/drawing/2014/main" id="{FF7E73B0-F754-4999-BFDD-9E80A64D1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77" name="Picture 200" descr="empty">
          <a:extLst>
            <a:ext uri="{FF2B5EF4-FFF2-40B4-BE49-F238E27FC236}">
              <a16:creationId xmlns:a16="http://schemas.microsoft.com/office/drawing/2014/main" id="{ED5FE9C3-EF43-4CCF-BAE4-E7B13031B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78" name="Picture 195" descr="empty">
          <a:extLst>
            <a:ext uri="{FF2B5EF4-FFF2-40B4-BE49-F238E27FC236}">
              <a16:creationId xmlns:a16="http://schemas.microsoft.com/office/drawing/2014/main" id="{78CE9DE4-8FBE-4FC3-A8CD-D807E80AD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79" name="Picture 196" descr="empty">
          <a:extLst>
            <a:ext uri="{FF2B5EF4-FFF2-40B4-BE49-F238E27FC236}">
              <a16:creationId xmlns:a16="http://schemas.microsoft.com/office/drawing/2014/main" id="{6BBB81A6-433D-41FF-BA4D-DB02ECFA9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80" name="Picture 197" descr="empty">
          <a:extLst>
            <a:ext uri="{FF2B5EF4-FFF2-40B4-BE49-F238E27FC236}">
              <a16:creationId xmlns:a16="http://schemas.microsoft.com/office/drawing/2014/main" id="{C7AAAD85-FDD2-413E-836E-C9658C32B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81" name="Picture 198" descr="empty">
          <a:extLst>
            <a:ext uri="{FF2B5EF4-FFF2-40B4-BE49-F238E27FC236}">
              <a16:creationId xmlns:a16="http://schemas.microsoft.com/office/drawing/2014/main" id="{3185C0A6-F904-4BC7-AB9A-8F7FE8987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82" name="Picture 199" descr="empty">
          <a:extLst>
            <a:ext uri="{FF2B5EF4-FFF2-40B4-BE49-F238E27FC236}">
              <a16:creationId xmlns:a16="http://schemas.microsoft.com/office/drawing/2014/main" id="{D15E5770-8ACF-4E97-8A50-FEB26AF03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83" name="Picture 200" descr="empty">
          <a:extLst>
            <a:ext uri="{FF2B5EF4-FFF2-40B4-BE49-F238E27FC236}">
              <a16:creationId xmlns:a16="http://schemas.microsoft.com/office/drawing/2014/main" id="{F688DEDF-0AD7-40EA-B889-615EA16C4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84" name="Picture 195" descr="empty">
          <a:extLst>
            <a:ext uri="{FF2B5EF4-FFF2-40B4-BE49-F238E27FC236}">
              <a16:creationId xmlns:a16="http://schemas.microsoft.com/office/drawing/2014/main" id="{B3D392AC-7946-48B5-8AE2-A37B1CED3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85" name="Picture 196" descr="empty">
          <a:extLst>
            <a:ext uri="{FF2B5EF4-FFF2-40B4-BE49-F238E27FC236}">
              <a16:creationId xmlns:a16="http://schemas.microsoft.com/office/drawing/2014/main" id="{017D63ED-9C7D-4478-8940-5898510A8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86" name="Picture 197" descr="empty">
          <a:extLst>
            <a:ext uri="{FF2B5EF4-FFF2-40B4-BE49-F238E27FC236}">
              <a16:creationId xmlns:a16="http://schemas.microsoft.com/office/drawing/2014/main" id="{52959DBC-EC3A-4ED1-8D1B-3584B4368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87" name="Picture 198" descr="empty">
          <a:extLst>
            <a:ext uri="{FF2B5EF4-FFF2-40B4-BE49-F238E27FC236}">
              <a16:creationId xmlns:a16="http://schemas.microsoft.com/office/drawing/2014/main" id="{A47A5A87-39AF-4323-A3FE-70363ADD8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88" name="Picture 199" descr="empty">
          <a:extLst>
            <a:ext uri="{FF2B5EF4-FFF2-40B4-BE49-F238E27FC236}">
              <a16:creationId xmlns:a16="http://schemas.microsoft.com/office/drawing/2014/main" id="{FB5C5837-1D0C-48A9-99F0-49C721488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89" name="Picture 200" descr="empty">
          <a:extLst>
            <a:ext uri="{FF2B5EF4-FFF2-40B4-BE49-F238E27FC236}">
              <a16:creationId xmlns:a16="http://schemas.microsoft.com/office/drawing/2014/main" id="{27E64F7A-B8DD-4FD8-93A9-32E0D623B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90" name="Picture 195" descr="empty">
          <a:extLst>
            <a:ext uri="{FF2B5EF4-FFF2-40B4-BE49-F238E27FC236}">
              <a16:creationId xmlns:a16="http://schemas.microsoft.com/office/drawing/2014/main" id="{F02C8DF7-4DD1-48E3-B103-43DFCBF36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91" name="Picture 196" descr="empty">
          <a:extLst>
            <a:ext uri="{FF2B5EF4-FFF2-40B4-BE49-F238E27FC236}">
              <a16:creationId xmlns:a16="http://schemas.microsoft.com/office/drawing/2014/main" id="{E558E039-C191-43DF-A1BD-AE4F116CD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92" name="Picture 197" descr="empty">
          <a:extLst>
            <a:ext uri="{FF2B5EF4-FFF2-40B4-BE49-F238E27FC236}">
              <a16:creationId xmlns:a16="http://schemas.microsoft.com/office/drawing/2014/main" id="{56EA14D3-D959-4022-844F-F76C1750E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93" name="Picture 198" descr="empty">
          <a:extLst>
            <a:ext uri="{FF2B5EF4-FFF2-40B4-BE49-F238E27FC236}">
              <a16:creationId xmlns:a16="http://schemas.microsoft.com/office/drawing/2014/main" id="{29041A72-E33E-427F-BD00-87680D97F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94" name="Picture 199" descr="empty">
          <a:extLst>
            <a:ext uri="{FF2B5EF4-FFF2-40B4-BE49-F238E27FC236}">
              <a16:creationId xmlns:a16="http://schemas.microsoft.com/office/drawing/2014/main" id="{B8FA1B59-8144-4F1F-85CC-AFA124AB9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95" name="Picture 200" descr="empty">
          <a:extLst>
            <a:ext uri="{FF2B5EF4-FFF2-40B4-BE49-F238E27FC236}">
              <a16:creationId xmlns:a16="http://schemas.microsoft.com/office/drawing/2014/main" id="{70C3F039-2C54-42D7-9419-B79E396B5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96" name="Picture 195" descr="empty">
          <a:extLst>
            <a:ext uri="{FF2B5EF4-FFF2-40B4-BE49-F238E27FC236}">
              <a16:creationId xmlns:a16="http://schemas.microsoft.com/office/drawing/2014/main" id="{FA55874D-C65A-4AF0-AB4B-D2172355A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97" name="Picture 196" descr="empty">
          <a:extLst>
            <a:ext uri="{FF2B5EF4-FFF2-40B4-BE49-F238E27FC236}">
              <a16:creationId xmlns:a16="http://schemas.microsoft.com/office/drawing/2014/main" id="{530252AC-D66A-436A-8757-C3AF9BB5B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798" name="Picture 197" descr="empty">
          <a:extLst>
            <a:ext uri="{FF2B5EF4-FFF2-40B4-BE49-F238E27FC236}">
              <a16:creationId xmlns:a16="http://schemas.microsoft.com/office/drawing/2014/main" id="{FCF9730E-EF58-4281-ACB5-0D2083258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799" name="Picture 198" descr="empty">
          <a:extLst>
            <a:ext uri="{FF2B5EF4-FFF2-40B4-BE49-F238E27FC236}">
              <a16:creationId xmlns:a16="http://schemas.microsoft.com/office/drawing/2014/main" id="{8B0F03FD-A942-4760-BB14-5217A0580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00" name="Picture 199" descr="empty">
          <a:extLst>
            <a:ext uri="{FF2B5EF4-FFF2-40B4-BE49-F238E27FC236}">
              <a16:creationId xmlns:a16="http://schemas.microsoft.com/office/drawing/2014/main" id="{8628C616-B3D3-4D89-8E37-FCF553631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01" name="Picture 200" descr="empty">
          <a:extLst>
            <a:ext uri="{FF2B5EF4-FFF2-40B4-BE49-F238E27FC236}">
              <a16:creationId xmlns:a16="http://schemas.microsoft.com/office/drawing/2014/main" id="{AEDB31F7-A570-4F8E-AFDD-619E07F59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02" name="Picture 195" descr="empty">
          <a:extLst>
            <a:ext uri="{FF2B5EF4-FFF2-40B4-BE49-F238E27FC236}">
              <a16:creationId xmlns:a16="http://schemas.microsoft.com/office/drawing/2014/main" id="{CB5B72B4-8F9D-47A9-9440-6D645EA81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03" name="Picture 196" descr="empty">
          <a:extLst>
            <a:ext uri="{FF2B5EF4-FFF2-40B4-BE49-F238E27FC236}">
              <a16:creationId xmlns:a16="http://schemas.microsoft.com/office/drawing/2014/main" id="{FAA35F0C-39E7-47F5-8FE6-CD2F6F8BD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04" name="Picture 197" descr="empty">
          <a:extLst>
            <a:ext uri="{FF2B5EF4-FFF2-40B4-BE49-F238E27FC236}">
              <a16:creationId xmlns:a16="http://schemas.microsoft.com/office/drawing/2014/main" id="{304D7A3E-9469-4169-A63C-5A4B659AE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05" name="Picture 198" descr="empty">
          <a:extLst>
            <a:ext uri="{FF2B5EF4-FFF2-40B4-BE49-F238E27FC236}">
              <a16:creationId xmlns:a16="http://schemas.microsoft.com/office/drawing/2014/main" id="{8EAFCF66-6453-463D-BBFA-F9E6EA2D7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06" name="Picture 199" descr="empty">
          <a:extLst>
            <a:ext uri="{FF2B5EF4-FFF2-40B4-BE49-F238E27FC236}">
              <a16:creationId xmlns:a16="http://schemas.microsoft.com/office/drawing/2014/main" id="{E5CCBCCA-784E-41FB-9EC4-829715416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07" name="Picture 200" descr="empty">
          <a:extLst>
            <a:ext uri="{FF2B5EF4-FFF2-40B4-BE49-F238E27FC236}">
              <a16:creationId xmlns:a16="http://schemas.microsoft.com/office/drawing/2014/main" id="{511AE2D8-1BA9-4200-A611-583537198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08" name="Picture 195" descr="empty">
          <a:extLst>
            <a:ext uri="{FF2B5EF4-FFF2-40B4-BE49-F238E27FC236}">
              <a16:creationId xmlns:a16="http://schemas.microsoft.com/office/drawing/2014/main" id="{4F5A54E8-7AC3-401C-873D-109E8136A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09" name="Picture 196" descr="empty">
          <a:extLst>
            <a:ext uri="{FF2B5EF4-FFF2-40B4-BE49-F238E27FC236}">
              <a16:creationId xmlns:a16="http://schemas.microsoft.com/office/drawing/2014/main" id="{AC3F6D07-A514-46DE-AECE-BE58CAADC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10" name="Picture 197" descr="empty">
          <a:extLst>
            <a:ext uri="{FF2B5EF4-FFF2-40B4-BE49-F238E27FC236}">
              <a16:creationId xmlns:a16="http://schemas.microsoft.com/office/drawing/2014/main" id="{EBAF8A03-0810-4E6F-8078-98806C239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11" name="Picture 198" descr="empty">
          <a:extLst>
            <a:ext uri="{FF2B5EF4-FFF2-40B4-BE49-F238E27FC236}">
              <a16:creationId xmlns:a16="http://schemas.microsoft.com/office/drawing/2014/main" id="{5DC98761-78B5-4712-A841-5D0DC2E0E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12" name="Picture 199" descr="empty">
          <a:extLst>
            <a:ext uri="{FF2B5EF4-FFF2-40B4-BE49-F238E27FC236}">
              <a16:creationId xmlns:a16="http://schemas.microsoft.com/office/drawing/2014/main" id="{34D9566E-9801-48EE-BFC2-035394B6A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13" name="Picture 200" descr="empty">
          <a:extLst>
            <a:ext uri="{FF2B5EF4-FFF2-40B4-BE49-F238E27FC236}">
              <a16:creationId xmlns:a16="http://schemas.microsoft.com/office/drawing/2014/main" id="{EF7EFBF1-ABE7-441D-B831-77686CB55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14" name="Picture 195" descr="empty">
          <a:extLst>
            <a:ext uri="{FF2B5EF4-FFF2-40B4-BE49-F238E27FC236}">
              <a16:creationId xmlns:a16="http://schemas.microsoft.com/office/drawing/2014/main" id="{FDD40E04-C66A-4C87-AC3C-44C7332B5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15" name="Picture 196" descr="empty">
          <a:extLst>
            <a:ext uri="{FF2B5EF4-FFF2-40B4-BE49-F238E27FC236}">
              <a16:creationId xmlns:a16="http://schemas.microsoft.com/office/drawing/2014/main" id="{1823C47E-9A60-47F9-87F5-C06525581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16" name="Picture 197" descr="empty">
          <a:extLst>
            <a:ext uri="{FF2B5EF4-FFF2-40B4-BE49-F238E27FC236}">
              <a16:creationId xmlns:a16="http://schemas.microsoft.com/office/drawing/2014/main" id="{47838068-5EF3-4F24-BA78-F2DBA1CC6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17" name="Picture 198" descr="empty">
          <a:extLst>
            <a:ext uri="{FF2B5EF4-FFF2-40B4-BE49-F238E27FC236}">
              <a16:creationId xmlns:a16="http://schemas.microsoft.com/office/drawing/2014/main" id="{9B603A22-B376-4C04-AB23-592204C66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18" name="Picture 199" descr="empty">
          <a:extLst>
            <a:ext uri="{FF2B5EF4-FFF2-40B4-BE49-F238E27FC236}">
              <a16:creationId xmlns:a16="http://schemas.microsoft.com/office/drawing/2014/main" id="{29D2AC58-6DC7-4FD7-980A-14D7AFE2F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19" name="Picture 200" descr="empty">
          <a:extLst>
            <a:ext uri="{FF2B5EF4-FFF2-40B4-BE49-F238E27FC236}">
              <a16:creationId xmlns:a16="http://schemas.microsoft.com/office/drawing/2014/main" id="{2B68335B-016E-4F4A-9730-9CE4D035E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20" name="Picture 195" descr="empty">
          <a:extLst>
            <a:ext uri="{FF2B5EF4-FFF2-40B4-BE49-F238E27FC236}">
              <a16:creationId xmlns:a16="http://schemas.microsoft.com/office/drawing/2014/main" id="{82418BEF-B336-4EB8-BAAD-44BCA9251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21" name="Picture 196" descr="empty">
          <a:extLst>
            <a:ext uri="{FF2B5EF4-FFF2-40B4-BE49-F238E27FC236}">
              <a16:creationId xmlns:a16="http://schemas.microsoft.com/office/drawing/2014/main" id="{D9F8CDE0-436E-4244-BCF1-F56D61A4C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22" name="Picture 197" descr="empty">
          <a:extLst>
            <a:ext uri="{FF2B5EF4-FFF2-40B4-BE49-F238E27FC236}">
              <a16:creationId xmlns:a16="http://schemas.microsoft.com/office/drawing/2014/main" id="{9992761F-0F1B-43D8-9D54-10ACA541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23" name="Picture 198" descr="empty">
          <a:extLst>
            <a:ext uri="{FF2B5EF4-FFF2-40B4-BE49-F238E27FC236}">
              <a16:creationId xmlns:a16="http://schemas.microsoft.com/office/drawing/2014/main" id="{C8B5A3A2-D3CA-4D05-8B97-9D40B0143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24" name="Picture 199" descr="empty">
          <a:extLst>
            <a:ext uri="{FF2B5EF4-FFF2-40B4-BE49-F238E27FC236}">
              <a16:creationId xmlns:a16="http://schemas.microsoft.com/office/drawing/2014/main" id="{84728274-B3B8-48C4-B1D6-88E6FA87F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25" name="Picture 200" descr="empty">
          <a:extLst>
            <a:ext uri="{FF2B5EF4-FFF2-40B4-BE49-F238E27FC236}">
              <a16:creationId xmlns:a16="http://schemas.microsoft.com/office/drawing/2014/main" id="{C6406895-F58B-4753-B32A-76315323B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26" name="Picture 195" descr="empty">
          <a:extLst>
            <a:ext uri="{FF2B5EF4-FFF2-40B4-BE49-F238E27FC236}">
              <a16:creationId xmlns:a16="http://schemas.microsoft.com/office/drawing/2014/main" id="{B2F21156-43F4-4510-AB1E-22CFB503F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27" name="Picture 196" descr="empty">
          <a:extLst>
            <a:ext uri="{FF2B5EF4-FFF2-40B4-BE49-F238E27FC236}">
              <a16:creationId xmlns:a16="http://schemas.microsoft.com/office/drawing/2014/main" id="{A7AF1855-F7C6-427C-8941-356883AD4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28" name="Picture 197" descr="empty">
          <a:extLst>
            <a:ext uri="{FF2B5EF4-FFF2-40B4-BE49-F238E27FC236}">
              <a16:creationId xmlns:a16="http://schemas.microsoft.com/office/drawing/2014/main" id="{43350154-6A8E-4D05-ABCC-63F2CA546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29" name="Picture 198" descr="empty">
          <a:extLst>
            <a:ext uri="{FF2B5EF4-FFF2-40B4-BE49-F238E27FC236}">
              <a16:creationId xmlns:a16="http://schemas.microsoft.com/office/drawing/2014/main" id="{AD0569B2-9632-41AD-A235-40B6D7222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30" name="Picture 199" descr="empty">
          <a:extLst>
            <a:ext uri="{FF2B5EF4-FFF2-40B4-BE49-F238E27FC236}">
              <a16:creationId xmlns:a16="http://schemas.microsoft.com/office/drawing/2014/main" id="{E094AC44-3F0A-49CF-9F4E-8DE2F271F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31" name="Picture 200" descr="empty">
          <a:extLst>
            <a:ext uri="{FF2B5EF4-FFF2-40B4-BE49-F238E27FC236}">
              <a16:creationId xmlns:a16="http://schemas.microsoft.com/office/drawing/2014/main" id="{98548C80-6A92-48BA-A389-C3650669F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32" name="Picture 195" descr="empty">
          <a:extLst>
            <a:ext uri="{FF2B5EF4-FFF2-40B4-BE49-F238E27FC236}">
              <a16:creationId xmlns:a16="http://schemas.microsoft.com/office/drawing/2014/main" id="{64E38C43-544D-4F82-8D5A-C862B75B8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33" name="Picture 196" descr="empty">
          <a:extLst>
            <a:ext uri="{FF2B5EF4-FFF2-40B4-BE49-F238E27FC236}">
              <a16:creationId xmlns:a16="http://schemas.microsoft.com/office/drawing/2014/main" id="{03959D69-325A-4971-A5C6-E26EA7E0E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34" name="Picture 197" descr="empty">
          <a:extLst>
            <a:ext uri="{FF2B5EF4-FFF2-40B4-BE49-F238E27FC236}">
              <a16:creationId xmlns:a16="http://schemas.microsoft.com/office/drawing/2014/main" id="{CF8A76FF-3625-472E-80E7-D0797F3FC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35" name="Picture 198" descr="empty">
          <a:extLst>
            <a:ext uri="{FF2B5EF4-FFF2-40B4-BE49-F238E27FC236}">
              <a16:creationId xmlns:a16="http://schemas.microsoft.com/office/drawing/2014/main" id="{F65A2604-34ED-45DA-B084-E371ED0C5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36" name="Picture 199" descr="empty">
          <a:extLst>
            <a:ext uri="{FF2B5EF4-FFF2-40B4-BE49-F238E27FC236}">
              <a16:creationId xmlns:a16="http://schemas.microsoft.com/office/drawing/2014/main" id="{B1CB3F5A-4FEB-420B-A725-58DB721D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37" name="Picture 200" descr="empty">
          <a:extLst>
            <a:ext uri="{FF2B5EF4-FFF2-40B4-BE49-F238E27FC236}">
              <a16:creationId xmlns:a16="http://schemas.microsoft.com/office/drawing/2014/main" id="{6B6E7B3F-3560-4A7B-B6E3-564890711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38" name="Picture 195" descr="empty">
          <a:extLst>
            <a:ext uri="{FF2B5EF4-FFF2-40B4-BE49-F238E27FC236}">
              <a16:creationId xmlns:a16="http://schemas.microsoft.com/office/drawing/2014/main" id="{BF9FEBAE-BD8A-4186-8039-95A47F4E0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39" name="Picture 196" descr="empty">
          <a:extLst>
            <a:ext uri="{FF2B5EF4-FFF2-40B4-BE49-F238E27FC236}">
              <a16:creationId xmlns:a16="http://schemas.microsoft.com/office/drawing/2014/main" id="{7C76FBFB-00CE-4E61-8AB5-C06DB0C4A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40" name="Picture 197" descr="empty">
          <a:extLst>
            <a:ext uri="{FF2B5EF4-FFF2-40B4-BE49-F238E27FC236}">
              <a16:creationId xmlns:a16="http://schemas.microsoft.com/office/drawing/2014/main" id="{AFBDC4D0-6EAF-446D-BCA5-3AAE655C5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41" name="Picture 198" descr="empty">
          <a:extLst>
            <a:ext uri="{FF2B5EF4-FFF2-40B4-BE49-F238E27FC236}">
              <a16:creationId xmlns:a16="http://schemas.microsoft.com/office/drawing/2014/main" id="{B11D7FD9-D0ED-40F6-9A18-639A2AC32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42" name="Picture 199" descr="empty">
          <a:extLst>
            <a:ext uri="{FF2B5EF4-FFF2-40B4-BE49-F238E27FC236}">
              <a16:creationId xmlns:a16="http://schemas.microsoft.com/office/drawing/2014/main" id="{E9D3E5FA-2410-4083-A8FB-10CAACDA1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43" name="Picture 200" descr="empty">
          <a:extLst>
            <a:ext uri="{FF2B5EF4-FFF2-40B4-BE49-F238E27FC236}">
              <a16:creationId xmlns:a16="http://schemas.microsoft.com/office/drawing/2014/main" id="{0B979697-6494-4DD7-B176-51046BE06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44" name="Picture 195" descr="empty">
          <a:extLst>
            <a:ext uri="{FF2B5EF4-FFF2-40B4-BE49-F238E27FC236}">
              <a16:creationId xmlns:a16="http://schemas.microsoft.com/office/drawing/2014/main" id="{027A9214-3D0A-4B81-8F75-13CFC916C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45" name="Picture 196" descr="empty">
          <a:extLst>
            <a:ext uri="{FF2B5EF4-FFF2-40B4-BE49-F238E27FC236}">
              <a16:creationId xmlns:a16="http://schemas.microsoft.com/office/drawing/2014/main" id="{C145C1CC-96B1-4A04-B739-9B04F72BA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46" name="Picture 197" descr="empty">
          <a:extLst>
            <a:ext uri="{FF2B5EF4-FFF2-40B4-BE49-F238E27FC236}">
              <a16:creationId xmlns:a16="http://schemas.microsoft.com/office/drawing/2014/main" id="{57D06C45-D83F-456B-AB8D-F2F734FAC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47" name="Picture 198" descr="empty">
          <a:extLst>
            <a:ext uri="{FF2B5EF4-FFF2-40B4-BE49-F238E27FC236}">
              <a16:creationId xmlns:a16="http://schemas.microsoft.com/office/drawing/2014/main" id="{EFC470F5-0387-4264-8DAF-31EBC4EF5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48" name="Picture 199" descr="empty">
          <a:extLst>
            <a:ext uri="{FF2B5EF4-FFF2-40B4-BE49-F238E27FC236}">
              <a16:creationId xmlns:a16="http://schemas.microsoft.com/office/drawing/2014/main" id="{C396C71D-17D9-40AD-A540-8DA88D5EE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49" name="Picture 200" descr="empty">
          <a:extLst>
            <a:ext uri="{FF2B5EF4-FFF2-40B4-BE49-F238E27FC236}">
              <a16:creationId xmlns:a16="http://schemas.microsoft.com/office/drawing/2014/main" id="{DBB3F886-B5A8-47A7-B274-FEC0A9670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50" name="Picture 195" descr="empty">
          <a:extLst>
            <a:ext uri="{FF2B5EF4-FFF2-40B4-BE49-F238E27FC236}">
              <a16:creationId xmlns:a16="http://schemas.microsoft.com/office/drawing/2014/main" id="{94040A8E-FC78-4129-BE66-C1837F7D3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51" name="Picture 196" descr="empty">
          <a:extLst>
            <a:ext uri="{FF2B5EF4-FFF2-40B4-BE49-F238E27FC236}">
              <a16:creationId xmlns:a16="http://schemas.microsoft.com/office/drawing/2014/main" id="{BD3A4B8A-02B5-4092-9E44-8FD326E3C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52" name="Picture 197" descr="empty">
          <a:extLst>
            <a:ext uri="{FF2B5EF4-FFF2-40B4-BE49-F238E27FC236}">
              <a16:creationId xmlns:a16="http://schemas.microsoft.com/office/drawing/2014/main" id="{CD545DD5-1BD1-4275-9523-3019D4A4C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53" name="Picture 198" descr="empty">
          <a:extLst>
            <a:ext uri="{FF2B5EF4-FFF2-40B4-BE49-F238E27FC236}">
              <a16:creationId xmlns:a16="http://schemas.microsoft.com/office/drawing/2014/main" id="{D3718B42-3224-4088-ABF0-2B8C0577C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54" name="Picture 199" descr="empty">
          <a:extLst>
            <a:ext uri="{FF2B5EF4-FFF2-40B4-BE49-F238E27FC236}">
              <a16:creationId xmlns:a16="http://schemas.microsoft.com/office/drawing/2014/main" id="{607600A4-67B5-47F6-843B-99D8C9E93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55" name="Picture 200" descr="empty">
          <a:extLst>
            <a:ext uri="{FF2B5EF4-FFF2-40B4-BE49-F238E27FC236}">
              <a16:creationId xmlns:a16="http://schemas.microsoft.com/office/drawing/2014/main" id="{F0663E01-B7AD-4A89-8CC5-288A1AC37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56" name="Picture 195" descr="empty">
          <a:extLst>
            <a:ext uri="{FF2B5EF4-FFF2-40B4-BE49-F238E27FC236}">
              <a16:creationId xmlns:a16="http://schemas.microsoft.com/office/drawing/2014/main" id="{FD20BFC7-BAAC-4135-94E9-8186D69B6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57" name="Picture 196" descr="empty">
          <a:extLst>
            <a:ext uri="{FF2B5EF4-FFF2-40B4-BE49-F238E27FC236}">
              <a16:creationId xmlns:a16="http://schemas.microsoft.com/office/drawing/2014/main" id="{70757465-03F4-4EFA-9D5C-9E85CD6C6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58" name="Picture 197" descr="empty">
          <a:extLst>
            <a:ext uri="{FF2B5EF4-FFF2-40B4-BE49-F238E27FC236}">
              <a16:creationId xmlns:a16="http://schemas.microsoft.com/office/drawing/2014/main" id="{D3664293-E41C-4FF7-8A4E-9E60FA98B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59" name="Picture 198" descr="empty">
          <a:extLst>
            <a:ext uri="{FF2B5EF4-FFF2-40B4-BE49-F238E27FC236}">
              <a16:creationId xmlns:a16="http://schemas.microsoft.com/office/drawing/2014/main" id="{3B74E132-F603-42F7-83AF-B641730CF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60" name="Picture 199" descr="empty">
          <a:extLst>
            <a:ext uri="{FF2B5EF4-FFF2-40B4-BE49-F238E27FC236}">
              <a16:creationId xmlns:a16="http://schemas.microsoft.com/office/drawing/2014/main" id="{FCE76DE4-B416-487D-A42A-327BB110B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61" name="Picture 200" descr="empty">
          <a:extLst>
            <a:ext uri="{FF2B5EF4-FFF2-40B4-BE49-F238E27FC236}">
              <a16:creationId xmlns:a16="http://schemas.microsoft.com/office/drawing/2014/main" id="{2E7E3BD9-BD76-4726-82AB-6C5F1F659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62" name="Picture 195" descr="empty">
          <a:extLst>
            <a:ext uri="{FF2B5EF4-FFF2-40B4-BE49-F238E27FC236}">
              <a16:creationId xmlns:a16="http://schemas.microsoft.com/office/drawing/2014/main" id="{7EC4D9D8-85E9-41D8-A2E8-F5C050CD7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63" name="Picture 196" descr="empty">
          <a:extLst>
            <a:ext uri="{FF2B5EF4-FFF2-40B4-BE49-F238E27FC236}">
              <a16:creationId xmlns:a16="http://schemas.microsoft.com/office/drawing/2014/main" id="{3D3FC6FA-DEAC-488E-8CC0-EB1D32E59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64" name="Picture 197" descr="empty">
          <a:extLst>
            <a:ext uri="{FF2B5EF4-FFF2-40B4-BE49-F238E27FC236}">
              <a16:creationId xmlns:a16="http://schemas.microsoft.com/office/drawing/2014/main" id="{3959049A-1092-4740-9356-3B8671DD0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65" name="Picture 198" descr="empty">
          <a:extLst>
            <a:ext uri="{FF2B5EF4-FFF2-40B4-BE49-F238E27FC236}">
              <a16:creationId xmlns:a16="http://schemas.microsoft.com/office/drawing/2014/main" id="{104B27D6-1E8A-4759-A209-533EF5E71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66" name="Picture 199" descr="empty">
          <a:extLst>
            <a:ext uri="{FF2B5EF4-FFF2-40B4-BE49-F238E27FC236}">
              <a16:creationId xmlns:a16="http://schemas.microsoft.com/office/drawing/2014/main" id="{98248253-4A73-4A9B-8CE4-E2E23F567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67" name="Picture 200" descr="empty">
          <a:extLst>
            <a:ext uri="{FF2B5EF4-FFF2-40B4-BE49-F238E27FC236}">
              <a16:creationId xmlns:a16="http://schemas.microsoft.com/office/drawing/2014/main" id="{1D45E0F7-5791-47B8-86EB-90618D0E0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68" name="Picture 195" descr="empty">
          <a:extLst>
            <a:ext uri="{FF2B5EF4-FFF2-40B4-BE49-F238E27FC236}">
              <a16:creationId xmlns:a16="http://schemas.microsoft.com/office/drawing/2014/main" id="{EA6D2FEB-F505-4DF4-82A4-1618BDE85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69" name="Picture 196" descr="empty">
          <a:extLst>
            <a:ext uri="{FF2B5EF4-FFF2-40B4-BE49-F238E27FC236}">
              <a16:creationId xmlns:a16="http://schemas.microsoft.com/office/drawing/2014/main" id="{E92D0EAC-03D7-4473-882B-F4C0D68C7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70" name="Picture 197" descr="empty">
          <a:extLst>
            <a:ext uri="{FF2B5EF4-FFF2-40B4-BE49-F238E27FC236}">
              <a16:creationId xmlns:a16="http://schemas.microsoft.com/office/drawing/2014/main" id="{FB4475E1-3086-4301-8D30-CE0CC8A87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71" name="Picture 198" descr="empty">
          <a:extLst>
            <a:ext uri="{FF2B5EF4-FFF2-40B4-BE49-F238E27FC236}">
              <a16:creationId xmlns:a16="http://schemas.microsoft.com/office/drawing/2014/main" id="{93C68A79-F38D-4A4A-B620-50CD58F3F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72" name="Picture 199" descr="empty">
          <a:extLst>
            <a:ext uri="{FF2B5EF4-FFF2-40B4-BE49-F238E27FC236}">
              <a16:creationId xmlns:a16="http://schemas.microsoft.com/office/drawing/2014/main" id="{1E7E2B29-5BA3-4107-9622-A3E09F9A6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73" name="Picture 200" descr="empty">
          <a:extLst>
            <a:ext uri="{FF2B5EF4-FFF2-40B4-BE49-F238E27FC236}">
              <a16:creationId xmlns:a16="http://schemas.microsoft.com/office/drawing/2014/main" id="{2781EB8E-83EF-48E9-AAEA-F37F8D66A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74" name="Picture 195" descr="empty">
          <a:extLst>
            <a:ext uri="{FF2B5EF4-FFF2-40B4-BE49-F238E27FC236}">
              <a16:creationId xmlns:a16="http://schemas.microsoft.com/office/drawing/2014/main" id="{92FD982C-FA63-4DEB-A6A6-E9E911A1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75" name="Picture 196" descr="empty">
          <a:extLst>
            <a:ext uri="{FF2B5EF4-FFF2-40B4-BE49-F238E27FC236}">
              <a16:creationId xmlns:a16="http://schemas.microsoft.com/office/drawing/2014/main" id="{12F74660-F5CA-4613-B437-E04EF96D7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76" name="Picture 197" descr="empty">
          <a:extLst>
            <a:ext uri="{FF2B5EF4-FFF2-40B4-BE49-F238E27FC236}">
              <a16:creationId xmlns:a16="http://schemas.microsoft.com/office/drawing/2014/main" id="{6710BCFB-42D9-40D7-BD3A-B2C73D9AD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77" name="Picture 198" descr="empty">
          <a:extLst>
            <a:ext uri="{FF2B5EF4-FFF2-40B4-BE49-F238E27FC236}">
              <a16:creationId xmlns:a16="http://schemas.microsoft.com/office/drawing/2014/main" id="{1E277417-FEE5-42EF-AB2B-1782B632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78" name="Picture 199" descr="empty">
          <a:extLst>
            <a:ext uri="{FF2B5EF4-FFF2-40B4-BE49-F238E27FC236}">
              <a16:creationId xmlns:a16="http://schemas.microsoft.com/office/drawing/2014/main" id="{581AA79D-73B9-4531-B518-9B11B18C2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79" name="Picture 200" descr="empty">
          <a:extLst>
            <a:ext uri="{FF2B5EF4-FFF2-40B4-BE49-F238E27FC236}">
              <a16:creationId xmlns:a16="http://schemas.microsoft.com/office/drawing/2014/main" id="{5F80D404-22CC-4BED-8998-B275A21FF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80" name="Picture 195" descr="empty">
          <a:extLst>
            <a:ext uri="{FF2B5EF4-FFF2-40B4-BE49-F238E27FC236}">
              <a16:creationId xmlns:a16="http://schemas.microsoft.com/office/drawing/2014/main" id="{7314D910-9C11-47BC-87A3-BCD92DF64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81" name="Picture 196" descr="empty">
          <a:extLst>
            <a:ext uri="{FF2B5EF4-FFF2-40B4-BE49-F238E27FC236}">
              <a16:creationId xmlns:a16="http://schemas.microsoft.com/office/drawing/2014/main" id="{7836353A-DFCD-441C-8377-239F7CCAC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82" name="Picture 197" descr="empty">
          <a:extLst>
            <a:ext uri="{FF2B5EF4-FFF2-40B4-BE49-F238E27FC236}">
              <a16:creationId xmlns:a16="http://schemas.microsoft.com/office/drawing/2014/main" id="{E5C1ABC9-5083-44E1-80BD-CF2EA5CE2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83" name="Picture 198" descr="empty">
          <a:extLst>
            <a:ext uri="{FF2B5EF4-FFF2-40B4-BE49-F238E27FC236}">
              <a16:creationId xmlns:a16="http://schemas.microsoft.com/office/drawing/2014/main" id="{582E2C81-29CE-481D-AC04-D9104B9C7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84" name="Picture 199" descr="empty">
          <a:extLst>
            <a:ext uri="{FF2B5EF4-FFF2-40B4-BE49-F238E27FC236}">
              <a16:creationId xmlns:a16="http://schemas.microsoft.com/office/drawing/2014/main" id="{C8ACBBDE-BFA9-4438-8F60-EA15218C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85" name="Picture 200" descr="empty">
          <a:extLst>
            <a:ext uri="{FF2B5EF4-FFF2-40B4-BE49-F238E27FC236}">
              <a16:creationId xmlns:a16="http://schemas.microsoft.com/office/drawing/2014/main" id="{97C205F6-ED6B-4449-9861-F4FAAB455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86" name="Picture 195" descr="empty">
          <a:extLst>
            <a:ext uri="{FF2B5EF4-FFF2-40B4-BE49-F238E27FC236}">
              <a16:creationId xmlns:a16="http://schemas.microsoft.com/office/drawing/2014/main" id="{45686E53-485A-4EC6-8BD4-24B38273B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87" name="Picture 196" descr="empty">
          <a:extLst>
            <a:ext uri="{FF2B5EF4-FFF2-40B4-BE49-F238E27FC236}">
              <a16:creationId xmlns:a16="http://schemas.microsoft.com/office/drawing/2014/main" id="{F4228945-7949-4E6A-957A-99BECB7B8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88" name="Picture 197" descr="empty">
          <a:extLst>
            <a:ext uri="{FF2B5EF4-FFF2-40B4-BE49-F238E27FC236}">
              <a16:creationId xmlns:a16="http://schemas.microsoft.com/office/drawing/2014/main" id="{43903D52-2A26-4C15-AD28-9C4562775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89" name="Picture 198" descr="empty">
          <a:extLst>
            <a:ext uri="{FF2B5EF4-FFF2-40B4-BE49-F238E27FC236}">
              <a16:creationId xmlns:a16="http://schemas.microsoft.com/office/drawing/2014/main" id="{E7E9D8B8-5097-4AD4-BD5B-93166C219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90" name="Picture 199" descr="empty">
          <a:extLst>
            <a:ext uri="{FF2B5EF4-FFF2-40B4-BE49-F238E27FC236}">
              <a16:creationId xmlns:a16="http://schemas.microsoft.com/office/drawing/2014/main" id="{3ECBF344-618A-4538-AD55-B3814B7A9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91" name="Picture 200" descr="empty">
          <a:extLst>
            <a:ext uri="{FF2B5EF4-FFF2-40B4-BE49-F238E27FC236}">
              <a16:creationId xmlns:a16="http://schemas.microsoft.com/office/drawing/2014/main" id="{20FBDDFC-F307-4AB1-9027-4B53353D8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92" name="Picture 195" descr="empty">
          <a:extLst>
            <a:ext uri="{FF2B5EF4-FFF2-40B4-BE49-F238E27FC236}">
              <a16:creationId xmlns:a16="http://schemas.microsoft.com/office/drawing/2014/main" id="{26F86F61-1209-4DB3-9E8A-0BF88A02F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93" name="Picture 196" descr="empty">
          <a:extLst>
            <a:ext uri="{FF2B5EF4-FFF2-40B4-BE49-F238E27FC236}">
              <a16:creationId xmlns:a16="http://schemas.microsoft.com/office/drawing/2014/main" id="{4F2D7BB9-0351-4CC6-8908-0C8B7C974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94" name="Picture 197" descr="empty">
          <a:extLst>
            <a:ext uri="{FF2B5EF4-FFF2-40B4-BE49-F238E27FC236}">
              <a16:creationId xmlns:a16="http://schemas.microsoft.com/office/drawing/2014/main" id="{27BA520C-A5A4-4B83-8E19-C6E2BCF5C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95" name="Picture 198" descr="empty">
          <a:extLst>
            <a:ext uri="{FF2B5EF4-FFF2-40B4-BE49-F238E27FC236}">
              <a16:creationId xmlns:a16="http://schemas.microsoft.com/office/drawing/2014/main" id="{3ACFBEE4-ED2A-43F0-8F9A-09F45D0D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96" name="Picture 199" descr="empty">
          <a:extLst>
            <a:ext uri="{FF2B5EF4-FFF2-40B4-BE49-F238E27FC236}">
              <a16:creationId xmlns:a16="http://schemas.microsoft.com/office/drawing/2014/main" id="{4A931E07-24C8-483E-8E65-09E609973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97" name="Picture 200" descr="empty">
          <a:extLst>
            <a:ext uri="{FF2B5EF4-FFF2-40B4-BE49-F238E27FC236}">
              <a16:creationId xmlns:a16="http://schemas.microsoft.com/office/drawing/2014/main" id="{B3D7D6B9-6181-455B-B0A7-D8A060BDC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898" name="Picture 195" descr="empty">
          <a:extLst>
            <a:ext uri="{FF2B5EF4-FFF2-40B4-BE49-F238E27FC236}">
              <a16:creationId xmlns:a16="http://schemas.microsoft.com/office/drawing/2014/main" id="{6BF7234C-9F07-4A6C-9F3C-D969F7582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899" name="Picture 196" descr="empty">
          <a:extLst>
            <a:ext uri="{FF2B5EF4-FFF2-40B4-BE49-F238E27FC236}">
              <a16:creationId xmlns:a16="http://schemas.microsoft.com/office/drawing/2014/main" id="{29FE4AFA-A124-4353-AEB8-41E02701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00" name="Picture 197" descr="empty">
          <a:extLst>
            <a:ext uri="{FF2B5EF4-FFF2-40B4-BE49-F238E27FC236}">
              <a16:creationId xmlns:a16="http://schemas.microsoft.com/office/drawing/2014/main" id="{8728E884-2B99-47D4-B0A7-2C32E8FB0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01" name="Picture 198" descr="empty">
          <a:extLst>
            <a:ext uri="{FF2B5EF4-FFF2-40B4-BE49-F238E27FC236}">
              <a16:creationId xmlns:a16="http://schemas.microsoft.com/office/drawing/2014/main" id="{24E03F8E-B07E-4398-9C01-11D4B2FF9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02" name="Picture 199" descr="empty">
          <a:extLst>
            <a:ext uri="{FF2B5EF4-FFF2-40B4-BE49-F238E27FC236}">
              <a16:creationId xmlns:a16="http://schemas.microsoft.com/office/drawing/2014/main" id="{C504C7B4-0D05-4688-AF8C-A28C2ED28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03" name="Picture 200" descr="empty">
          <a:extLst>
            <a:ext uri="{FF2B5EF4-FFF2-40B4-BE49-F238E27FC236}">
              <a16:creationId xmlns:a16="http://schemas.microsoft.com/office/drawing/2014/main" id="{E76A8DC4-6B8C-4136-8016-58C921C30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04" name="Picture 195" descr="empty">
          <a:extLst>
            <a:ext uri="{FF2B5EF4-FFF2-40B4-BE49-F238E27FC236}">
              <a16:creationId xmlns:a16="http://schemas.microsoft.com/office/drawing/2014/main" id="{8A13BE5B-7675-48FA-AA46-617CB650E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05" name="Picture 196" descr="empty">
          <a:extLst>
            <a:ext uri="{FF2B5EF4-FFF2-40B4-BE49-F238E27FC236}">
              <a16:creationId xmlns:a16="http://schemas.microsoft.com/office/drawing/2014/main" id="{3832850A-21E2-4BC4-956E-1E0ED250D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06" name="Picture 197" descr="empty">
          <a:extLst>
            <a:ext uri="{FF2B5EF4-FFF2-40B4-BE49-F238E27FC236}">
              <a16:creationId xmlns:a16="http://schemas.microsoft.com/office/drawing/2014/main" id="{391C3A70-1CC1-464A-9CA1-1D61CB4CB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07" name="Picture 198" descr="empty">
          <a:extLst>
            <a:ext uri="{FF2B5EF4-FFF2-40B4-BE49-F238E27FC236}">
              <a16:creationId xmlns:a16="http://schemas.microsoft.com/office/drawing/2014/main" id="{1F0FF41E-0791-47F3-860E-A8D9F44C3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08" name="Picture 199" descr="empty">
          <a:extLst>
            <a:ext uri="{FF2B5EF4-FFF2-40B4-BE49-F238E27FC236}">
              <a16:creationId xmlns:a16="http://schemas.microsoft.com/office/drawing/2014/main" id="{D6B595CE-FCB1-4714-BB9E-EE6E7CD80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09" name="Picture 200" descr="empty">
          <a:extLst>
            <a:ext uri="{FF2B5EF4-FFF2-40B4-BE49-F238E27FC236}">
              <a16:creationId xmlns:a16="http://schemas.microsoft.com/office/drawing/2014/main" id="{4336937F-FF72-413B-8241-782813C65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10" name="Picture 195" descr="empty">
          <a:extLst>
            <a:ext uri="{FF2B5EF4-FFF2-40B4-BE49-F238E27FC236}">
              <a16:creationId xmlns:a16="http://schemas.microsoft.com/office/drawing/2014/main" id="{02542FFC-D9DE-4A0D-BDD5-13770B274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11" name="Picture 196" descr="empty">
          <a:extLst>
            <a:ext uri="{FF2B5EF4-FFF2-40B4-BE49-F238E27FC236}">
              <a16:creationId xmlns:a16="http://schemas.microsoft.com/office/drawing/2014/main" id="{2276333A-383C-40FF-93DB-F9D03238B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12" name="Picture 197" descr="empty">
          <a:extLst>
            <a:ext uri="{FF2B5EF4-FFF2-40B4-BE49-F238E27FC236}">
              <a16:creationId xmlns:a16="http://schemas.microsoft.com/office/drawing/2014/main" id="{C2975EB3-9C8C-407D-9669-AFA68DB4D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13" name="Picture 198" descr="empty">
          <a:extLst>
            <a:ext uri="{FF2B5EF4-FFF2-40B4-BE49-F238E27FC236}">
              <a16:creationId xmlns:a16="http://schemas.microsoft.com/office/drawing/2014/main" id="{ADD37201-F617-4109-91CF-23018B556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14" name="Picture 199" descr="empty">
          <a:extLst>
            <a:ext uri="{FF2B5EF4-FFF2-40B4-BE49-F238E27FC236}">
              <a16:creationId xmlns:a16="http://schemas.microsoft.com/office/drawing/2014/main" id="{E37F9339-F5C3-4870-928F-5CBE4694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15" name="Picture 200" descr="empty">
          <a:extLst>
            <a:ext uri="{FF2B5EF4-FFF2-40B4-BE49-F238E27FC236}">
              <a16:creationId xmlns:a16="http://schemas.microsoft.com/office/drawing/2014/main" id="{683B40C4-FD57-41B0-9F0D-94EA9A915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16" name="Picture 195" descr="empty">
          <a:extLst>
            <a:ext uri="{FF2B5EF4-FFF2-40B4-BE49-F238E27FC236}">
              <a16:creationId xmlns:a16="http://schemas.microsoft.com/office/drawing/2014/main" id="{F6C72FF2-2F76-4E11-9A49-1ABEE118F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17" name="Picture 196" descr="empty">
          <a:extLst>
            <a:ext uri="{FF2B5EF4-FFF2-40B4-BE49-F238E27FC236}">
              <a16:creationId xmlns:a16="http://schemas.microsoft.com/office/drawing/2014/main" id="{B049200C-095F-4F6A-ACDA-101461B23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18" name="Picture 197" descr="empty">
          <a:extLst>
            <a:ext uri="{FF2B5EF4-FFF2-40B4-BE49-F238E27FC236}">
              <a16:creationId xmlns:a16="http://schemas.microsoft.com/office/drawing/2014/main" id="{17D75A99-0632-488B-B83C-648F3E7E7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19" name="Picture 198" descr="empty">
          <a:extLst>
            <a:ext uri="{FF2B5EF4-FFF2-40B4-BE49-F238E27FC236}">
              <a16:creationId xmlns:a16="http://schemas.microsoft.com/office/drawing/2014/main" id="{1A0D6C80-872D-439F-9D2B-6F3459573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20" name="Picture 199" descr="empty">
          <a:extLst>
            <a:ext uri="{FF2B5EF4-FFF2-40B4-BE49-F238E27FC236}">
              <a16:creationId xmlns:a16="http://schemas.microsoft.com/office/drawing/2014/main" id="{8683AEE8-AB30-4F49-89AE-DEA071935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21" name="Picture 200" descr="empty">
          <a:extLst>
            <a:ext uri="{FF2B5EF4-FFF2-40B4-BE49-F238E27FC236}">
              <a16:creationId xmlns:a16="http://schemas.microsoft.com/office/drawing/2014/main" id="{C35E8E7D-527A-4F8E-9293-D762FFD77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22" name="Picture 195" descr="empty">
          <a:extLst>
            <a:ext uri="{FF2B5EF4-FFF2-40B4-BE49-F238E27FC236}">
              <a16:creationId xmlns:a16="http://schemas.microsoft.com/office/drawing/2014/main" id="{9EDCE54D-4F8B-4322-9700-46782978A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23" name="Picture 196" descr="empty">
          <a:extLst>
            <a:ext uri="{FF2B5EF4-FFF2-40B4-BE49-F238E27FC236}">
              <a16:creationId xmlns:a16="http://schemas.microsoft.com/office/drawing/2014/main" id="{7F92495E-85FD-4CC3-BCBB-F32088868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24" name="Picture 197" descr="empty">
          <a:extLst>
            <a:ext uri="{FF2B5EF4-FFF2-40B4-BE49-F238E27FC236}">
              <a16:creationId xmlns:a16="http://schemas.microsoft.com/office/drawing/2014/main" id="{3E7E0A84-3142-4D79-A7CD-66CF00CBC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25" name="Picture 198" descr="empty">
          <a:extLst>
            <a:ext uri="{FF2B5EF4-FFF2-40B4-BE49-F238E27FC236}">
              <a16:creationId xmlns:a16="http://schemas.microsoft.com/office/drawing/2014/main" id="{B7D7A5DB-3E2A-49F5-AE83-A76FC3794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26" name="Picture 199" descr="empty">
          <a:extLst>
            <a:ext uri="{FF2B5EF4-FFF2-40B4-BE49-F238E27FC236}">
              <a16:creationId xmlns:a16="http://schemas.microsoft.com/office/drawing/2014/main" id="{5BF6812E-38BA-425C-9735-5F5529F5F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27" name="Picture 200" descr="empty">
          <a:extLst>
            <a:ext uri="{FF2B5EF4-FFF2-40B4-BE49-F238E27FC236}">
              <a16:creationId xmlns:a16="http://schemas.microsoft.com/office/drawing/2014/main" id="{86A6D382-FA46-48CF-B36C-80B575E9A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28" name="Picture 195" descr="empty">
          <a:extLst>
            <a:ext uri="{FF2B5EF4-FFF2-40B4-BE49-F238E27FC236}">
              <a16:creationId xmlns:a16="http://schemas.microsoft.com/office/drawing/2014/main" id="{DE369CD9-468F-42FE-950D-32538DFF1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29" name="Picture 196" descr="empty">
          <a:extLst>
            <a:ext uri="{FF2B5EF4-FFF2-40B4-BE49-F238E27FC236}">
              <a16:creationId xmlns:a16="http://schemas.microsoft.com/office/drawing/2014/main" id="{304AD45E-1758-4946-A2D9-B4390DF4B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30" name="Picture 197" descr="empty">
          <a:extLst>
            <a:ext uri="{FF2B5EF4-FFF2-40B4-BE49-F238E27FC236}">
              <a16:creationId xmlns:a16="http://schemas.microsoft.com/office/drawing/2014/main" id="{340E88AD-0BA3-4659-9CAC-A763523E0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31" name="Picture 198" descr="empty">
          <a:extLst>
            <a:ext uri="{FF2B5EF4-FFF2-40B4-BE49-F238E27FC236}">
              <a16:creationId xmlns:a16="http://schemas.microsoft.com/office/drawing/2014/main" id="{B4B8618E-6A0F-4AF1-9F11-0FFCE11FD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32" name="Picture 199" descr="empty">
          <a:extLst>
            <a:ext uri="{FF2B5EF4-FFF2-40B4-BE49-F238E27FC236}">
              <a16:creationId xmlns:a16="http://schemas.microsoft.com/office/drawing/2014/main" id="{C082CE75-1D85-4642-A737-47400A84C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33" name="Picture 200" descr="empty">
          <a:extLst>
            <a:ext uri="{FF2B5EF4-FFF2-40B4-BE49-F238E27FC236}">
              <a16:creationId xmlns:a16="http://schemas.microsoft.com/office/drawing/2014/main" id="{B6777B17-68C4-4427-A438-0EAD9481B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34" name="Picture 195" descr="empty">
          <a:extLst>
            <a:ext uri="{FF2B5EF4-FFF2-40B4-BE49-F238E27FC236}">
              <a16:creationId xmlns:a16="http://schemas.microsoft.com/office/drawing/2014/main" id="{7690A9D5-1972-4862-94BB-594E7F29A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35" name="Picture 196" descr="empty">
          <a:extLst>
            <a:ext uri="{FF2B5EF4-FFF2-40B4-BE49-F238E27FC236}">
              <a16:creationId xmlns:a16="http://schemas.microsoft.com/office/drawing/2014/main" id="{E99F47D6-C1B1-4535-AF52-70BE583D7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36" name="Picture 197" descr="empty">
          <a:extLst>
            <a:ext uri="{FF2B5EF4-FFF2-40B4-BE49-F238E27FC236}">
              <a16:creationId xmlns:a16="http://schemas.microsoft.com/office/drawing/2014/main" id="{8DB07FA3-AD23-4706-B7EC-C9046E9BB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37" name="Picture 198" descr="empty">
          <a:extLst>
            <a:ext uri="{FF2B5EF4-FFF2-40B4-BE49-F238E27FC236}">
              <a16:creationId xmlns:a16="http://schemas.microsoft.com/office/drawing/2014/main" id="{3FD112FB-39CF-4308-8F39-45E1D4856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38" name="Picture 199" descr="empty">
          <a:extLst>
            <a:ext uri="{FF2B5EF4-FFF2-40B4-BE49-F238E27FC236}">
              <a16:creationId xmlns:a16="http://schemas.microsoft.com/office/drawing/2014/main" id="{6D8CD552-6631-494C-8CAB-79860B18C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39" name="Picture 200" descr="empty">
          <a:extLst>
            <a:ext uri="{FF2B5EF4-FFF2-40B4-BE49-F238E27FC236}">
              <a16:creationId xmlns:a16="http://schemas.microsoft.com/office/drawing/2014/main" id="{E5C51872-2B2D-41AD-815B-19351AE15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40" name="Picture 195" descr="empty">
          <a:extLst>
            <a:ext uri="{FF2B5EF4-FFF2-40B4-BE49-F238E27FC236}">
              <a16:creationId xmlns:a16="http://schemas.microsoft.com/office/drawing/2014/main" id="{A56C0EA8-ACC3-4590-BD8D-0C566351B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41" name="Picture 196" descr="empty">
          <a:extLst>
            <a:ext uri="{FF2B5EF4-FFF2-40B4-BE49-F238E27FC236}">
              <a16:creationId xmlns:a16="http://schemas.microsoft.com/office/drawing/2014/main" id="{27E25D04-F013-4CEB-BEE2-E4FA3A5A1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42" name="Picture 197" descr="empty">
          <a:extLst>
            <a:ext uri="{FF2B5EF4-FFF2-40B4-BE49-F238E27FC236}">
              <a16:creationId xmlns:a16="http://schemas.microsoft.com/office/drawing/2014/main" id="{85F1E5B2-4D19-4CB4-B871-6AEBD75CD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43" name="Picture 198" descr="empty">
          <a:extLst>
            <a:ext uri="{FF2B5EF4-FFF2-40B4-BE49-F238E27FC236}">
              <a16:creationId xmlns:a16="http://schemas.microsoft.com/office/drawing/2014/main" id="{1DD587C4-DE1D-488F-A81D-4BAD40D18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44" name="Picture 199" descr="empty">
          <a:extLst>
            <a:ext uri="{FF2B5EF4-FFF2-40B4-BE49-F238E27FC236}">
              <a16:creationId xmlns:a16="http://schemas.microsoft.com/office/drawing/2014/main" id="{68563705-5F33-4908-85EF-2DC7C1959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45" name="Picture 200" descr="empty">
          <a:extLst>
            <a:ext uri="{FF2B5EF4-FFF2-40B4-BE49-F238E27FC236}">
              <a16:creationId xmlns:a16="http://schemas.microsoft.com/office/drawing/2014/main" id="{446077B0-6D73-40DC-B7C2-3BAF4E1BE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46" name="Picture 195" descr="empty">
          <a:extLst>
            <a:ext uri="{FF2B5EF4-FFF2-40B4-BE49-F238E27FC236}">
              <a16:creationId xmlns:a16="http://schemas.microsoft.com/office/drawing/2014/main" id="{079DA348-805B-4D04-9215-B1AAB20DF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47" name="Picture 196" descr="empty">
          <a:extLst>
            <a:ext uri="{FF2B5EF4-FFF2-40B4-BE49-F238E27FC236}">
              <a16:creationId xmlns:a16="http://schemas.microsoft.com/office/drawing/2014/main" id="{DD109583-0409-4743-85F3-13256BEEA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48" name="Picture 197" descr="empty">
          <a:extLst>
            <a:ext uri="{FF2B5EF4-FFF2-40B4-BE49-F238E27FC236}">
              <a16:creationId xmlns:a16="http://schemas.microsoft.com/office/drawing/2014/main" id="{51591BAE-2DC0-4539-AC53-07BDC4460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49" name="Picture 198" descr="empty">
          <a:extLst>
            <a:ext uri="{FF2B5EF4-FFF2-40B4-BE49-F238E27FC236}">
              <a16:creationId xmlns:a16="http://schemas.microsoft.com/office/drawing/2014/main" id="{9926FAEA-BE05-4A53-B929-9850E31B5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50" name="Picture 199" descr="empty">
          <a:extLst>
            <a:ext uri="{FF2B5EF4-FFF2-40B4-BE49-F238E27FC236}">
              <a16:creationId xmlns:a16="http://schemas.microsoft.com/office/drawing/2014/main" id="{F34AF20C-82B9-4A09-AB8B-A562DCF03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51" name="Picture 200" descr="empty">
          <a:extLst>
            <a:ext uri="{FF2B5EF4-FFF2-40B4-BE49-F238E27FC236}">
              <a16:creationId xmlns:a16="http://schemas.microsoft.com/office/drawing/2014/main" id="{892C119E-4613-4F37-8A3D-F650B65A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52" name="Picture 195" descr="empty">
          <a:extLst>
            <a:ext uri="{FF2B5EF4-FFF2-40B4-BE49-F238E27FC236}">
              <a16:creationId xmlns:a16="http://schemas.microsoft.com/office/drawing/2014/main" id="{FF10A573-8261-4A07-B930-26763F018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53" name="Picture 196" descr="empty">
          <a:extLst>
            <a:ext uri="{FF2B5EF4-FFF2-40B4-BE49-F238E27FC236}">
              <a16:creationId xmlns:a16="http://schemas.microsoft.com/office/drawing/2014/main" id="{947FFEDC-D3A5-4D8A-B7B5-291363FFD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54" name="Picture 197" descr="empty">
          <a:extLst>
            <a:ext uri="{FF2B5EF4-FFF2-40B4-BE49-F238E27FC236}">
              <a16:creationId xmlns:a16="http://schemas.microsoft.com/office/drawing/2014/main" id="{D89DE3B6-CE68-4C52-9630-1D14D2044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55" name="Picture 198" descr="empty">
          <a:extLst>
            <a:ext uri="{FF2B5EF4-FFF2-40B4-BE49-F238E27FC236}">
              <a16:creationId xmlns:a16="http://schemas.microsoft.com/office/drawing/2014/main" id="{EF04FE2F-D97D-425E-94DB-86626CB21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56" name="Picture 199" descr="empty">
          <a:extLst>
            <a:ext uri="{FF2B5EF4-FFF2-40B4-BE49-F238E27FC236}">
              <a16:creationId xmlns:a16="http://schemas.microsoft.com/office/drawing/2014/main" id="{BA39EAAE-1AEA-433B-8010-2B90BD833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57" name="Picture 200" descr="empty">
          <a:extLst>
            <a:ext uri="{FF2B5EF4-FFF2-40B4-BE49-F238E27FC236}">
              <a16:creationId xmlns:a16="http://schemas.microsoft.com/office/drawing/2014/main" id="{C1DD12EC-EB2B-4E0F-B6B9-A6CC6C5A6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58" name="Picture 195" descr="empty">
          <a:extLst>
            <a:ext uri="{FF2B5EF4-FFF2-40B4-BE49-F238E27FC236}">
              <a16:creationId xmlns:a16="http://schemas.microsoft.com/office/drawing/2014/main" id="{F4BDD768-E8A0-4E3E-983B-FAEA841D9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59" name="Picture 196" descr="empty">
          <a:extLst>
            <a:ext uri="{FF2B5EF4-FFF2-40B4-BE49-F238E27FC236}">
              <a16:creationId xmlns:a16="http://schemas.microsoft.com/office/drawing/2014/main" id="{82F48889-1F99-4B02-A7F6-9EA46AC78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60" name="Picture 197" descr="empty">
          <a:extLst>
            <a:ext uri="{FF2B5EF4-FFF2-40B4-BE49-F238E27FC236}">
              <a16:creationId xmlns:a16="http://schemas.microsoft.com/office/drawing/2014/main" id="{00522433-A3CC-4A77-8E9E-635A00AE8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61" name="Picture 198" descr="empty">
          <a:extLst>
            <a:ext uri="{FF2B5EF4-FFF2-40B4-BE49-F238E27FC236}">
              <a16:creationId xmlns:a16="http://schemas.microsoft.com/office/drawing/2014/main" id="{4718AEEB-52BA-48CC-9C82-E1689391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62" name="Picture 199" descr="empty">
          <a:extLst>
            <a:ext uri="{FF2B5EF4-FFF2-40B4-BE49-F238E27FC236}">
              <a16:creationId xmlns:a16="http://schemas.microsoft.com/office/drawing/2014/main" id="{33E83F45-B7B8-4589-9E69-F677B63EA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63" name="Picture 200" descr="empty">
          <a:extLst>
            <a:ext uri="{FF2B5EF4-FFF2-40B4-BE49-F238E27FC236}">
              <a16:creationId xmlns:a16="http://schemas.microsoft.com/office/drawing/2014/main" id="{5F2012BD-DA2C-4469-82B7-BE79F2A31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64" name="Picture 195" descr="empty">
          <a:extLst>
            <a:ext uri="{FF2B5EF4-FFF2-40B4-BE49-F238E27FC236}">
              <a16:creationId xmlns:a16="http://schemas.microsoft.com/office/drawing/2014/main" id="{539135B1-57D1-496B-A741-2A328EC33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65" name="Picture 196" descr="empty">
          <a:extLst>
            <a:ext uri="{FF2B5EF4-FFF2-40B4-BE49-F238E27FC236}">
              <a16:creationId xmlns:a16="http://schemas.microsoft.com/office/drawing/2014/main" id="{C76654F2-D87A-4D57-8E9A-B0AB936B4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66" name="Picture 197" descr="empty">
          <a:extLst>
            <a:ext uri="{FF2B5EF4-FFF2-40B4-BE49-F238E27FC236}">
              <a16:creationId xmlns:a16="http://schemas.microsoft.com/office/drawing/2014/main" id="{1206618E-3217-4992-BAC7-D55E53DD8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67" name="Picture 198" descr="empty">
          <a:extLst>
            <a:ext uri="{FF2B5EF4-FFF2-40B4-BE49-F238E27FC236}">
              <a16:creationId xmlns:a16="http://schemas.microsoft.com/office/drawing/2014/main" id="{0B93BB4C-354E-4918-8DC8-5EA3991D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68" name="Picture 199" descr="empty">
          <a:extLst>
            <a:ext uri="{FF2B5EF4-FFF2-40B4-BE49-F238E27FC236}">
              <a16:creationId xmlns:a16="http://schemas.microsoft.com/office/drawing/2014/main" id="{8D0BCE68-710B-437B-B505-AABCF8FB8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69" name="Picture 200" descr="empty">
          <a:extLst>
            <a:ext uri="{FF2B5EF4-FFF2-40B4-BE49-F238E27FC236}">
              <a16:creationId xmlns:a16="http://schemas.microsoft.com/office/drawing/2014/main" id="{54522BB6-FB4E-4F7A-9A5A-BAD1C2CA9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70" name="Picture 195" descr="empty">
          <a:extLst>
            <a:ext uri="{FF2B5EF4-FFF2-40B4-BE49-F238E27FC236}">
              <a16:creationId xmlns:a16="http://schemas.microsoft.com/office/drawing/2014/main" id="{2C96C668-13F5-4BBE-AAF2-6AB988465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71" name="Picture 196" descr="empty">
          <a:extLst>
            <a:ext uri="{FF2B5EF4-FFF2-40B4-BE49-F238E27FC236}">
              <a16:creationId xmlns:a16="http://schemas.microsoft.com/office/drawing/2014/main" id="{DC4EBFC9-CA9F-40C4-A709-561400959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72" name="Picture 197" descr="empty">
          <a:extLst>
            <a:ext uri="{FF2B5EF4-FFF2-40B4-BE49-F238E27FC236}">
              <a16:creationId xmlns:a16="http://schemas.microsoft.com/office/drawing/2014/main" id="{E4E1E6ED-E12E-4507-8A93-F276158A3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73" name="Picture 198" descr="empty">
          <a:extLst>
            <a:ext uri="{FF2B5EF4-FFF2-40B4-BE49-F238E27FC236}">
              <a16:creationId xmlns:a16="http://schemas.microsoft.com/office/drawing/2014/main" id="{60D82CEB-C961-4F1C-BF68-7A64F97E7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74" name="Picture 199" descr="empty">
          <a:extLst>
            <a:ext uri="{FF2B5EF4-FFF2-40B4-BE49-F238E27FC236}">
              <a16:creationId xmlns:a16="http://schemas.microsoft.com/office/drawing/2014/main" id="{48C98232-9F8A-4B14-B297-02A711D14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75" name="Picture 200" descr="empty">
          <a:extLst>
            <a:ext uri="{FF2B5EF4-FFF2-40B4-BE49-F238E27FC236}">
              <a16:creationId xmlns:a16="http://schemas.microsoft.com/office/drawing/2014/main" id="{F4460893-3C28-4598-A2BC-CB56F1084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76" name="Picture 195" descr="empty">
          <a:extLst>
            <a:ext uri="{FF2B5EF4-FFF2-40B4-BE49-F238E27FC236}">
              <a16:creationId xmlns:a16="http://schemas.microsoft.com/office/drawing/2014/main" id="{19572F5F-BF6F-4B9A-9903-87DE23ED7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77" name="Picture 196" descr="empty">
          <a:extLst>
            <a:ext uri="{FF2B5EF4-FFF2-40B4-BE49-F238E27FC236}">
              <a16:creationId xmlns:a16="http://schemas.microsoft.com/office/drawing/2014/main" id="{C09CAAAC-208A-460D-B515-EA5E3EBDE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78" name="Picture 197" descr="empty">
          <a:extLst>
            <a:ext uri="{FF2B5EF4-FFF2-40B4-BE49-F238E27FC236}">
              <a16:creationId xmlns:a16="http://schemas.microsoft.com/office/drawing/2014/main" id="{27092EA0-DDD1-485D-9317-D6070B605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79" name="Picture 198" descr="empty">
          <a:extLst>
            <a:ext uri="{FF2B5EF4-FFF2-40B4-BE49-F238E27FC236}">
              <a16:creationId xmlns:a16="http://schemas.microsoft.com/office/drawing/2014/main" id="{FDC97359-51F5-4DB4-A6B4-0ABCB2799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80" name="Picture 199" descr="empty">
          <a:extLst>
            <a:ext uri="{FF2B5EF4-FFF2-40B4-BE49-F238E27FC236}">
              <a16:creationId xmlns:a16="http://schemas.microsoft.com/office/drawing/2014/main" id="{E116D265-0E7D-4E38-A3CB-A54470E4D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81" name="Picture 200" descr="empty">
          <a:extLst>
            <a:ext uri="{FF2B5EF4-FFF2-40B4-BE49-F238E27FC236}">
              <a16:creationId xmlns:a16="http://schemas.microsoft.com/office/drawing/2014/main" id="{5069304E-7293-4652-93E8-39026E273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82" name="Picture 195" descr="empty">
          <a:extLst>
            <a:ext uri="{FF2B5EF4-FFF2-40B4-BE49-F238E27FC236}">
              <a16:creationId xmlns:a16="http://schemas.microsoft.com/office/drawing/2014/main" id="{BC7EDF23-F0E8-4A7A-86EA-D6486582C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83" name="Picture 196" descr="empty">
          <a:extLst>
            <a:ext uri="{FF2B5EF4-FFF2-40B4-BE49-F238E27FC236}">
              <a16:creationId xmlns:a16="http://schemas.microsoft.com/office/drawing/2014/main" id="{6E105AD5-55A1-4159-B3F3-CD51898E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84" name="Picture 197" descr="empty">
          <a:extLst>
            <a:ext uri="{FF2B5EF4-FFF2-40B4-BE49-F238E27FC236}">
              <a16:creationId xmlns:a16="http://schemas.microsoft.com/office/drawing/2014/main" id="{3464490B-B9F4-4909-AC6D-E907E24B4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85" name="Picture 198" descr="empty">
          <a:extLst>
            <a:ext uri="{FF2B5EF4-FFF2-40B4-BE49-F238E27FC236}">
              <a16:creationId xmlns:a16="http://schemas.microsoft.com/office/drawing/2014/main" id="{B0877A01-4210-4CAB-B93D-411BBD316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86" name="Picture 199" descr="empty">
          <a:extLst>
            <a:ext uri="{FF2B5EF4-FFF2-40B4-BE49-F238E27FC236}">
              <a16:creationId xmlns:a16="http://schemas.microsoft.com/office/drawing/2014/main" id="{A995C2DF-0906-439E-AB44-31DFB50B2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87" name="Picture 200" descr="empty">
          <a:extLst>
            <a:ext uri="{FF2B5EF4-FFF2-40B4-BE49-F238E27FC236}">
              <a16:creationId xmlns:a16="http://schemas.microsoft.com/office/drawing/2014/main" id="{73B7B3A8-E55A-49F5-9AE7-43D6AB21B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88" name="Picture 195" descr="empty">
          <a:extLst>
            <a:ext uri="{FF2B5EF4-FFF2-40B4-BE49-F238E27FC236}">
              <a16:creationId xmlns:a16="http://schemas.microsoft.com/office/drawing/2014/main" id="{CA1F9B18-81AB-4C21-B034-3C33A63E7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89" name="Picture 196" descr="empty">
          <a:extLst>
            <a:ext uri="{FF2B5EF4-FFF2-40B4-BE49-F238E27FC236}">
              <a16:creationId xmlns:a16="http://schemas.microsoft.com/office/drawing/2014/main" id="{566FE9B2-FD70-4F95-BFFD-EB0BB8DF9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90" name="Picture 197" descr="empty">
          <a:extLst>
            <a:ext uri="{FF2B5EF4-FFF2-40B4-BE49-F238E27FC236}">
              <a16:creationId xmlns:a16="http://schemas.microsoft.com/office/drawing/2014/main" id="{55274D9A-19A3-4133-BA1F-D54710AEC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91" name="Picture 198" descr="empty">
          <a:extLst>
            <a:ext uri="{FF2B5EF4-FFF2-40B4-BE49-F238E27FC236}">
              <a16:creationId xmlns:a16="http://schemas.microsoft.com/office/drawing/2014/main" id="{74DB925E-0677-48E7-AB58-2D17A2601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92" name="Picture 199" descr="empty">
          <a:extLst>
            <a:ext uri="{FF2B5EF4-FFF2-40B4-BE49-F238E27FC236}">
              <a16:creationId xmlns:a16="http://schemas.microsoft.com/office/drawing/2014/main" id="{33F3A78C-EC3D-4A47-82E3-20D19300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93" name="Picture 200" descr="empty">
          <a:extLst>
            <a:ext uri="{FF2B5EF4-FFF2-40B4-BE49-F238E27FC236}">
              <a16:creationId xmlns:a16="http://schemas.microsoft.com/office/drawing/2014/main" id="{6AEC2D8E-DF98-43C0-B477-EED854E1A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94" name="Picture 195" descr="empty">
          <a:extLst>
            <a:ext uri="{FF2B5EF4-FFF2-40B4-BE49-F238E27FC236}">
              <a16:creationId xmlns:a16="http://schemas.microsoft.com/office/drawing/2014/main" id="{94322601-7AED-4EB2-B439-F7590947B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95" name="Picture 196" descr="empty">
          <a:extLst>
            <a:ext uri="{FF2B5EF4-FFF2-40B4-BE49-F238E27FC236}">
              <a16:creationId xmlns:a16="http://schemas.microsoft.com/office/drawing/2014/main" id="{462E257E-E51B-4E71-97C8-662A3EE7D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96" name="Picture 197" descr="empty">
          <a:extLst>
            <a:ext uri="{FF2B5EF4-FFF2-40B4-BE49-F238E27FC236}">
              <a16:creationId xmlns:a16="http://schemas.microsoft.com/office/drawing/2014/main" id="{DE6D1805-90B1-42E6-A329-60D69C670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97" name="Picture 198" descr="empty">
          <a:extLst>
            <a:ext uri="{FF2B5EF4-FFF2-40B4-BE49-F238E27FC236}">
              <a16:creationId xmlns:a16="http://schemas.microsoft.com/office/drawing/2014/main" id="{2AEDB6DE-00B0-40D5-A7C7-74ED2E828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4998" name="Picture 199" descr="empty">
          <a:extLst>
            <a:ext uri="{FF2B5EF4-FFF2-40B4-BE49-F238E27FC236}">
              <a16:creationId xmlns:a16="http://schemas.microsoft.com/office/drawing/2014/main" id="{85E0F703-E631-4D3C-BA89-ABEE883DC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4999" name="Picture 200" descr="empty">
          <a:extLst>
            <a:ext uri="{FF2B5EF4-FFF2-40B4-BE49-F238E27FC236}">
              <a16:creationId xmlns:a16="http://schemas.microsoft.com/office/drawing/2014/main" id="{55AF3E2B-AF3A-415C-85A7-90B1B5CE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00" name="Picture 195" descr="empty">
          <a:extLst>
            <a:ext uri="{FF2B5EF4-FFF2-40B4-BE49-F238E27FC236}">
              <a16:creationId xmlns:a16="http://schemas.microsoft.com/office/drawing/2014/main" id="{BC3BC877-AD8C-412E-95B5-1EE7A2FF9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01" name="Picture 196" descr="empty">
          <a:extLst>
            <a:ext uri="{FF2B5EF4-FFF2-40B4-BE49-F238E27FC236}">
              <a16:creationId xmlns:a16="http://schemas.microsoft.com/office/drawing/2014/main" id="{3937441D-671B-4393-8FA7-E1F3ADE0F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02" name="Picture 197" descr="empty">
          <a:extLst>
            <a:ext uri="{FF2B5EF4-FFF2-40B4-BE49-F238E27FC236}">
              <a16:creationId xmlns:a16="http://schemas.microsoft.com/office/drawing/2014/main" id="{A61597C2-C6AA-4C42-A10A-25935A7CE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03" name="Picture 198" descr="empty">
          <a:extLst>
            <a:ext uri="{FF2B5EF4-FFF2-40B4-BE49-F238E27FC236}">
              <a16:creationId xmlns:a16="http://schemas.microsoft.com/office/drawing/2014/main" id="{2A6A6388-6506-4E8E-85C1-FCC644C65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04" name="Picture 199" descr="empty">
          <a:extLst>
            <a:ext uri="{FF2B5EF4-FFF2-40B4-BE49-F238E27FC236}">
              <a16:creationId xmlns:a16="http://schemas.microsoft.com/office/drawing/2014/main" id="{9EA2FE26-3B73-4B47-B9DC-6FC29E57A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05" name="Picture 200" descr="empty">
          <a:extLst>
            <a:ext uri="{FF2B5EF4-FFF2-40B4-BE49-F238E27FC236}">
              <a16:creationId xmlns:a16="http://schemas.microsoft.com/office/drawing/2014/main" id="{938DFF97-EBE9-4C8A-811A-52E46DC0D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06" name="Picture 195" descr="empty">
          <a:extLst>
            <a:ext uri="{FF2B5EF4-FFF2-40B4-BE49-F238E27FC236}">
              <a16:creationId xmlns:a16="http://schemas.microsoft.com/office/drawing/2014/main" id="{A4670BA3-71ED-496A-A57D-FDAAB25A1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07" name="Picture 196" descr="empty">
          <a:extLst>
            <a:ext uri="{FF2B5EF4-FFF2-40B4-BE49-F238E27FC236}">
              <a16:creationId xmlns:a16="http://schemas.microsoft.com/office/drawing/2014/main" id="{0B716BCB-3B9E-4C22-B31D-42F14A212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08" name="Picture 197" descr="empty">
          <a:extLst>
            <a:ext uri="{FF2B5EF4-FFF2-40B4-BE49-F238E27FC236}">
              <a16:creationId xmlns:a16="http://schemas.microsoft.com/office/drawing/2014/main" id="{197708B3-BA1D-4595-B071-C429EB430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09" name="Picture 198" descr="empty">
          <a:extLst>
            <a:ext uri="{FF2B5EF4-FFF2-40B4-BE49-F238E27FC236}">
              <a16:creationId xmlns:a16="http://schemas.microsoft.com/office/drawing/2014/main" id="{6BE8B8D4-9357-47D4-A408-51FE045F1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10" name="Picture 199" descr="empty">
          <a:extLst>
            <a:ext uri="{FF2B5EF4-FFF2-40B4-BE49-F238E27FC236}">
              <a16:creationId xmlns:a16="http://schemas.microsoft.com/office/drawing/2014/main" id="{8DA8FA1A-70C3-46B6-B41F-BD2CCD872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11" name="Picture 200" descr="empty">
          <a:extLst>
            <a:ext uri="{FF2B5EF4-FFF2-40B4-BE49-F238E27FC236}">
              <a16:creationId xmlns:a16="http://schemas.microsoft.com/office/drawing/2014/main" id="{8349DFD7-2DB0-4EA3-91AD-7D87C2C05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12" name="Picture 195" descr="empty">
          <a:extLst>
            <a:ext uri="{FF2B5EF4-FFF2-40B4-BE49-F238E27FC236}">
              <a16:creationId xmlns:a16="http://schemas.microsoft.com/office/drawing/2014/main" id="{485AD8D0-8AFB-4D60-96B7-8F1B1687A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13" name="Picture 196" descr="empty">
          <a:extLst>
            <a:ext uri="{FF2B5EF4-FFF2-40B4-BE49-F238E27FC236}">
              <a16:creationId xmlns:a16="http://schemas.microsoft.com/office/drawing/2014/main" id="{B7361ACA-8D26-4A75-AC20-1E899B417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14" name="Picture 197" descr="empty">
          <a:extLst>
            <a:ext uri="{FF2B5EF4-FFF2-40B4-BE49-F238E27FC236}">
              <a16:creationId xmlns:a16="http://schemas.microsoft.com/office/drawing/2014/main" id="{A161F0B6-E470-4E0D-9746-680065D91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15" name="Picture 198" descr="empty">
          <a:extLst>
            <a:ext uri="{FF2B5EF4-FFF2-40B4-BE49-F238E27FC236}">
              <a16:creationId xmlns:a16="http://schemas.microsoft.com/office/drawing/2014/main" id="{53F05D38-7C9C-487B-9126-A07BFF39C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16" name="Picture 199" descr="empty">
          <a:extLst>
            <a:ext uri="{FF2B5EF4-FFF2-40B4-BE49-F238E27FC236}">
              <a16:creationId xmlns:a16="http://schemas.microsoft.com/office/drawing/2014/main" id="{9D798191-93EE-432E-A7BF-CBFA2259E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17" name="Picture 200" descr="empty">
          <a:extLst>
            <a:ext uri="{FF2B5EF4-FFF2-40B4-BE49-F238E27FC236}">
              <a16:creationId xmlns:a16="http://schemas.microsoft.com/office/drawing/2014/main" id="{446789ED-446B-43BA-BFF3-EFAD4B6E0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18" name="Picture 195" descr="empty">
          <a:extLst>
            <a:ext uri="{FF2B5EF4-FFF2-40B4-BE49-F238E27FC236}">
              <a16:creationId xmlns:a16="http://schemas.microsoft.com/office/drawing/2014/main" id="{126E5A0E-8665-489A-B6C2-2F6A83977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19" name="Picture 196" descr="empty">
          <a:extLst>
            <a:ext uri="{FF2B5EF4-FFF2-40B4-BE49-F238E27FC236}">
              <a16:creationId xmlns:a16="http://schemas.microsoft.com/office/drawing/2014/main" id="{570B8D6E-3284-4D62-BBC7-E4EA5BDAC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20" name="Picture 197" descr="empty">
          <a:extLst>
            <a:ext uri="{FF2B5EF4-FFF2-40B4-BE49-F238E27FC236}">
              <a16:creationId xmlns:a16="http://schemas.microsoft.com/office/drawing/2014/main" id="{C0EC2373-7BFA-4FA0-B61B-9330145D5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21" name="Picture 198" descr="empty">
          <a:extLst>
            <a:ext uri="{FF2B5EF4-FFF2-40B4-BE49-F238E27FC236}">
              <a16:creationId xmlns:a16="http://schemas.microsoft.com/office/drawing/2014/main" id="{73A452E1-8A56-420A-B6B4-ABA39C2F5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22" name="Picture 199" descr="empty">
          <a:extLst>
            <a:ext uri="{FF2B5EF4-FFF2-40B4-BE49-F238E27FC236}">
              <a16:creationId xmlns:a16="http://schemas.microsoft.com/office/drawing/2014/main" id="{FF9FC1DC-558F-417B-A857-01FD3580E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23" name="Picture 200" descr="empty">
          <a:extLst>
            <a:ext uri="{FF2B5EF4-FFF2-40B4-BE49-F238E27FC236}">
              <a16:creationId xmlns:a16="http://schemas.microsoft.com/office/drawing/2014/main" id="{3F1F14AB-65CD-4E47-BD68-B89CBBBBE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24" name="Picture 195" descr="empty">
          <a:extLst>
            <a:ext uri="{FF2B5EF4-FFF2-40B4-BE49-F238E27FC236}">
              <a16:creationId xmlns:a16="http://schemas.microsoft.com/office/drawing/2014/main" id="{96DCA25E-1BCA-4FE4-BEB0-F4937AFE6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25" name="Picture 196" descr="empty">
          <a:extLst>
            <a:ext uri="{FF2B5EF4-FFF2-40B4-BE49-F238E27FC236}">
              <a16:creationId xmlns:a16="http://schemas.microsoft.com/office/drawing/2014/main" id="{31F18812-3A13-4E60-AE11-3330C9B33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26" name="Picture 197" descr="empty">
          <a:extLst>
            <a:ext uri="{FF2B5EF4-FFF2-40B4-BE49-F238E27FC236}">
              <a16:creationId xmlns:a16="http://schemas.microsoft.com/office/drawing/2014/main" id="{78A75D8A-C394-4551-966A-7DEFB338D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27" name="Picture 198" descr="empty">
          <a:extLst>
            <a:ext uri="{FF2B5EF4-FFF2-40B4-BE49-F238E27FC236}">
              <a16:creationId xmlns:a16="http://schemas.microsoft.com/office/drawing/2014/main" id="{532EA8D8-695C-410D-88B2-33334FE8F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28" name="Picture 199" descr="empty">
          <a:extLst>
            <a:ext uri="{FF2B5EF4-FFF2-40B4-BE49-F238E27FC236}">
              <a16:creationId xmlns:a16="http://schemas.microsoft.com/office/drawing/2014/main" id="{E077BCE3-B010-475F-8708-0A821CF8E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29" name="Picture 200" descr="empty">
          <a:extLst>
            <a:ext uri="{FF2B5EF4-FFF2-40B4-BE49-F238E27FC236}">
              <a16:creationId xmlns:a16="http://schemas.microsoft.com/office/drawing/2014/main" id="{6EC521F4-88C2-4FCE-AECE-22282DC24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30" name="Picture 195" descr="empty">
          <a:extLst>
            <a:ext uri="{FF2B5EF4-FFF2-40B4-BE49-F238E27FC236}">
              <a16:creationId xmlns:a16="http://schemas.microsoft.com/office/drawing/2014/main" id="{7D6F5322-B85B-499A-9CFB-7FC4761BD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31" name="Picture 196" descr="empty">
          <a:extLst>
            <a:ext uri="{FF2B5EF4-FFF2-40B4-BE49-F238E27FC236}">
              <a16:creationId xmlns:a16="http://schemas.microsoft.com/office/drawing/2014/main" id="{2E5DE0D3-75A5-4DD1-A9F0-65EC08019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32" name="Picture 197" descr="empty">
          <a:extLst>
            <a:ext uri="{FF2B5EF4-FFF2-40B4-BE49-F238E27FC236}">
              <a16:creationId xmlns:a16="http://schemas.microsoft.com/office/drawing/2014/main" id="{0A65440E-BE60-49C5-868F-5DA6058AD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33" name="Picture 198" descr="empty">
          <a:extLst>
            <a:ext uri="{FF2B5EF4-FFF2-40B4-BE49-F238E27FC236}">
              <a16:creationId xmlns:a16="http://schemas.microsoft.com/office/drawing/2014/main" id="{80C0A4DE-B564-489D-98A7-1F4BB5983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34" name="Picture 199" descr="empty">
          <a:extLst>
            <a:ext uri="{FF2B5EF4-FFF2-40B4-BE49-F238E27FC236}">
              <a16:creationId xmlns:a16="http://schemas.microsoft.com/office/drawing/2014/main" id="{F8FFF5C3-DF88-4E69-A5AE-26DF0BB87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35" name="Picture 200" descr="empty">
          <a:extLst>
            <a:ext uri="{FF2B5EF4-FFF2-40B4-BE49-F238E27FC236}">
              <a16:creationId xmlns:a16="http://schemas.microsoft.com/office/drawing/2014/main" id="{67E21E85-0452-4973-992B-EA0B58387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36" name="Picture 195" descr="empty">
          <a:extLst>
            <a:ext uri="{FF2B5EF4-FFF2-40B4-BE49-F238E27FC236}">
              <a16:creationId xmlns:a16="http://schemas.microsoft.com/office/drawing/2014/main" id="{FE5FC3D9-EC2A-436D-8F53-243E26AC6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37" name="Picture 196" descr="empty">
          <a:extLst>
            <a:ext uri="{FF2B5EF4-FFF2-40B4-BE49-F238E27FC236}">
              <a16:creationId xmlns:a16="http://schemas.microsoft.com/office/drawing/2014/main" id="{E41271C2-6F52-4FAD-9F4D-BD68CA0B0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38" name="Picture 197" descr="empty">
          <a:extLst>
            <a:ext uri="{FF2B5EF4-FFF2-40B4-BE49-F238E27FC236}">
              <a16:creationId xmlns:a16="http://schemas.microsoft.com/office/drawing/2014/main" id="{7FE49A98-6195-4E90-876B-2C4761824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39" name="Picture 198" descr="empty">
          <a:extLst>
            <a:ext uri="{FF2B5EF4-FFF2-40B4-BE49-F238E27FC236}">
              <a16:creationId xmlns:a16="http://schemas.microsoft.com/office/drawing/2014/main" id="{2CB4ED79-2584-4FF1-8B7F-07F44A8AA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40" name="Picture 199" descr="empty">
          <a:extLst>
            <a:ext uri="{FF2B5EF4-FFF2-40B4-BE49-F238E27FC236}">
              <a16:creationId xmlns:a16="http://schemas.microsoft.com/office/drawing/2014/main" id="{B1FB7E4C-33FE-4097-8259-C28E10964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41" name="Picture 200" descr="empty">
          <a:extLst>
            <a:ext uri="{FF2B5EF4-FFF2-40B4-BE49-F238E27FC236}">
              <a16:creationId xmlns:a16="http://schemas.microsoft.com/office/drawing/2014/main" id="{432DC12B-B602-4659-B17C-CDE143543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42" name="Picture 195" descr="empty">
          <a:extLst>
            <a:ext uri="{FF2B5EF4-FFF2-40B4-BE49-F238E27FC236}">
              <a16:creationId xmlns:a16="http://schemas.microsoft.com/office/drawing/2014/main" id="{FF369FED-C670-430E-B7D8-2194A2F4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43" name="Picture 196" descr="empty">
          <a:extLst>
            <a:ext uri="{FF2B5EF4-FFF2-40B4-BE49-F238E27FC236}">
              <a16:creationId xmlns:a16="http://schemas.microsoft.com/office/drawing/2014/main" id="{A127AB5E-B48A-47DE-AD9A-D8E1A29D1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44" name="Picture 197" descr="empty">
          <a:extLst>
            <a:ext uri="{FF2B5EF4-FFF2-40B4-BE49-F238E27FC236}">
              <a16:creationId xmlns:a16="http://schemas.microsoft.com/office/drawing/2014/main" id="{96C0B953-4B27-46A0-9715-9DA383E1C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45" name="Picture 198" descr="empty">
          <a:extLst>
            <a:ext uri="{FF2B5EF4-FFF2-40B4-BE49-F238E27FC236}">
              <a16:creationId xmlns:a16="http://schemas.microsoft.com/office/drawing/2014/main" id="{F3D763D9-F930-4026-89C3-3D8A8ECE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46" name="Picture 199" descr="empty">
          <a:extLst>
            <a:ext uri="{FF2B5EF4-FFF2-40B4-BE49-F238E27FC236}">
              <a16:creationId xmlns:a16="http://schemas.microsoft.com/office/drawing/2014/main" id="{069320E6-D60C-4C61-92E0-82A669FAA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47" name="Picture 200" descr="empty">
          <a:extLst>
            <a:ext uri="{FF2B5EF4-FFF2-40B4-BE49-F238E27FC236}">
              <a16:creationId xmlns:a16="http://schemas.microsoft.com/office/drawing/2014/main" id="{0C5B5D67-CAAC-4462-A797-21567D991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48" name="Picture 195" descr="empty">
          <a:extLst>
            <a:ext uri="{FF2B5EF4-FFF2-40B4-BE49-F238E27FC236}">
              <a16:creationId xmlns:a16="http://schemas.microsoft.com/office/drawing/2014/main" id="{B730111D-5F0A-444B-B960-26414009E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49" name="Picture 196" descr="empty">
          <a:extLst>
            <a:ext uri="{FF2B5EF4-FFF2-40B4-BE49-F238E27FC236}">
              <a16:creationId xmlns:a16="http://schemas.microsoft.com/office/drawing/2014/main" id="{3459E1FB-28DA-4A5E-BE9F-4685DFBAD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50" name="Picture 197" descr="empty">
          <a:extLst>
            <a:ext uri="{FF2B5EF4-FFF2-40B4-BE49-F238E27FC236}">
              <a16:creationId xmlns:a16="http://schemas.microsoft.com/office/drawing/2014/main" id="{D354F12B-5C9C-4E12-A058-3950CE515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51" name="Picture 198" descr="empty">
          <a:extLst>
            <a:ext uri="{FF2B5EF4-FFF2-40B4-BE49-F238E27FC236}">
              <a16:creationId xmlns:a16="http://schemas.microsoft.com/office/drawing/2014/main" id="{C5D4BBAF-B5EE-4B15-B09E-D5CC16AFD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52" name="Picture 199" descr="empty">
          <a:extLst>
            <a:ext uri="{FF2B5EF4-FFF2-40B4-BE49-F238E27FC236}">
              <a16:creationId xmlns:a16="http://schemas.microsoft.com/office/drawing/2014/main" id="{E7FE7FC7-4584-4F01-8521-02A2236AE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53" name="Picture 200" descr="empty">
          <a:extLst>
            <a:ext uri="{FF2B5EF4-FFF2-40B4-BE49-F238E27FC236}">
              <a16:creationId xmlns:a16="http://schemas.microsoft.com/office/drawing/2014/main" id="{5BED2CA3-D083-446B-9624-7E490ECFC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54" name="Picture 195" descr="empty">
          <a:extLst>
            <a:ext uri="{FF2B5EF4-FFF2-40B4-BE49-F238E27FC236}">
              <a16:creationId xmlns:a16="http://schemas.microsoft.com/office/drawing/2014/main" id="{A34B84D1-BD6F-4F57-87D3-5FC158C15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55" name="Picture 196" descr="empty">
          <a:extLst>
            <a:ext uri="{FF2B5EF4-FFF2-40B4-BE49-F238E27FC236}">
              <a16:creationId xmlns:a16="http://schemas.microsoft.com/office/drawing/2014/main" id="{8A0A0BFB-B381-4B3B-82CA-3D2FE77D4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56" name="Picture 197" descr="empty">
          <a:extLst>
            <a:ext uri="{FF2B5EF4-FFF2-40B4-BE49-F238E27FC236}">
              <a16:creationId xmlns:a16="http://schemas.microsoft.com/office/drawing/2014/main" id="{29A92693-5A5A-4F91-B00E-4FE5A9B4E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57" name="Picture 198" descr="empty">
          <a:extLst>
            <a:ext uri="{FF2B5EF4-FFF2-40B4-BE49-F238E27FC236}">
              <a16:creationId xmlns:a16="http://schemas.microsoft.com/office/drawing/2014/main" id="{780CDC45-74D1-4C14-9BB3-0FA749312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58" name="Picture 199" descr="empty">
          <a:extLst>
            <a:ext uri="{FF2B5EF4-FFF2-40B4-BE49-F238E27FC236}">
              <a16:creationId xmlns:a16="http://schemas.microsoft.com/office/drawing/2014/main" id="{C98492BF-E244-4D95-B6D3-551C8163E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59" name="Picture 200" descr="empty">
          <a:extLst>
            <a:ext uri="{FF2B5EF4-FFF2-40B4-BE49-F238E27FC236}">
              <a16:creationId xmlns:a16="http://schemas.microsoft.com/office/drawing/2014/main" id="{AEFE5EF1-C2F5-4287-A12C-D9BEA3A73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60" name="Picture 195" descr="empty">
          <a:extLst>
            <a:ext uri="{FF2B5EF4-FFF2-40B4-BE49-F238E27FC236}">
              <a16:creationId xmlns:a16="http://schemas.microsoft.com/office/drawing/2014/main" id="{CE1E19B5-0F26-4AB7-9752-D0C07DA2D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61" name="Picture 196" descr="empty">
          <a:extLst>
            <a:ext uri="{FF2B5EF4-FFF2-40B4-BE49-F238E27FC236}">
              <a16:creationId xmlns:a16="http://schemas.microsoft.com/office/drawing/2014/main" id="{E6A08715-BFAB-4C44-9C3C-34C9E4D51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62" name="Picture 197" descr="empty">
          <a:extLst>
            <a:ext uri="{FF2B5EF4-FFF2-40B4-BE49-F238E27FC236}">
              <a16:creationId xmlns:a16="http://schemas.microsoft.com/office/drawing/2014/main" id="{8BF2B6C4-9D98-4459-9B24-7948C7F9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63" name="Picture 198" descr="empty">
          <a:extLst>
            <a:ext uri="{FF2B5EF4-FFF2-40B4-BE49-F238E27FC236}">
              <a16:creationId xmlns:a16="http://schemas.microsoft.com/office/drawing/2014/main" id="{207E5F63-B543-4D37-B115-0E9365712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64" name="Picture 199" descr="empty">
          <a:extLst>
            <a:ext uri="{FF2B5EF4-FFF2-40B4-BE49-F238E27FC236}">
              <a16:creationId xmlns:a16="http://schemas.microsoft.com/office/drawing/2014/main" id="{01819B7F-6FD3-4470-9997-7E9F53CA0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65" name="Picture 200" descr="empty">
          <a:extLst>
            <a:ext uri="{FF2B5EF4-FFF2-40B4-BE49-F238E27FC236}">
              <a16:creationId xmlns:a16="http://schemas.microsoft.com/office/drawing/2014/main" id="{494B6401-E026-42FE-B50E-A07064C1A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66" name="Picture 195" descr="empty">
          <a:extLst>
            <a:ext uri="{FF2B5EF4-FFF2-40B4-BE49-F238E27FC236}">
              <a16:creationId xmlns:a16="http://schemas.microsoft.com/office/drawing/2014/main" id="{8EA5CBC3-C43F-4CF3-BFFE-126DD604F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67" name="Picture 196" descr="empty">
          <a:extLst>
            <a:ext uri="{FF2B5EF4-FFF2-40B4-BE49-F238E27FC236}">
              <a16:creationId xmlns:a16="http://schemas.microsoft.com/office/drawing/2014/main" id="{C31F6D71-26EE-4A77-B256-F5927D664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68" name="Picture 197" descr="empty">
          <a:extLst>
            <a:ext uri="{FF2B5EF4-FFF2-40B4-BE49-F238E27FC236}">
              <a16:creationId xmlns:a16="http://schemas.microsoft.com/office/drawing/2014/main" id="{81BA2D8D-67C0-4FBC-A0B2-0E2019BFE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69" name="Picture 198" descr="empty">
          <a:extLst>
            <a:ext uri="{FF2B5EF4-FFF2-40B4-BE49-F238E27FC236}">
              <a16:creationId xmlns:a16="http://schemas.microsoft.com/office/drawing/2014/main" id="{577AB590-FE81-4EE2-AC00-142006FCA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70" name="Picture 199" descr="empty">
          <a:extLst>
            <a:ext uri="{FF2B5EF4-FFF2-40B4-BE49-F238E27FC236}">
              <a16:creationId xmlns:a16="http://schemas.microsoft.com/office/drawing/2014/main" id="{51F7AAD5-CB1B-4937-95C1-362DA1F90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71" name="Picture 200" descr="empty">
          <a:extLst>
            <a:ext uri="{FF2B5EF4-FFF2-40B4-BE49-F238E27FC236}">
              <a16:creationId xmlns:a16="http://schemas.microsoft.com/office/drawing/2014/main" id="{3FD7DAF8-676F-4A7D-B063-18D471D17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72" name="Picture 195" descr="empty">
          <a:extLst>
            <a:ext uri="{FF2B5EF4-FFF2-40B4-BE49-F238E27FC236}">
              <a16:creationId xmlns:a16="http://schemas.microsoft.com/office/drawing/2014/main" id="{C343B9C8-8E03-4381-9A87-0C1744F2E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73" name="Picture 196" descr="empty">
          <a:extLst>
            <a:ext uri="{FF2B5EF4-FFF2-40B4-BE49-F238E27FC236}">
              <a16:creationId xmlns:a16="http://schemas.microsoft.com/office/drawing/2014/main" id="{3A73096D-D789-49E3-82DA-57BBDE49F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74" name="Picture 197" descr="empty">
          <a:extLst>
            <a:ext uri="{FF2B5EF4-FFF2-40B4-BE49-F238E27FC236}">
              <a16:creationId xmlns:a16="http://schemas.microsoft.com/office/drawing/2014/main" id="{9AEE8274-5E20-4857-B7C1-97A225F8C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75" name="Picture 198" descr="empty">
          <a:extLst>
            <a:ext uri="{FF2B5EF4-FFF2-40B4-BE49-F238E27FC236}">
              <a16:creationId xmlns:a16="http://schemas.microsoft.com/office/drawing/2014/main" id="{E0781951-42DB-4A02-8113-8DDC219D8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76" name="Picture 199" descr="empty">
          <a:extLst>
            <a:ext uri="{FF2B5EF4-FFF2-40B4-BE49-F238E27FC236}">
              <a16:creationId xmlns:a16="http://schemas.microsoft.com/office/drawing/2014/main" id="{BCB94BE6-F239-4BAB-9D4C-6F1FEB018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77" name="Picture 200" descr="empty">
          <a:extLst>
            <a:ext uri="{FF2B5EF4-FFF2-40B4-BE49-F238E27FC236}">
              <a16:creationId xmlns:a16="http://schemas.microsoft.com/office/drawing/2014/main" id="{99F0FDBA-7045-44CD-AC89-6558F0F55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78" name="Picture 195" descr="empty">
          <a:extLst>
            <a:ext uri="{FF2B5EF4-FFF2-40B4-BE49-F238E27FC236}">
              <a16:creationId xmlns:a16="http://schemas.microsoft.com/office/drawing/2014/main" id="{581ED08A-B703-4D42-BC1E-8582D3FD1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79" name="Picture 196" descr="empty">
          <a:extLst>
            <a:ext uri="{FF2B5EF4-FFF2-40B4-BE49-F238E27FC236}">
              <a16:creationId xmlns:a16="http://schemas.microsoft.com/office/drawing/2014/main" id="{D698784E-1DA9-4C9F-B5F6-793CE514F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80" name="Picture 197" descr="empty">
          <a:extLst>
            <a:ext uri="{FF2B5EF4-FFF2-40B4-BE49-F238E27FC236}">
              <a16:creationId xmlns:a16="http://schemas.microsoft.com/office/drawing/2014/main" id="{6DB136EC-96FB-4BB2-9BA1-321306892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81" name="Picture 198" descr="empty">
          <a:extLst>
            <a:ext uri="{FF2B5EF4-FFF2-40B4-BE49-F238E27FC236}">
              <a16:creationId xmlns:a16="http://schemas.microsoft.com/office/drawing/2014/main" id="{F3B63CBE-2754-4647-B79D-77F7716DF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82" name="Picture 199" descr="empty">
          <a:extLst>
            <a:ext uri="{FF2B5EF4-FFF2-40B4-BE49-F238E27FC236}">
              <a16:creationId xmlns:a16="http://schemas.microsoft.com/office/drawing/2014/main" id="{D92A463C-55C1-47C4-906C-8B5857287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83" name="Picture 200" descr="empty">
          <a:extLst>
            <a:ext uri="{FF2B5EF4-FFF2-40B4-BE49-F238E27FC236}">
              <a16:creationId xmlns:a16="http://schemas.microsoft.com/office/drawing/2014/main" id="{CEC3E4E6-1259-42F4-BF58-A5062D4D2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84" name="Picture 195" descr="empty">
          <a:extLst>
            <a:ext uri="{FF2B5EF4-FFF2-40B4-BE49-F238E27FC236}">
              <a16:creationId xmlns:a16="http://schemas.microsoft.com/office/drawing/2014/main" id="{B3B08FDF-D82C-4D01-839C-0C3835F3B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85" name="Picture 196" descr="empty">
          <a:extLst>
            <a:ext uri="{FF2B5EF4-FFF2-40B4-BE49-F238E27FC236}">
              <a16:creationId xmlns:a16="http://schemas.microsoft.com/office/drawing/2014/main" id="{7FF0BC7D-4F41-4846-BA48-057D022EA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86" name="Picture 197" descr="empty">
          <a:extLst>
            <a:ext uri="{FF2B5EF4-FFF2-40B4-BE49-F238E27FC236}">
              <a16:creationId xmlns:a16="http://schemas.microsoft.com/office/drawing/2014/main" id="{4BBA8851-1FEE-4F30-83BE-896D82673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87" name="Picture 198" descr="empty">
          <a:extLst>
            <a:ext uri="{FF2B5EF4-FFF2-40B4-BE49-F238E27FC236}">
              <a16:creationId xmlns:a16="http://schemas.microsoft.com/office/drawing/2014/main" id="{B23ABF64-6B37-479D-A711-0DBA4D3D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88" name="Picture 199" descr="empty">
          <a:extLst>
            <a:ext uri="{FF2B5EF4-FFF2-40B4-BE49-F238E27FC236}">
              <a16:creationId xmlns:a16="http://schemas.microsoft.com/office/drawing/2014/main" id="{D89619D1-4B11-4712-9A6E-A5A655CEC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89" name="Picture 200" descr="empty">
          <a:extLst>
            <a:ext uri="{FF2B5EF4-FFF2-40B4-BE49-F238E27FC236}">
              <a16:creationId xmlns:a16="http://schemas.microsoft.com/office/drawing/2014/main" id="{B973F74D-939E-49AB-AADB-BCA821CB8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90" name="Picture 195" descr="empty">
          <a:extLst>
            <a:ext uri="{FF2B5EF4-FFF2-40B4-BE49-F238E27FC236}">
              <a16:creationId xmlns:a16="http://schemas.microsoft.com/office/drawing/2014/main" id="{E2804B09-3CE9-4431-B52D-49C89E1C5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91" name="Picture 196" descr="empty">
          <a:extLst>
            <a:ext uri="{FF2B5EF4-FFF2-40B4-BE49-F238E27FC236}">
              <a16:creationId xmlns:a16="http://schemas.microsoft.com/office/drawing/2014/main" id="{9CB70D5B-14A9-4FD1-8956-A8A84F9FE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92" name="Picture 197" descr="empty">
          <a:extLst>
            <a:ext uri="{FF2B5EF4-FFF2-40B4-BE49-F238E27FC236}">
              <a16:creationId xmlns:a16="http://schemas.microsoft.com/office/drawing/2014/main" id="{3F3BDA60-56FF-4E72-85F6-7CED04767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93" name="Picture 198" descr="empty">
          <a:extLst>
            <a:ext uri="{FF2B5EF4-FFF2-40B4-BE49-F238E27FC236}">
              <a16:creationId xmlns:a16="http://schemas.microsoft.com/office/drawing/2014/main" id="{ACECC004-1F26-4927-96AD-5DC7A9C64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94" name="Picture 199" descr="empty">
          <a:extLst>
            <a:ext uri="{FF2B5EF4-FFF2-40B4-BE49-F238E27FC236}">
              <a16:creationId xmlns:a16="http://schemas.microsoft.com/office/drawing/2014/main" id="{C8B2BFC5-0E2E-4623-A5A7-45FACA4CD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95" name="Picture 200" descr="empty">
          <a:extLst>
            <a:ext uri="{FF2B5EF4-FFF2-40B4-BE49-F238E27FC236}">
              <a16:creationId xmlns:a16="http://schemas.microsoft.com/office/drawing/2014/main" id="{53EA2DE2-9EF9-41C6-822E-D0062EAFC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96" name="Picture 195" descr="empty">
          <a:extLst>
            <a:ext uri="{FF2B5EF4-FFF2-40B4-BE49-F238E27FC236}">
              <a16:creationId xmlns:a16="http://schemas.microsoft.com/office/drawing/2014/main" id="{49FBED2D-4890-4826-9D95-D10518282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97" name="Picture 196" descr="empty">
          <a:extLst>
            <a:ext uri="{FF2B5EF4-FFF2-40B4-BE49-F238E27FC236}">
              <a16:creationId xmlns:a16="http://schemas.microsoft.com/office/drawing/2014/main" id="{7D85D464-E60D-4401-ABBD-8BF2908A0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098" name="Picture 197" descr="empty">
          <a:extLst>
            <a:ext uri="{FF2B5EF4-FFF2-40B4-BE49-F238E27FC236}">
              <a16:creationId xmlns:a16="http://schemas.microsoft.com/office/drawing/2014/main" id="{7055C9E1-EA81-4FAE-9AA6-76AC1FDA4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099" name="Picture 198" descr="empty">
          <a:extLst>
            <a:ext uri="{FF2B5EF4-FFF2-40B4-BE49-F238E27FC236}">
              <a16:creationId xmlns:a16="http://schemas.microsoft.com/office/drawing/2014/main" id="{F8573A64-9F67-455B-B3C9-B2EDACAB0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00" name="Picture 199" descr="empty">
          <a:extLst>
            <a:ext uri="{FF2B5EF4-FFF2-40B4-BE49-F238E27FC236}">
              <a16:creationId xmlns:a16="http://schemas.microsoft.com/office/drawing/2014/main" id="{4D806BB1-B63B-4A30-87A4-386E7F8FD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01" name="Picture 200" descr="empty">
          <a:extLst>
            <a:ext uri="{FF2B5EF4-FFF2-40B4-BE49-F238E27FC236}">
              <a16:creationId xmlns:a16="http://schemas.microsoft.com/office/drawing/2014/main" id="{EF7F0931-BE3D-4B0B-9944-A3FD23D59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02" name="Picture 195" descr="empty">
          <a:extLst>
            <a:ext uri="{FF2B5EF4-FFF2-40B4-BE49-F238E27FC236}">
              <a16:creationId xmlns:a16="http://schemas.microsoft.com/office/drawing/2014/main" id="{3ADF2C1B-542E-43FB-986C-11A98473F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03" name="Picture 196" descr="empty">
          <a:extLst>
            <a:ext uri="{FF2B5EF4-FFF2-40B4-BE49-F238E27FC236}">
              <a16:creationId xmlns:a16="http://schemas.microsoft.com/office/drawing/2014/main" id="{2ECC5B13-1553-4D07-8862-C197FF141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04" name="Picture 197" descr="empty">
          <a:extLst>
            <a:ext uri="{FF2B5EF4-FFF2-40B4-BE49-F238E27FC236}">
              <a16:creationId xmlns:a16="http://schemas.microsoft.com/office/drawing/2014/main" id="{9A6502A1-B91B-4446-A1A9-5F8BEA9AB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05" name="Picture 198" descr="empty">
          <a:extLst>
            <a:ext uri="{FF2B5EF4-FFF2-40B4-BE49-F238E27FC236}">
              <a16:creationId xmlns:a16="http://schemas.microsoft.com/office/drawing/2014/main" id="{4E67E554-3264-4513-95C0-D5FCABC55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06" name="Picture 199" descr="empty">
          <a:extLst>
            <a:ext uri="{FF2B5EF4-FFF2-40B4-BE49-F238E27FC236}">
              <a16:creationId xmlns:a16="http://schemas.microsoft.com/office/drawing/2014/main" id="{85B23074-DDB0-4853-81C8-E3D4F3E23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07" name="Picture 200" descr="empty">
          <a:extLst>
            <a:ext uri="{FF2B5EF4-FFF2-40B4-BE49-F238E27FC236}">
              <a16:creationId xmlns:a16="http://schemas.microsoft.com/office/drawing/2014/main" id="{A1947EC2-9B35-4193-B7EA-8F4AAAC55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08" name="Picture 195" descr="empty">
          <a:extLst>
            <a:ext uri="{FF2B5EF4-FFF2-40B4-BE49-F238E27FC236}">
              <a16:creationId xmlns:a16="http://schemas.microsoft.com/office/drawing/2014/main" id="{FE8E5617-0D6D-4535-A41D-0ED1DB32C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09" name="Picture 196" descr="empty">
          <a:extLst>
            <a:ext uri="{FF2B5EF4-FFF2-40B4-BE49-F238E27FC236}">
              <a16:creationId xmlns:a16="http://schemas.microsoft.com/office/drawing/2014/main" id="{7A6C7A69-3174-4F4A-8F4C-DE7ABCFA4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10" name="Picture 197" descr="empty">
          <a:extLst>
            <a:ext uri="{FF2B5EF4-FFF2-40B4-BE49-F238E27FC236}">
              <a16:creationId xmlns:a16="http://schemas.microsoft.com/office/drawing/2014/main" id="{4167DDC5-14CD-41DC-B91A-F7FBB93E1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11" name="Picture 198" descr="empty">
          <a:extLst>
            <a:ext uri="{FF2B5EF4-FFF2-40B4-BE49-F238E27FC236}">
              <a16:creationId xmlns:a16="http://schemas.microsoft.com/office/drawing/2014/main" id="{46FE2F4A-7B72-440D-8407-4A06B312F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12" name="Picture 199" descr="empty">
          <a:extLst>
            <a:ext uri="{FF2B5EF4-FFF2-40B4-BE49-F238E27FC236}">
              <a16:creationId xmlns:a16="http://schemas.microsoft.com/office/drawing/2014/main" id="{7E8034B8-FA42-4943-B209-BB9D06C94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13" name="Picture 200" descr="empty">
          <a:extLst>
            <a:ext uri="{FF2B5EF4-FFF2-40B4-BE49-F238E27FC236}">
              <a16:creationId xmlns:a16="http://schemas.microsoft.com/office/drawing/2014/main" id="{D852895D-59FD-4F13-A1B6-CC7055CBA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14" name="Picture 195" descr="empty">
          <a:extLst>
            <a:ext uri="{FF2B5EF4-FFF2-40B4-BE49-F238E27FC236}">
              <a16:creationId xmlns:a16="http://schemas.microsoft.com/office/drawing/2014/main" id="{129FAD6A-DF2B-4A82-BC76-BC27B956D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15" name="Picture 196" descr="empty">
          <a:extLst>
            <a:ext uri="{FF2B5EF4-FFF2-40B4-BE49-F238E27FC236}">
              <a16:creationId xmlns:a16="http://schemas.microsoft.com/office/drawing/2014/main" id="{4E116BA2-467F-45B1-928D-6962DDEC4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16" name="Picture 197" descr="empty">
          <a:extLst>
            <a:ext uri="{FF2B5EF4-FFF2-40B4-BE49-F238E27FC236}">
              <a16:creationId xmlns:a16="http://schemas.microsoft.com/office/drawing/2014/main" id="{AAC13B3B-5CDA-4FFA-9C31-C5168B190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17" name="Picture 198" descr="empty">
          <a:extLst>
            <a:ext uri="{FF2B5EF4-FFF2-40B4-BE49-F238E27FC236}">
              <a16:creationId xmlns:a16="http://schemas.microsoft.com/office/drawing/2014/main" id="{EF9B4EE2-E551-4A93-8E72-F447184B7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18" name="Picture 199" descr="empty">
          <a:extLst>
            <a:ext uri="{FF2B5EF4-FFF2-40B4-BE49-F238E27FC236}">
              <a16:creationId xmlns:a16="http://schemas.microsoft.com/office/drawing/2014/main" id="{FF73B536-0956-40B8-9461-0DE5CECBA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19" name="Picture 200" descr="empty">
          <a:extLst>
            <a:ext uri="{FF2B5EF4-FFF2-40B4-BE49-F238E27FC236}">
              <a16:creationId xmlns:a16="http://schemas.microsoft.com/office/drawing/2014/main" id="{D7C7E0E1-9118-4D8B-973D-671BF329F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20" name="Picture 195" descr="empty">
          <a:extLst>
            <a:ext uri="{FF2B5EF4-FFF2-40B4-BE49-F238E27FC236}">
              <a16:creationId xmlns:a16="http://schemas.microsoft.com/office/drawing/2014/main" id="{35995C9A-8680-4AB3-A3E8-89F1D1B89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21" name="Picture 196" descr="empty">
          <a:extLst>
            <a:ext uri="{FF2B5EF4-FFF2-40B4-BE49-F238E27FC236}">
              <a16:creationId xmlns:a16="http://schemas.microsoft.com/office/drawing/2014/main" id="{473C33B6-05DF-4087-BA7C-8646DA6BD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22" name="Picture 197" descr="empty">
          <a:extLst>
            <a:ext uri="{FF2B5EF4-FFF2-40B4-BE49-F238E27FC236}">
              <a16:creationId xmlns:a16="http://schemas.microsoft.com/office/drawing/2014/main" id="{E3E725B6-8651-4289-BD1D-2AB68E4E8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23" name="Picture 198" descr="empty">
          <a:extLst>
            <a:ext uri="{FF2B5EF4-FFF2-40B4-BE49-F238E27FC236}">
              <a16:creationId xmlns:a16="http://schemas.microsoft.com/office/drawing/2014/main" id="{7A32AE8E-396D-4040-BCC9-A16787CC4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24" name="Picture 199" descr="empty">
          <a:extLst>
            <a:ext uri="{FF2B5EF4-FFF2-40B4-BE49-F238E27FC236}">
              <a16:creationId xmlns:a16="http://schemas.microsoft.com/office/drawing/2014/main" id="{21279FBD-CFF9-4784-9962-C54F4F089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25" name="Picture 200" descr="empty">
          <a:extLst>
            <a:ext uri="{FF2B5EF4-FFF2-40B4-BE49-F238E27FC236}">
              <a16:creationId xmlns:a16="http://schemas.microsoft.com/office/drawing/2014/main" id="{CD54D0CC-BA61-47B8-8272-9C28536E3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26" name="Picture 195" descr="empty">
          <a:extLst>
            <a:ext uri="{FF2B5EF4-FFF2-40B4-BE49-F238E27FC236}">
              <a16:creationId xmlns:a16="http://schemas.microsoft.com/office/drawing/2014/main" id="{2C8AC045-A313-4371-9C16-5FB5E60B5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27" name="Picture 196" descr="empty">
          <a:extLst>
            <a:ext uri="{FF2B5EF4-FFF2-40B4-BE49-F238E27FC236}">
              <a16:creationId xmlns:a16="http://schemas.microsoft.com/office/drawing/2014/main" id="{1FC8E7AC-9040-4FC8-8145-788208081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28" name="Picture 197" descr="empty">
          <a:extLst>
            <a:ext uri="{FF2B5EF4-FFF2-40B4-BE49-F238E27FC236}">
              <a16:creationId xmlns:a16="http://schemas.microsoft.com/office/drawing/2014/main" id="{9DE86B34-2E19-493D-9A94-8E2EE8C97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29" name="Picture 198" descr="empty">
          <a:extLst>
            <a:ext uri="{FF2B5EF4-FFF2-40B4-BE49-F238E27FC236}">
              <a16:creationId xmlns:a16="http://schemas.microsoft.com/office/drawing/2014/main" id="{26CA8D8D-3441-47F8-917B-BA79E5130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30" name="Picture 199" descr="empty">
          <a:extLst>
            <a:ext uri="{FF2B5EF4-FFF2-40B4-BE49-F238E27FC236}">
              <a16:creationId xmlns:a16="http://schemas.microsoft.com/office/drawing/2014/main" id="{5719F4A1-A4EB-4822-AF98-37DD3EC6E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31" name="Picture 200" descr="empty">
          <a:extLst>
            <a:ext uri="{FF2B5EF4-FFF2-40B4-BE49-F238E27FC236}">
              <a16:creationId xmlns:a16="http://schemas.microsoft.com/office/drawing/2014/main" id="{1F399ED2-2540-4C0A-B602-5A859A00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32" name="Picture 195" descr="empty">
          <a:extLst>
            <a:ext uri="{FF2B5EF4-FFF2-40B4-BE49-F238E27FC236}">
              <a16:creationId xmlns:a16="http://schemas.microsoft.com/office/drawing/2014/main" id="{2DF15074-2EE9-4F96-A2A0-51E87D40A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33" name="Picture 196" descr="empty">
          <a:extLst>
            <a:ext uri="{FF2B5EF4-FFF2-40B4-BE49-F238E27FC236}">
              <a16:creationId xmlns:a16="http://schemas.microsoft.com/office/drawing/2014/main" id="{3F91F48B-32F2-4426-8C3E-3DCF52C76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34" name="Picture 197" descr="empty">
          <a:extLst>
            <a:ext uri="{FF2B5EF4-FFF2-40B4-BE49-F238E27FC236}">
              <a16:creationId xmlns:a16="http://schemas.microsoft.com/office/drawing/2014/main" id="{578CEDD7-5C0A-4506-9970-8FCD659C8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35" name="Picture 198" descr="empty">
          <a:extLst>
            <a:ext uri="{FF2B5EF4-FFF2-40B4-BE49-F238E27FC236}">
              <a16:creationId xmlns:a16="http://schemas.microsoft.com/office/drawing/2014/main" id="{C2536C55-DE4E-4570-B3F1-B2EEF87A9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36" name="Picture 199" descr="empty">
          <a:extLst>
            <a:ext uri="{FF2B5EF4-FFF2-40B4-BE49-F238E27FC236}">
              <a16:creationId xmlns:a16="http://schemas.microsoft.com/office/drawing/2014/main" id="{BC7A6256-663B-4A0B-8767-1D7A64C9C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37" name="Picture 200" descr="empty">
          <a:extLst>
            <a:ext uri="{FF2B5EF4-FFF2-40B4-BE49-F238E27FC236}">
              <a16:creationId xmlns:a16="http://schemas.microsoft.com/office/drawing/2014/main" id="{6E1D642A-DAC6-47B4-83BD-B977178C5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38" name="Picture 195" descr="empty">
          <a:extLst>
            <a:ext uri="{FF2B5EF4-FFF2-40B4-BE49-F238E27FC236}">
              <a16:creationId xmlns:a16="http://schemas.microsoft.com/office/drawing/2014/main" id="{E9B0C71A-A4F9-4D2A-839A-08C512EE5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39" name="Picture 196" descr="empty">
          <a:extLst>
            <a:ext uri="{FF2B5EF4-FFF2-40B4-BE49-F238E27FC236}">
              <a16:creationId xmlns:a16="http://schemas.microsoft.com/office/drawing/2014/main" id="{AEB862CE-A53D-48D1-BFDF-7E5681AF1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40" name="Picture 197" descr="empty">
          <a:extLst>
            <a:ext uri="{FF2B5EF4-FFF2-40B4-BE49-F238E27FC236}">
              <a16:creationId xmlns:a16="http://schemas.microsoft.com/office/drawing/2014/main" id="{5A89CE37-3290-4954-BA99-60A9A45A2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41" name="Picture 198" descr="empty">
          <a:extLst>
            <a:ext uri="{FF2B5EF4-FFF2-40B4-BE49-F238E27FC236}">
              <a16:creationId xmlns:a16="http://schemas.microsoft.com/office/drawing/2014/main" id="{DE9C46F2-17B0-4466-ACFD-A8FB145C3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42" name="Picture 199" descr="empty">
          <a:extLst>
            <a:ext uri="{FF2B5EF4-FFF2-40B4-BE49-F238E27FC236}">
              <a16:creationId xmlns:a16="http://schemas.microsoft.com/office/drawing/2014/main" id="{0901E465-1E17-465D-AA9A-5A925A154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43" name="Picture 200" descr="empty">
          <a:extLst>
            <a:ext uri="{FF2B5EF4-FFF2-40B4-BE49-F238E27FC236}">
              <a16:creationId xmlns:a16="http://schemas.microsoft.com/office/drawing/2014/main" id="{FF6BD7A6-F581-4067-A733-E9132DCC4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44" name="Picture 195" descr="empty">
          <a:extLst>
            <a:ext uri="{FF2B5EF4-FFF2-40B4-BE49-F238E27FC236}">
              <a16:creationId xmlns:a16="http://schemas.microsoft.com/office/drawing/2014/main" id="{DC2CEA36-63C5-4874-92A4-F94DECC28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45" name="Picture 196" descr="empty">
          <a:extLst>
            <a:ext uri="{FF2B5EF4-FFF2-40B4-BE49-F238E27FC236}">
              <a16:creationId xmlns:a16="http://schemas.microsoft.com/office/drawing/2014/main" id="{0F180DF8-260D-4717-AC35-1E6C459CD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46" name="Picture 197" descr="empty">
          <a:extLst>
            <a:ext uri="{FF2B5EF4-FFF2-40B4-BE49-F238E27FC236}">
              <a16:creationId xmlns:a16="http://schemas.microsoft.com/office/drawing/2014/main" id="{785733AF-93CE-45D8-A1FD-A6BCE4456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47" name="Picture 198" descr="empty">
          <a:extLst>
            <a:ext uri="{FF2B5EF4-FFF2-40B4-BE49-F238E27FC236}">
              <a16:creationId xmlns:a16="http://schemas.microsoft.com/office/drawing/2014/main" id="{FBC4ED21-D73A-4471-BEB4-82B4ADB8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48" name="Picture 199" descr="empty">
          <a:extLst>
            <a:ext uri="{FF2B5EF4-FFF2-40B4-BE49-F238E27FC236}">
              <a16:creationId xmlns:a16="http://schemas.microsoft.com/office/drawing/2014/main" id="{42F09076-F38B-429C-AFBA-5C1478C87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49" name="Picture 200" descr="empty">
          <a:extLst>
            <a:ext uri="{FF2B5EF4-FFF2-40B4-BE49-F238E27FC236}">
              <a16:creationId xmlns:a16="http://schemas.microsoft.com/office/drawing/2014/main" id="{0AD3A998-035B-442F-AE58-84D1CADEC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50" name="Picture 195" descr="empty">
          <a:extLst>
            <a:ext uri="{FF2B5EF4-FFF2-40B4-BE49-F238E27FC236}">
              <a16:creationId xmlns:a16="http://schemas.microsoft.com/office/drawing/2014/main" id="{701F8998-EA91-4843-BA27-02402938A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51" name="Picture 196" descr="empty">
          <a:extLst>
            <a:ext uri="{FF2B5EF4-FFF2-40B4-BE49-F238E27FC236}">
              <a16:creationId xmlns:a16="http://schemas.microsoft.com/office/drawing/2014/main" id="{612EE668-E523-43D9-A53A-8960E4C16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52" name="Picture 197" descr="empty">
          <a:extLst>
            <a:ext uri="{FF2B5EF4-FFF2-40B4-BE49-F238E27FC236}">
              <a16:creationId xmlns:a16="http://schemas.microsoft.com/office/drawing/2014/main" id="{B132340D-5680-4CBA-A9E2-6F7CA7F44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53" name="Picture 198" descr="empty">
          <a:extLst>
            <a:ext uri="{FF2B5EF4-FFF2-40B4-BE49-F238E27FC236}">
              <a16:creationId xmlns:a16="http://schemas.microsoft.com/office/drawing/2014/main" id="{E7865AA7-E314-4B00-ADD6-906E8E5DC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54" name="Picture 199" descr="empty">
          <a:extLst>
            <a:ext uri="{FF2B5EF4-FFF2-40B4-BE49-F238E27FC236}">
              <a16:creationId xmlns:a16="http://schemas.microsoft.com/office/drawing/2014/main" id="{F49A9BB3-FDFA-46F1-AC5D-76E6EA639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55" name="Picture 200" descr="empty">
          <a:extLst>
            <a:ext uri="{FF2B5EF4-FFF2-40B4-BE49-F238E27FC236}">
              <a16:creationId xmlns:a16="http://schemas.microsoft.com/office/drawing/2014/main" id="{7FB9DCF1-CCA4-4687-BF14-8D4FA945A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56" name="Picture 195" descr="empty">
          <a:extLst>
            <a:ext uri="{FF2B5EF4-FFF2-40B4-BE49-F238E27FC236}">
              <a16:creationId xmlns:a16="http://schemas.microsoft.com/office/drawing/2014/main" id="{F6912178-E20F-414A-A129-F279EABF6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57" name="Picture 196" descr="empty">
          <a:extLst>
            <a:ext uri="{FF2B5EF4-FFF2-40B4-BE49-F238E27FC236}">
              <a16:creationId xmlns:a16="http://schemas.microsoft.com/office/drawing/2014/main" id="{3D08F06D-E730-4DF4-9C52-5FA74D4B0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58" name="Picture 197" descr="empty">
          <a:extLst>
            <a:ext uri="{FF2B5EF4-FFF2-40B4-BE49-F238E27FC236}">
              <a16:creationId xmlns:a16="http://schemas.microsoft.com/office/drawing/2014/main" id="{6AA79394-ABFA-488C-8FCC-2B634914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59" name="Picture 198" descr="empty">
          <a:extLst>
            <a:ext uri="{FF2B5EF4-FFF2-40B4-BE49-F238E27FC236}">
              <a16:creationId xmlns:a16="http://schemas.microsoft.com/office/drawing/2014/main" id="{52DBCADA-3BF2-404A-B83B-2E910B2C5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60" name="Picture 199" descr="empty">
          <a:extLst>
            <a:ext uri="{FF2B5EF4-FFF2-40B4-BE49-F238E27FC236}">
              <a16:creationId xmlns:a16="http://schemas.microsoft.com/office/drawing/2014/main" id="{4462E9D1-E576-4D92-A7E6-DA7C8BE10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61" name="Picture 200" descr="empty">
          <a:extLst>
            <a:ext uri="{FF2B5EF4-FFF2-40B4-BE49-F238E27FC236}">
              <a16:creationId xmlns:a16="http://schemas.microsoft.com/office/drawing/2014/main" id="{0880BBA2-0B1C-43CD-AF8E-6A23857F1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62" name="Picture 195" descr="empty">
          <a:extLst>
            <a:ext uri="{FF2B5EF4-FFF2-40B4-BE49-F238E27FC236}">
              <a16:creationId xmlns:a16="http://schemas.microsoft.com/office/drawing/2014/main" id="{600FC774-D98E-412A-8085-8A233BD03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63" name="Picture 196" descr="empty">
          <a:extLst>
            <a:ext uri="{FF2B5EF4-FFF2-40B4-BE49-F238E27FC236}">
              <a16:creationId xmlns:a16="http://schemas.microsoft.com/office/drawing/2014/main" id="{C92A3130-DFB2-40A8-99F3-D54D38C82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64" name="Picture 197" descr="empty">
          <a:extLst>
            <a:ext uri="{FF2B5EF4-FFF2-40B4-BE49-F238E27FC236}">
              <a16:creationId xmlns:a16="http://schemas.microsoft.com/office/drawing/2014/main" id="{D46B351F-6B2A-49B4-B39C-2CC974FF4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65" name="Picture 198" descr="empty">
          <a:extLst>
            <a:ext uri="{FF2B5EF4-FFF2-40B4-BE49-F238E27FC236}">
              <a16:creationId xmlns:a16="http://schemas.microsoft.com/office/drawing/2014/main" id="{F41E62F1-46ED-4F06-93F7-94AA7B23C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66" name="Picture 199" descr="empty">
          <a:extLst>
            <a:ext uri="{FF2B5EF4-FFF2-40B4-BE49-F238E27FC236}">
              <a16:creationId xmlns:a16="http://schemas.microsoft.com/office/drawing/2014/main" id="{6776A5ED-86CC-4F15-86C4-3BA3BF22A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67" name="Picture 200" descr="empty">
          <a:extLst>
            <a:ext uri="{FF2B5EF4-FFF2-40B4-BE49-F238E27FC236}">
              <a16:creationId xmlns:a16="http://schemas.microsoft.com/office/drawing/2014/main" id="{CDE28ADE-DEFA-4F02-AE69-9A8A94C9D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68" name="Picture 195" descr="empty">
          <a:extLst>
            <a:ext uri="{FF2B5EF4-FFF2-40B4-BE49-F238E27FC236}">
              <a16:creationId xmlns:a16="http://schemas.microsoft.com/office/drawing/2014/main" id="{818D776D-CF2E-4B0B-9F32-20EFADBAC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69" name="Picture 196" descr="empty">
          <a:extLst>
            <a:ext uri="{FF2B5EF4-FFF2-40B4-BE49-F238E27FC236}">
              <a16:creationId xmlns:a16="http://schemas.microsoft.com/office/drawing/2014/main" id="{2690496B-1239-41C2-A55C-344068D7B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70" name="Picture 197" descr="empty">
          <a:extLst>
            <a:ext uri="{FF2B5EF4-FFF2-40B4-BE49-F238E27FC236}">
              <a16:creationId xmlns:a16="http://schemas.microsoft.com/office/drawing/2014/main" id="{643DCA18-8F11-4A94-80AF-94951D16D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71" name="Picture 198" descr="empty">
          <a:extLst>
            <a:ext uri="{FF2B5EF4-FFF2-40B4-BE49-F238E27FC236}">
              <a16:creationId xmlns:a16="http://schemas.microsoft.com/office/drawing/2014/main" id="{54723EA9-A6B9-4FFE-A9C3-D7953924A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72" name="Picture 199" descr="empty">
          <a:extLst>
            <a:ext uri="{FF2B5EF4-FFF2-40B4-BE49-F238E27FC236}">
              <a16:creationId xmlns:a16="http://schemas.microsoft.com/office/drawing/2014/main" id="{5C8C1783-0D0D-454B-9862-002D94391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73" name="Picture 200" descr="empty">
          <a:extLst>
            <a:ext uri="{FF2B5EF4-FFF2-40B4-BE49-F238E27FC236}">
              <a16:creationId xmlns:a16="http://schemas.microsoft.com/office/drawing/2014/main" id="{BD1D4910-0C89-4097-AF6E-3FCAB5926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74" name="Picture 195" descr="empty">
          <a:extLst>
            <a:ext uri="{FF2B5EF4-FFF2-40B4-BE49-F238E27FC236}">
              <a16:creationId xmlns:a16="http://schemas.microsoft.com/office/drawing/2014/main" id="{29C5287B-7638-40C1-B123-E4B993147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75" name="Picture 196" descr="empty">
          <a:extLst>
            <a:ext uri="{FF2B5EF4-FFF2-40B4-BE49-F238E27FC236}">
              <a16:creationId xmlns:a16="http://schemas.microsoft.com/office/drawing/2014/main" id="{FA210A04-B8AC-4927-B9E6-C33B8946B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76" name="Picture 197" descr="empty">
          <a:extLst>
            <a:ext uri="{FF2B5EF4-FFF2-40B4-BE49-F238E27FC236}">
              <a16:creationId xmlns:a16="http://schemas.microsoft.com/office/drawing/2014/main" id="{5F8DDA46-464F-4B3F-BA44-78B387312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77" name="Picture 198" descr="empty">
          <a:extLst>
            <a:ext uri="{FF2B5EF4-FFF2-40B4-BE49-F238E27FC236}">
              <a16:creationId xmlns:a16="http://schemas.microsoft.com/office/drawing/2014/main" id="{68E55278-A350-47A8-A6DE-5A277F495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78" name="Picture 199" descr="empty">
          <a:extLst>
            <a:ext uri="{FF2B5EF4-FFF2-40B4-BE49-F238E27FC236}">
              <a16:creationId xmlns:a16="http://schemas.microsoft.com/office/drawing/2014/main" id="{41C9C9DA-6A49-4212-9B77-CBE01081B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79" name="Picture 200" descr="empty">
          <a:extLst>
            <a:ext uri="{FF2B5EF4-FFF2-40B4-BE49-F238E27FC236}">
              <a16:creationId xmlns:a16="http://schemas.microsoft.com/office/drawing/2014/main" id="{B29FE40A-89D5-4A2D-87D3-EA349B5BB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80" name="Picture 195" descr="empty">
          <a:extLst>
            <a:ext uri="{FF2B5EF4-FFF2-40B4-BE49-F238E27FC236}">
              <a16:creationId xmlns:a16="http://schemas.microsoft.com/office/drawing/2014/main" id="{EE697AF8-8831-47A7-A987-7A1E3F200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81" name="Picture 196" descr="empty">
          <a:extLst>
            <a:ext uri="{FF2B5EF4-FFF2-40B4-BE49-F238E27FC236}">
              <a16:creationId xmlns:a16="http://schemas.microsoft.com/office/drawing/2014/main" id="{646D3C3D-5E9C-4FE6-9D74-9B10F8241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82" name="Picture 197" descr="empty">
          <a:extLst>
            <a:ext uri="{FF2B5EF4-FFF2-40B4-BE49-F238E27FC236}">
              <a16:creationId xmlns:a16="http://schemas.microsoft.com/office/drawing/2014/main" id="{31AD1AC9-0368-4233-9EFE-166FCC25A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83" name="Picture 198" descr="empty">
          <a:extLst>
            <a:ext uri="{FF2B5EF4-FFF2-40B4-BE49-F238E27FC236}">
              <a16:creationId xmlns:a16="http://schemas.microsoft.com/office/drawing/2014/main" id="{73C166D3-D70D-4F40-A332-44E08AFA2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84" name="Picture 199" descr="empty">
          <a:extLst>
            <a:ext uri="{FF2B5EF4-FFF2-40B4-BE49-F238E27FC236}">
              <a16:creationId xmlns:a16="http://schemas.microsoft.com/office/drawing/2014/main" id="{B608818C-189E-43E4-B99D-E7C3F7922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85" name="Picture 200" descr="empty">
          <a:extLst>
            <a:ext uri="{FF2B5EF4-FFF2-40B4-BE49-F238E27FC236}">
              <a16:creationId xmlns:a16="http://schemas.microsoft.com/office/drawing/2014/main" id="{69AF05E0-6365-4A3E-A175-9323F260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86" name="Picture 195" descr="empty">
          <a:extLst>
            <a:ext uri="{FF2B5EF4-FFF2-40B4-BE49-F238E27FC236}">
              <a16:creationId xmlns:a16="http://schemas.microsoft.com/office/drawing/2014/main" id="{DA6FEAF4-5212-43AD-820E-B69FA0836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87" name="Picture 196" descr="empty">
          <a:extLst>
            <a:ext uri="{FF2B5EF4-FFF2-40B4-BE49-F238E27FC236}">
              <a16:creationId xmlns:a16="http://schemas.microsoft.com/office/drawing/2014/main" id="{4A54D413-664F-4944-B2EB-C903E91A1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88" name="Picture 197" descr="empty">
          <a:extLst>
            <a:ext uri="{FF2B5EF4-FFF2-40B4-BE49-F238E27FC236}">
              <a16:creationId xmlns:a16="http://schemas.microsoft.com/office/drawing/2014/main" id="{96DCCD99-D5F3-49E7-B865-1FBA170E9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89" name="Picture 198" descr="empty">
          <a:extLst>
            <a:ext uri="{FF2B5EF4-FFF2-40B4-BE49-F238E27FC236}">
              <a16:creationId xmlns:a16="http://schemas.microsoft.com/office/drawing/2014/main" id="{47A184A0-1B86-4843-AD21-C3B4AD5E2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90" name="Picture 199" descr="empty">
          <a:extLst>
            <a:ext uri="{FF2B5EF4-FFF2-40B4-BE49-F238E27FC236}">
              <a16:creationId xmlns:a16="http://schemas.microsoft.com/office/drawing/2014/main" id="{2B67D77F-05C4-4B37-881E-38162DF48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91" name="Picture 200" descr="empty">
          <a:extLst>
            <a:ext uri="{FF2B5EF4-FFF2-40B4-BE49-F238E27FC236}">
              <a16:creationId xmlns:a16="http://schemas.microsoft.com/office/drawing/2014/main" id="{CFD8AF6E-010F-41E2-B114-29069E796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92" name="Picture 195" descr="empty">
          <a:extLst>
            <a:ext uri="{FF2B5EF4-FFF2-40B4-BE49-F238E27FC236}">
              <a16:creationId xmlns:a16="http://schemas.microsoft.com/office/drawing/2014/main" id="{BEB72C74-1BAB-46A1-AFE9-558EDBEFE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93" name="Picture 196" descr="empty">
          <a:extLst>
            <a:ext uri="{FF2B5EF4-FFF2-40B4-BE49-F238E27FC236}">
              <a16:creationId xmlns:a16="http://schemas.microsoft.com/office/drawing/2014/main" id="{7C719A3D-259B-408C-BED6-D8C0AF318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94" name="Picture 197" descr="empty">
          <a:extLst>
            <a:ext uri="{FF2B5EF4-FFF2-40B4-BE49-F238E27FC236}">
              <a16:creationId xmlns:a16="http://schemas.microsoft.com/office/drawing/2014/main" id="{7659E72A-0824-4A35-8B95-66BCF795C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95" name="Picture 198" descr="empty">
          <a:extLst>
            <a:ext uri="{FF2B5EF4-FFF2-40B4-BE49-F238E27FC236}">
              <a16:creationId xmlns:a16="http://schemas.microsoft.com/office/drawing/2014/main" id="{56415058-E827-4200-B936-58F3945B0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96" name="Picture 199" descr="empty">
          <a:extLst>
            <a:ext uri="{FF2B5EF4-FFF2-40B4-BE49-F238E27FC236}">
              <a16:creationId xmlns:a16="http://schemas.microsoft.com/office/drawing/2014/main" id="{77129D98-3790-4B61-9C3D-011FDDB55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97" name="Picture 200" descr="empty">
          <a:extLst>
            <a:ext uri="{FF2B5EF4-FFF2-40B4-BE49-F238E27FC236}">
              <a16:creationId xmlns:a16="http://schemas.microsoft.com/office/drawing/2014/main" id="{ACBA7396-8E83-4C49-A7AE-047F321EE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198" name="Picture 195" descr="empty">
          <a:extLst>
            <a:ext uri="{FF2B5EF4-FFF2-40B4-BE49-F238E27FC236}">
              <a16:creationId xmlns:a16="http://schemas.microsoft.com/office/drawing/2014/main" id="{557ACD13-9CAA-402D-9986-F74CCC336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199" name="Picture 196" descr="empty">
          <a:extLst>
            <a:ext uri="{FF2B5EF4-FFF2-40B4-BE49-F238E27FC236}">
              <a16:creationId xmlns:a16="http://schemas.microsoft.com/office/drawing/2014/main" id="{5AF07626-19F5-412B-A263-1A6DB852C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200" name="Picture 197" descr="empty">
          <a:extLst>
            <a:ext uri="{FF2B5EF4-FFF2-40B4-BE49-F238E27FC236}">
              <a16:creationId xmlns:a16="http://schemas.microsoft.com/office/drawing/2014/main" id="{041F9CAF-F00C-4C27-90B9-A945AAF2A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201" name="Picture 198" descr="empty">
          <a:extLst>
            <a:ext uri="{FF2B5EF4-FFF2-40B4-BE49-F238E27FC236}">
              <a16:creationId xmlns:a16="http://schemas.microsoft.com/office/drawing/2014/main" id="{F8A756C4-5A9C-4985-96A6-71257E082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202" name="Picture 199" descr="empty">
          <a:extLst>
            <a:ext uri="{FF2B5EF4-FFF2-40B4-BE49-F238E27FC236}">
              <a16:creationId xmlns:a16="http://schemas.microsoft.com/office/drawing/2014/main" id="{372BCEF0-D9C3-44DF-8356-8EB3B1D88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203" name="Picture 200" descr="empty">
          <a:extLst>
            <a:ext uri="{FF2B5EF4-FFF2-40B4-BE49-F238E27FC236}">
              <a16:creationId xmlns:a16="http://schemas.microsoft.com/office/drawing/2014/main" id="{83462EA8-A43F-45CB-A67E-36CBFB57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204" name="Picture 195" descr="empty">
          <a:extLst>
            <a:ext uri="{FF2B5EF4-FFF2-40B4-BE49-F238E27FC236}">
              <a16:creationId xmlns:a16="http://schemas.microsoft.com/office/drawing/2014/main" id="{9F350705-BF1E-43D7-91A6-808A984A8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205" name="Picture 196" descr="empty">
          <a:extLst>
            <a:ext uri="{FF2B5EF4-FFF2-40B4-BE49-F238E27FC236}">
              <a16:creationId xmlns:a16="http://schemas.microsoft.com/office/drawing/2014/main" id="{80D394C2-2AFF-45AC-9E56-ED77F0DF1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206" name="Picture 197" descr="empty">
          <a:extLst>
            <a:ext uri="{FF2B5EF4-FFF2-40B4-BE49-F238E27FC236}">
              <a16:creationId xmlns:a16="http://schemas.microsoft.com/office/drawing/2014/main" id="{70AA3369-9F22-48A2-A5FD-96A04EA27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207" name="Picture 198" descr="empty">
          <a:extLst>
            <a:ext uri="{FF2B5EF4-FFF2-40B4-BE49-F238E27FC236}">
              <a16:creationId xmlns:a16="http://schemas.microsoft.com/office/drawing/2014/main" id="{37CB98C8-5E53-4794-89BF-FB16D321E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533400</xdr:colOff>
      <xdr:row>150</xdr:row>
      <xdr:rowOff>0</xdr:rowOff>
    </xdr:from>
    <xdr:ext cx="0" cy="9525"/>
    <xdr:pic>
      <xdr:nvPicPr>
        <xdr:cNvPr id="5208" name="Picture 199" descr="empty">
          <a:extLst>
            <a:ext uri="{FF2B5EF4-FFF2-40B4-BE49-F238E27FC236}">
              <a16:creationId xmlns:a16="http://schemas.microsoft.com/office/drawing/2014/main" id="{9564EEAC-4979-43B3-86C0-FDF49F54F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2937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523875</xdr:colOff>
      <xdr:row>150</xdr:row>
      <xdr:rowOff>0</xdr:rowOff>
    </xdr:from>
    <xdr:ext cx="9525" cy="9525"/>
    <xdr:pic>
      <xdr:nvPicPr>
        <xdr:cNvPr id="5209" name="Picture 200" descr="empty">
          <a:extLst>
            <a:ext uri="{FF2B5EF4-FFF2-40B4-BE49-F238E27FC236}">
              <a16:creationId xmlns:a16="http://schemas.microsoft.com/office/drawing/2014/main" id="{259A88C0-E130-4E1B-B15D-24EB6CDB0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3293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94"/>
  <sheetViews>
    <sheetView showGridLines="0" tabSelected="1" zoomScaleNormal="100" workbookViewId="0">
      <pane ySplit="1" topLeftCell="A2" activePane="bottomLeft" state="frozen"/>
      <selection pane="bottomLeft" activeCell="C4" sqref="C4:AP4"/>
    </sheetView>
  </sheetViews>
  <sheetFormatPr defaultRowHeight="12" x14ac:dyDescent="0.35"/>
  <cols>
    <col min="1" max="1" width="8.375" customWidth="1"/>
    <col min="2" max="2" width="1.625" customWidth="1"/>
    <col min="3" max="3" width="4.125" customWidth="1"/>
    <col min="4" max="33" width="2.5" customWidth="1"/>
    <col min="34" max="34" width="3.375" customWidth="1"/>
    <col min="35" max="37" width="2.5" customWidth="1"/>
    <col min="38" max="38" width="8.375" customWidth="1"/>
    <col min="39" max="39" width="3.375" customWidth="1"/>
    <col min="40" max="40" width="14.5" customWidth="1"/>
    <col min="41" max="41" width="7.5" customWidth="1"/>
    <col min="42" max="42" width="4.125" customWidth="1"/>
    <col min="43" max="43" width="1.625" customWidth="1"/>
    <col min="44" max="44" width="13.625" customWidth="1"/>
    <col min="45" max="46" width="25.875" hidden="1" customWidth="1"/>
    <col min="47" max="47" width="25" hidden="1" customWidth="1"/>
    <col min="48" max="52" width="21.625" hidden="1" customWidth="1"/>
    <col min="53" max="53" width="19.125" hidden="1" customWidth="1"/>
    <col min="54" max="54" width="25" hidden="1" customWidth="1"/>
    <col min="55" max="56" width="19.125" hidden="1" customWidth="1"/>
    <col min="57" max="57" width="66.5" customWidth="1"/>
    <col min="71" max="89" width="9.375" hidden="1"/>
  </cols>
  <sheetData>
    <row r="1" spans="1:73" ht="21.4" customHeight="1" x14ac:dyDescent="0.35">
      <c r="A1" s="10" t="s">
        <v>0</v>
      </c>
      <c r="B1" s="11"/>
      <c r="C1" s="11"/>
      <c r="D1" s="12"/>
      <c r="E1" s="11"/>
      <c r="F1" s="11"/>
      <c r="G1" s="11"/>
      <c r="H1" s="11"/>
      <c r="I1" s="11"/>
      <c r="J1" s="11"/>
      <c r="K1" s="13"/>
      <c r="L1" s="13"/>
      <c r="M1" s="13"/>
      <c r="N1" s="13"/>
      <c r="O1" s="13"/>
      <c r="P1" s="13"/>
      <c r="Q1" s="13"/>
      <c r="R1" s="13"/>
      <c r="S1" s="13"/>
      <c r="T1" s="11"/>
      <c r="U1" s="11"/>
      <c r="V1" s="11"/>
      <c r="W1" s="13"/>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1</v>
      </c>
      <c r="BB1" s="15" t="s">
        <v>2</v>
      </c>
      <c r="BC1" s="14"/>
      <c r="BD1" s="14"/>
      <c r="BE1" s="14"/>
      <c r="BF1" s="14"/>
      <c r="BG1" s="14"/>
      <c r="BH1" s="14"/>
      <c r="BI1" s="14"/>
      <c r="BJ1" s="14"/>
      <c r="BK1" s="14"/>
      <c r="BL1" s="14"/>
      <c r="BM1" s="14"/>
      <c r="BN1" s="14"/>
      <c r="BO1" s="14"/>
      <c r="BP1" s="14"/>
      <c r="BQ1" s="14"/>
      <c r="BR1" s="14"/>
      <c r="BT1" s="16" t="s">
        <v>3</v>
      </c>
      <c r="BU1" s="16" t="s">
        <v>3</v>
      </c>
    </row>
    <row r="2" spans="1:73" ht="37" customHeight="1" x14ac:dyDescent="0.35">
      <c r="C2" s="269"/>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R2" s="251"/>
      <c r="AS2" s="252"/>
      <c r="AT2" s="252"/>
      <c r="AU2" s="252"/>
      <c r="AV2" s="252"/>
      <c r="AW2" s="252"/>
      <c r="AX2" s="252"/>
      <c r="AY2" s="252"/>
      <c r="AZ2" s="252"/>
      <c r="BA2" s="252"/>
      <c r="BB2" s="252"/>
      <c r="BC2" s="252"/>
      <c r="BD2" s="252"/>
      <c r="BE2" s="252"/>
      <c r="BS2" s="18" t="s">
        <v>5</v>
      </c>
      <c r="BT2" s="18" t="s">
        <v>6</v>
      </c>
    </row>
    <row r="3" spans="1:73" ht="7" customHeight="1" x14ac:dyDescent="0.35">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5</v>
      </c>
      <c r="BT3" s="18" t="s">
        <v>7</v>
      </c>
    </row>
    <row r="4" spans="1:73" ht="37" customHeight="1" x14ac:dyDescent="0.35">
      <c r="B4" s="22"/>
      <c r="C4" s="271" t="s">
        <v>8</v>
      </c>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3"/>
      <c r="AS4" s="17" t="s">
        <v>9</v>
      </c>
      <c r="BS4" s="18" t="s">
        <v>10</v>
      </c>
    </row>
    <row r="5" spans="1:73" ht="14.5" customHeight="1" x14ac:dyDescent="0.35">
      <c r="B5" s="22"/>
      <c r="C5" s="24"/>
      <c r="D5" s="25" t="s">
        <v>11</v>
      </c>
      <c r="E5" s="24"/>
      <c r="F5" s="24"/>
      <c r="G5" s="24"/>
      <c r="H5" s="24"/>
      <c r="I5" s="24"/>
      <c r="J5" s="24"/>
      <c r="K5" s="267" t="s">
        <v>540</v>
      </c>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4"/>
      <c r="AQ5" s="23"/>
      <c r="BS5" s="18" t="s">
        <v>5</v>
      </c>
    </row>
    <row r="6" spans="1:73" ht="55.5" customHeight="1" x14ac:dyDescent="0.35">
      <c r="B6" s="22"/>
      <c r="C6" s="24"/>
      <c r="D6" s="27" t="s">
        <v>12</v>
      </c>
      <c r="E6" s="24"/>
      <c r="F6" s="24"/>
      <c r="G6" s="24"/>
      <c r="H6" s="24"/>
      <c r="I6" s="24"/>
      <c r="J6" s="24"/>
      <c r="K6" s="274" t="s">
        <v>614</v>
      </c>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4"/>
      <c r="AQ6" s="23"/>
      <c r="BS6" s="18" t="s">
        <v>5</v>
      </c>
    </row>
    <row r="7" spans="1:73" ht="14.5" customHeight="1" x14ac:dyDescent="0.35">
      <c r="B7" s="22"/>
      <c r="C7" s="24"/>
      <c r="D7" s="189" t="s">
        <v>13</v>
      </c>
      <c r="E7" s="167"/>
      <c r="F7" s="167"/>
      <c r="G7" s="167"/>
      <c r="H7" s="167"/>
      <c r="I7" s="167"/>
      <c r="J7" s="167"/>
      <c r="K7" s="188" t="s">
        <v>533</v>
      </c>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89" t="s">
        <v>15</v>
      </c>
      <c r="AL7" s="167"/>
      <c r="AM7" s="167"/>
      <c r="AN7" s="188" t="s">
        <v>534</v>
      </c>
      <c r="AO7" s="167"/>
      <c r="AP7" s="24"/>
      <c r="AQ7" s="23"/>
      <c r="BS7" s="18" t="s">
        <v>5</v>
      </c>
    </row>
    <row r="8" spans="1:73" ht="14.5" customHeight="1" x14ac:dyDescent="0.35">
      <c r="B8" s="22"/>
      <c r="C8" s="24"/>
      <c r="D8" s="189" t="s">
        <v>16</v>
      </c>
      <c r="E8" s="167"/>
      <c r="F8" s="167"/>
      <c r="G8" s="167"/>
      <c r="H8" s="167"/>
      <c r="I8" s="167"/>
      <c r="J8" s="167"/>
      <c r="K8" s="188" t="s">
        <v>532</v>
      </c>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89" t="s">
        <v>17</v>
      </c>
      <c r="AL8" s="167"/>
      <c r="AM8" s="167"/>
      <c r="AN8" s="266">
        <v>44067</v>
      </c>
      <c r="AO8" s="266"/>
      <c r="AP8" s="24"/>
      <c r="AQ8" s="23"/>
      <c r="BS8" s="18" t="s">
        <v>5</v>
      </c>
    </row>
    <row r="9" spans="1:73" ht="29.25" customHeight="1" x14ac:dyDescent="0.35">
      <c r="B9" s="22"/>
      <c r="C9" s="24"/>
      <c r="D9" s="190" t="s">
        <v>18</v>
      </c>
      <c r="E9" s="167"/>
      <c r="F9" s="167"/>
      <c r="G9" s="167"/>
      <c r="H9" s="167"/>
      <c r="I9" s="167"/>
      <c r="J9" s="167"/>
      <c r="K9" s="191" t="s">
        <v>535</v>
      </c>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90" t="s">
        <v>19</v>
      </c>
      <c r="AL9" s="167"/>
      <c r="AM9" s="167"/>
      <c r="AN9" s="191" t="s">
        <v>536</v>
      </c>
      <c r="AO9" s="167"/>
      <c r="AP9" s="24"/>
      <c r="AQ9" s="23"/>
      <c r="BS9" s="18" t="s">
        <v>5</v>
      </c>
    </row>
    <row r="10" spans="1:73" ht="14.5" customHeight="1" x14ac:dyDescent="0.35">
      <c r="B10" s="22"/>
      <c r="C10" s="24"/>
      <c r="D10" s="189" t="s">
        <v>20</v>
      </c>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89" t="s">
        <v>21</v>
      </c>
      <c r="AL10" s="167"/>
      <c r="AM10" s="167"/>
      <c r="AN10" s="267" t="s">
        <v>537</v>
      </c>
      <c r="AO10" s="268"/>
      <c r="AP10" s="24"/>
      <c r="AQ10" s="23"/>
      <c r="BS10" s="18" t="s">
        <v>5</v>
      </c>
    </row>
    <row r="11" spans="1:73" ht="18.399999999999999" customHeight="1" x14ac:dyDescent="0.35">
      <c r="B11" s="22"/>
      <c r="C11" s="24"/>
      <c r="D11" s="167"/>
      <c r="E11" s="292" t="s">
        <v>538</v>
      </c>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167"/>
      <c r="AF11" s="167"/>
      <c r="AG11" s="167"/>
      <c r="AH11" s="167"/>
      <c r="AI11" s="167"/>
      <c r="AJ11" s="167"/>
      <c r="AK11" s="189" t="s">
        <v>22</v>
      </c>
      <c r="AL11" s="167"/>
      <c r="AM11" s="167"/>
      <c r="AN11" s="188" t="s">
        <v>2</v>
      </c>
      <c r="AO11" s="167"/>
      <c r="AP11" s="24"/>
      <c r="AQ11" s="23"/>
      <c r="BS11" s="18" t="s">
        <v>5</v>
      </c>
    </row>
    <row r="12" spans="1:73" ht="7" customHeight="1" x14ac:dyDescent="0.35">
      <c r="B12" s="22"/>
      <c r="C12" s="24"/>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24"/>
      <c r="AQ12" s="23"/>
      <c r="BS12" s="18" t="s">
        <v>5</v>
      </c>
    </row>
    <row r="13" spans="1:73" ht="14.5" customHeight="1" x14ac:dyDescent="0.35">
      <c r="B13" s="22"/>
      <c r="C13" s="24"/>
      <c r="D13" s="189" t="s">
        <v>23</v>
      </c>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89" t="s">
        <v>21</v>
      </c>
      <c r="AL13" s="167"/>
      <c r="AM13" s="167"/>
      <c r="AN13" s="188" t="s">
        <v>2</v>
      </c>
      <c r="AO13" s="167"/>
      <c r="AP13" s="24"/>
      <c r="AQ13" s="23"/>
      <c r="BS13" s="18" t="s">
        <v>5</v>
      </c>
    </row>
    <row r="14" spans="1:73" x14ac:dyDescent="0.35">
      <c r="B14" s="22"/>
      <c r="C14" s="24"/>
      <c r="D14" s="167"/>
      <c r="E14" s="188" t="s">
        <v>24</v>
      </c>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89" t="s">
        <v>22</v>
      </c>
      <c r="AL14" s="167"/>
      <c r="AM14" s="167"/>
      <c r="AN14" s="188" t="s">
        <v>2</v>
      </c>
      <c r="AO14" s="167"/>
      <c r="AP14" s="24"/>
      <c r="AQ14" s="23"/>
      <c r="BS14" s="18" t="s">
        <v>5</v>
      </c>
    </row>
    <row r="15" spans="1:73" ht="7" customHeight="1" x14ac:dyDescent="0.35">
      <c r="B15" s="22"/>
      <c r="C15" s="24"/>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24"/>
      <c r="AQ15" s="23"/>
      <c r="BS15" s="18" t="s">
        <v>3</v>
      </c>
    </row>
    <row r="16" spans="1:73" ht="14.5" customHeight="1" x14ac:dyDescent="0.35">
      <c r="B16" s="22"/>
      <c r="C16" s="24"/>
      <c r="D16" s="189" t="s">
        <v>25</v>
      </c>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89" t="s">
        <v>21</v>
      </c>
      <c r="AL16" s="167"/>
      <c r="AM16" s="167"/>
      <c r="AN16" s="188" t="s">
        <v>26</v>
      </c>
      <c r="AO16" s="167"/>
      <c r="AP16" s="24"/>
      <c r="AQ16" s="23"/>
      <c r="BS16" s="18" t="s">
        <v>3</v>
      </c>
    </row>
    <row r="17" spans="2:71" ht="18.399999999999999" customHeight="1" x14ac:dyDescent="0.35">
      <c r="B17" s="22"/>
      <c r="C17" s="24"/>
      <c r="D17" s="167"/>
      <c r="E17" s="188" t="s">
        <v>539</v>
      </c>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89" t="s">
        <v>22</v>
      </c>
      <c r="AL17" s="167"/>
      <c r="AM17" s="167"/>
      <c r="AN17" s="188" t="s">
        <v>2</v>
      </c>
      <c r="AO17" s="167"/>
      <c r="AP17" s="24"/>
      <c r="AQ17" s="23"/>
      <c r="BS17" s="18" t="s">
        <v>28</v>
      </c>
    </row>
    <row r="18" spans="2:71" ht="7" customHeight="1" x14ac:dyDescent="0.35">
      <c r="B18" s="22"/>
      <c r="C18" s="24"/>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24"/>
      <c r="AQ18" s="23"/>
      <c r="BS18" s="18" t="s">
        <v>5</v>
      </c>
    </row>
    <row r="19" spans="2:71" ht="14.5" customHeight="1" x14ac:dyDescent="0.35">
      <c r="B19" s="22"/>
      <c r="C19" s="24"/>
      <c r="D19" s="189" t="s">
        <v>29</v>
      </c>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89" t="s">
        <v>21</v>
      </c>
      <c r="AL19" s="167"/>
      <c r="AM19" s="167"/>
      <c r="AN19" s="188" t="s">
        <v>26</v>
      </c>
      <c r="AO19" s="167"/>
      <c r="AP19" s="24"/>
      <c r="AQ19" s="23"/>
      <c r="BS19" s="18" t="s">
        <v>5</v>
      </c>
    </row>
    <row r="20" spans="2:71" ht="18.399999999999999" customHeight="1" x14ac:dyDescent="0.35">
      <c r="B20" s="22"/>
      <c r="C20" s="24"/>
      <c r="D20" s="167"/>
      <c r="E20" s="188" t="s">
        <v>539</v>
      </c>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89" t="s">
        <v>22</v>
      </c>
      <c r="AL20" s="167"/>
      <c r="AM20" s="167"/>
      <c r="AN20" s="188" t="s">
        <v>2</v>
      </c>
      <c r="AO20" s="167"/>
      <c r="AP20" s="24"/>
      <c r="AQ20" s="23"/>
    </row>
    <row r="21" spans="2:71" ht="7" customHeight="1" x14ac:dyDescent="0.35">
      <c r="B21" s="2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3"/>
    </row>
    <row r="22" spans="2:71" x14ac:dyDescent="0.35">
      <c r="B22" s="22"/>
      <c r="C22" s="24"/>
      <c r="D22" s="28" t="s">
        <v>30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3"/>
    </row>
    <row r="23" spans="2:71" ht="131.25" customHeight="1" x14ac:dyDescent="0.35">
      <c r="B23" s="22"/>
      <c r="C23" s="24"/>
      <c r="D23" s="24"/>
      <c r="E23" s="276" t="s">
        <v>829</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4"/>
      <c r="AP23" s="24"/>
      <c r="AQ23" s="23"/>
    </row>
    <row r="24" spans="2:71" ht="7" customHeight="1" x14ac:dyDescent="0.35">
      <c r="B24" s="22"/>
      <c r="C24" s="24"/>
      <c r="D24" s="24"/>
      <c r="E24" s="19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3"/>
    </row>
    <row r="25" spans="2:71" ht="7" customHeight="1" x14ac:dyDescent="0.35">
      <c r="B25" s="22"/>
      <c r="C25" s="24"/>
      <c r="D25" s="29"/>
      <c r="E25" s="193"/>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4"/>
      <c r="AQ25" s="23"/>
    </row>
    <row r="26" spans="2:71" ht="14.5" customHeight="1" x14ac:dyDescent="0.35">
      <c r="B26" s="22"/>
      <c r="C26" s="24"/>
      <c r="D26" s="30" t="s">
        <v>31</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59">
        <f>AG82</f>
        <v>0</v>
      </c>
      <c r="AL26" s="260"/>
      <c r="AM26" s="260"/>
      <c r="AN26" s="260"/>
      <c r="AO26" s="260"/>
      <c r="AP26" s="24"/>
      <c r="AQ26" s="23"/>
    </row>
    <row r="27" spans="2:71" ht="14.5" customHeight="1" x14ac:dyDescent="0.35">
      <c r="B27" s="22"/>
      <c r="C27" s="24"/>
      <c r="D27" s="30" t="s">
        <v>32</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59">
        <f>ROUND(AG91,2)</f>
        <v>0</v>
      </c>
      <c r="AL27" s="259"/>
      <c r="AM27" s="259"/>
      <c r="AN27" s="259"/>
      <c r="AO27" s="259"/>
      <c r="AP27" s="24"/>
      <c r="AQ27" s="23"/>
    </row>
    <row r="28" spans="2:71" s="1" customFormat="1" ht="7" customHeight="1" x14ac:dyDescent="0.35">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156"/>
      <c r="AL28" s="156"/>
      <c r="AM28" s="156"/>
      <c r="AN28" s="156"/>
      <c r="AO28" s="156"/>
      <c r="AP28" s="32"/>
      <c r="AQ28" s="33"/>
    </row>
    <row r="29" spans="2:71" s="1" customFormat="1" ht="25.9" customHeight="1" x14ac:dyDescent="0.35">
      <c r="B29" s="31"/>
      <c r="C29" s="32"/>
      <c r="D29" s="34" t="s">
        <v>33</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261">
        <f>AK27+AK26</f>
        <v>0</v>
      </c>
      <c r="AL29" s="262"/>
      <c r="AM29" s="262"/>
      <c r="AN29" s="262"/>
      <c r="AO29" s="262"/>
      <c r="AP29" s="32"/>
      <c r="AQ29" s="33"/>
    </row>
    <row r="30" spans="2:71" s="1" customFormat="1" ht="7" customHeight="1" x14ac:dyDescent="0.35">
      <c r="B30" s="3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156"/>
      <c r="AL30" s="156"/>
      <c r="AM30" s="156"/>
      <c r="AN30" s="156"/>
      <c r="AO30" s="156"/>
      <c r="AP30" s="32"/>
      <c r="AQ30" s="33"/>
    </row>
    <row r="31" spans="2:71" s="2" customFormat="1" ht="14.5" customHeight="1" x14ac:dyDescent="0.35">
      <c r="B31" s="36"/>
      <c r="C31" s="37"/>
      <c r="D31" s="38" t="s">
        <v>34</v>
      </c>
      <c r="E31" s="37"/>
      <c r="F31" s="38" t="s">
        <v>35</v>
      </c>
      <c r="G31" s="37"/>
      <c r="H31" s="37"/>
      <c r="I31" s="37"/>
      <c r="J31" s="37"/>
      <c r="K31" s="37"/>
      <c r="L31" s="291">
        <v>0.21</v>
      </c>
      <c r="M31" s="279"/>
      <c r="N31" s="279"/>
      <c r="O31" s="279"/>
      <c r="P31" s="37"/>
      <c r="Q31" s="37"/>
      <c r="R31" s="37"/>
      <c r="S31" s="37"/>
      <c r="T31" s="40" t="s">
        <v>36</v>
      </c>
      <c r="U31" s="37"/>
      <c r="V31" s="37"/>
      <c r="W31" s="278">
        <f>AK29</f>
        <v>0</v>
      </c>
      <c r="X31" s="279"/>
      <c r="Y31" s="279"/>
      <c r="Z31" s="279"/>
      <c r="AA31" s="279"/>
      <c r="AB31" s="279"/>
      <c r="AC31" s="279"/>
      <c r="AD31" s="279"/>
      <c r="AE31" s="279"/>
      <c r="AF31" s="37"/>
      <c r="AG31" s="37"/>
      <c r="AH31" s="37"/>
      <c r="AI31" s="37"/>
      <c r="AJ31" s="37"/>
      <c r="AK31" s="280">
        <f>W31*L31</f>
        <v>0</v>
      </c>
      <c r="AL31" s="281"/>
      <c r="AM31" s="281"/>
      <c r="AN31" s="281"/>
      <c r="AO31" s="281"/>
      <c r="AP31" s="37"/>
      <c r="AQ31" s="41"/>
    </row>
    <row r="32" spans="2:71" s="2" customFormat="1" ht="14.5" customHeight="1" x14ac:dyDescent="0.35">
      <c r="B32" s="36"/>
      <c r="C32" s="37"/>
      <c r="D32" s="37"/>
      <c r="E32" s="37"/>
      <c r="F32" s="38" t="s">
        <v>37</v>
      </c>
      <c r="G32" s="37"/>
      <c r="H32" s="37"/>
      <c r="I32" s="37"/>
      <c r="J32" s="37"/>
      <c r="K32" s="37"/>
      <c r="L32" s="291">
        <v>0.15</v>
      </c>
      <c r="M32" s="279"/>
      <c r="N32" s="279"/>
      <c r="O32" s="279"/>
      <c r="P32" s="37"/>
      <c r="Q32" s="37"/>
      <c r="R32" s="37"/>
      <c r="S32" s="37"/>
      <c r="T32" s="40" t="s">
        <v>36</v>
      </c>
      <c r="U32" s="37"/>
      <c r="V32" s="37"/>
      <c r="W32" s="278">
        <v>0</v>
      </c>
      <c r="X32" s="279"/>
      <c r="Y32" s="279"/>
      <c r="Z32" s="279"/>
      <c r="AA32" s="279"/>
      <c r="AB32" s="279"/>
      <c r="AC32" s="279"/>
      <c r="AD32" s="279"/>
      <c r="AE32" s="279"/>
      <c r="AF32" s="37"/>
      <c r="AG32" s="37"/>
      <c r="AH32" s="37"/>
      <c r="AI32" s="37"/>
      <c r="AJ32" s="37"/>
      <c r="AK32" s="280">
        <f>W32*L32</f>
        <v>0</v>
      </c>
      <c r="AL32" s="281"/>
      <c r="AM32" s="281"/>
      <c r="AN32" s="281"/>
      <c r="AO32" s="281"/>
      <c r="AP32" s="37"/>
      <c r="AQ32" s="41"/>
    </row>
    <row r="33" spans="2:43" s="2" customFormat="1" ht="14.5" hidden="1" customHeight="1" x14ac:dyDescent="0.35">
      <c r="B33" s="36"/>
      <c r="C33" s="37"/>
      <c r="D33" s="37"/>
      <c r="E33" s="37"/>
      <c r="F33" s="38" t="s">
        <v>38</v>
      </c>
      <c r="G33" s="37"/>
      <c r="H33" s="37"/>
      <c r="I33" s="37"/>
      <c r="J33" s="37"/>
      <c r="K33" s="37"/>
      <c r="L33" s="291">
        <v>0.21</v>
      </c>
      <c r="M33" s="279"/>
      <c r="N33" s="279"/>
      <c r="O33" s="279"/>
      <c r="P33" s="37"/>
      <c r="Q33" s="37"/>
      <c r="R33" s="37"/>
      <c r="S33" s="37"/>
      <c r="T33" s="40" t="s">
        <v>36</v>
      </c>
      <c r="U33" s="37"/>
      <c r="V33" s="37"/>
      <c r="W33" s="278" t="e">
        <f>ROUND(BB82+SUM(CF92),2)</f>
        <v>#REF!</v>
      </c>
      <c r="X33" s="279"/>
      <c r="Y33" s="279"/>
      <c r="Z33" s="279"/>
      <c r="AA33" s="279"/>
      <c r="AB33" s="279"/>
      <c r="AC33" s="279"/>
      <c r="AD33" s="279"/>
      <c r="AE33" s="279"/>
      <c r="AF33" s="37"/>
      <c r="AG33" s="37"/>
      <c r="AH33" s="37"/>
      <c r="AI33" s="37"/>
      <c r="AJ33" s="37"/>
      <c r="AK33" s="280">
        <v>0</v>
      </c>
      <c r="AL33" s="281"/>
      <c r="AM33" s="281"/>
      <c r="AN33" s="281"/>
      <c r="AO33" s="281"/>
      <c r="AP33" s="37"/>
      <c r="AQ33" s="41"/>
    </row>
    <row r="34" spans="2:43" s="2" customFormat="1" ht="14.5" hidden="1" customHeight="1" x14ac:dyDescent="0.35">
      <c r="B34" s="36"/>
      <c r="C34" s="37"/>
      <c r="D34" s="37"/>
      <c r="E34" s="37"/>
      <c r="F34" s="38" t="s">
        <v>39</v>
      </c>
      <c r="G34" s="37"/>
      <c r="H34" s="37"/>
      <c r="I34" s="37"/>
      <c r="J34" s="37"/>
      <c r="K34" s="37"/>
      <c r="L34" s="291">
        <v>0.15</v>
      </c>
      <c r="M34" s="279"/>
      <c r="N34" s="279"/>
      <c r="O34" s="279"/>
      <c r="P34" s="37"/>
      <c r="Q34" s="37"/>
      <c r="R34" s="37"/>
      <c r="S34" s="37"/>
      <c r="T34" s="40" t="s">
        <v>36</v>
      </c>
      <c r="U34" s="37"/>
      <c r="V34" s="37"/>
      <c r="W34" s="278" t="e">
        <f>ROUND(BC82+SUM(CG92),2)</f>
        <v>#REF!</v>
      </c>
      <c r="X34" s="279"/>
      <c r="Y34" s="279"/>
      <c r="Z34" s="279"/>
      <c r="AA34" s="279"/>
      <c r="AB34" s="279"/>
      <c r="AC34" s="279"/>
      <c r="AD34" s="279"/>
      <c r="AE34" s="279"/>
      <c r="AF34" s="37"/>
      <c r="AG34" s="37"/>
      <c r="AH34" s="37"/>
      <c r="AI34" s="37"/>
      <c r="AJ34" s="37"/>
      <c r="AK34" s="280">
        <v>0</v>
      </c>
      <c r="AL34" s="281"/>
      <c r="AM34" s="281"/>
      <c r="AN34" s="281"/>
      <c r="AO34" s="281"/>
      <c r="AP34" s="37"/>
      <c r="AQ34" s="41"/>
    </row>
    <row r="35" spans="2:43" s="2" customFormat="1" ht="14.5" hidden="1" customHeight="1" x14ac:dyDescent="0.35">
      <c r="B35" s="36"/>
      <c r="C35" s="37"/>
      <c r="D35" s="37"/>
      <c r="E35" s="37"/>
      <c r="F35" s="38" t="s">
        <v>40</v>
      </c>
      <c r="G35" s="37"/>
      <c r="H35" s="37"/>
      <c r="I35" s="37"/>
      <c r="J35" s="37"/>
      <c r="K35" s="37"/>
      <c r="L35" s="291">
        <v>0</v>
      </c>
      <c r="M35" s="279"/>
      <c r="N35" s="279"/>
      <c r="O35" s="279"/>
      <c r="P35" s="37"/>
      <c r="Q35" s="37"/>
      <c r="R35" s="37"/>
      <c r="S35" s="37"/>
      <c r="T35" s="40" t="s">
        <v>36</v>
      </c>
      <c r="U35" s="37"/>
      <c r="V35" s="37"/>
      <c r="W35" s="278" t="e">
        <f>ROUND(BD82+SUM(CH92),2)</f>
        <v>#REF!</v>
      </c>
      <c r="X35" s="279"/>
      <c r="Y35" s="279"/>
      <c r="Z35" s="279"/>
      <c r="AA35" s="279"/>
      <c r="AB35" s="279"/>
      <c r="AC35" s="279"/>
      <c r="AD35" s="279"/>
      <c r="AE35" s="279"/>
      <c r="AF35" s="37"/>
      <c r="AG35" s="37"/>
      <c r="AH35" s="37"/>
      <c r="AI35" s="37"/>
      <c r="AJ35" s="37"/>
      <c r="AK35" s="280">
        <v>0</v>
      </c>
      <c r="AL35" s="281"/>
      <c r="AM35" s="281"/>
      <c r="AN35" s="281"/>
      <c r="AO35" s="281"/>
      <c r="AP35" s="37"/>
      <c r="AQ35" s="41"/>
    </row>
    <row r="36" spans="2:43" s="1" customFormat="1" ht="7" customHeight="1" x14ac:dyDescent="0.35">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156"/>
      <c r="AL36" s="156"/>
      <c r="AM36" s="156"/>
      <c r="AN36" s="156"/>
      <c r="AO36" s="156"/>
      <c r="AP36" s="32"/>
      <c r="AQ36" s="33"/>
    </row>
    <row r="37" spans="2:43" s="1" customFormat="1" ht="25.9" customHeight="1" x14ac:dyDescent="0.35">
      <c r="B37" s="31"/>
      <c r="C37" s="42"/>
      <c r="D37" s="43" t="s">
        <v>41</v>
      </c>
      <c r="E37" s="44"/>
      <c r="F37" s="44"/>
      <c r="G37" s="44"/>
      <c r="H37" s="44"/>
      <c r="I37" s="44"/>
      <c r="J37" s="44"/>
      <c r="K37" s="44"/>
      <c r="L37" s="44"/>
      <c r="M37" s="44"/>
      <c r="N37" s="44"/>
      <c r="O37" s="44"/>
      <c r="P37" s="44"/>
      <c r="Q37" s="44"/>
      <c r="R37" s="44"/>
      <c r="S37" s="44"/>
      <c r="T37" s="45" t="s">
        <v>42</v>
      </c>
      <c r="U37" s="44"/>
      <c r="V37" s="44"/>
      <c r="W37" s="44"/>
      <c r="X37" s="283" t="s">
        <v>43</v>
      </c>
      <c r="Y37" s="284"/>
      <c r="Z37" s="284"/>
      <c r="AA37" s="284"/>
      <c r="AB37" s="284"/>
      <c r="AC37" s="44"/>
      <c r="AD37" s="44"/>
      <c r="AE37" s="44"/>
      <c r="AF37" s="44"/>
      <c r="AG37" s="44"/>
      <c r="AH37" s="44"/>
      <c r="AI37" s="44"/>
      <c r="AJ37" s="44"/>
      <c r="AK37" s="285">
        <f>AK29+AK31</f>
        <v>0</v>
      </c>
      <c r="AL37" s="286"/>
      <c r="AM37" s="286"/>
      <c r="AN37" s="286"/>
      <c r="AO37" s="287"/>
      <c r="AP37" s="42"/>
      <c r="AQ37" s="33"/>
    </row>
    <row r="38" spans="2:43" s="1" customFormat="1" ht="14.5" customHeight="1" x14ac:dyDescent="0.35">
      <c r="B38" s="3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3"/>
    </row>
    <row r="39" spans="2:43" x14ac:dyDescent="0.35">
      <c r="B39" s="2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
    </row>
    <row r="40" spans="2:43" x14ac:dyDescent="0.35">
      <c r="B40" s="2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
    </row>
    <row r="41" spans="2:43" x14ac:dyDescent="0.35">
      <c r="B41" s="22"/>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3"/>
    </row>
    <row r="42" spans="2:43" x14ac:dyDescent="0.3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3"/>
    </row>
    <row r="43" spans="2:43" x14ac:dyDescent="0.35">
      <c r="B43" s="22"/>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3"/>
    </row>
    <row r="44" spans="2:43" s="1" customFormat="1" ht="13.5" x14ac:dyDescent="0.35">
      <c r="B44" s="31"/>
      <c r="C44" s="32"/>
      <c r="D44" s="46" t="s">
        <v>44</v>
      </c>
      <c r="E44" s="47"/>
      <c r="F44" s="47"/>
      <c r="G44" s="47"/>
      <c r="H44" s="47"/>
      <c r="I44" s="47"/>
      <c r="J44" s="47"/>
      <c r="K44" s="47"/>
      <c r="L44" s="47"/>
      <c r="M44" s="47"/>
      <c r="N44" s="47"/>
      <c r="O44" s="47"/>
      <c r="P44" s="47"/>
      <c r="Q44" s="47"/>
      <c r="R44" s="47"/>
      <c r="S44" s="47"/>
      <c r="T44" s="47"/>
      <c r="U44" s="47"/>
      <c r="V44" s="47"/>
      <c r="W44" s="47"/>
      <c r="X44" s="47"/>
      <c r="Y44" s="47"/>
      <c r="Z44" s="48"/>
      <c r="AA44" s="32"/>
      <c r="AB44" s="32"/>
      <c r="AC44" s="46" t="s">
        <v>45</v>
      </c>
      <c r="AD44" s="47"/>
      <c r="AE44" s="47"/>
      <c r="AF44" s="47"/>
      <c r="AG44" s="47"/>
      <c r="AH44" s="47"/>
      <c r="AI44" s="47"/>
      <c r="AJ44" s="47"/>
      <c r="AK44" s="47"/>
      <c r="AL44" s="47"/>
      <c r="AM44" s="47"/>
      <c r="AN44" s="47"/>
      <c r="AO44" s="48"/>
      <c r="AP44" s="32"/>
      <c r="AQ44" s="33"/>
    </row>
    <row r="45" spans="2:43" x14ac:dyDescent="0.35">
      <c r="B45" s="22"/>
      <c r="C45" s="24"/>
      <c r="D45" s="49"/>
      <c r="E45" s="24"/>
      <c r="F45" s="24"/>
      <c r="G45" s="24"/>
      <c r="H45" s="24"/>
      <c r="I45" s="24"/>
      <c r="J45" s="24"/>
      <c r="K45" s="24"/>
      <c r="L45" s="24"/>
      <c r="M45" s="24"/>
      <c r="N45" s="24"/>
      <c r="O45" s="24"/>
      <c r="P45" s="24"/>
      <c r="Q45" s="24"/>
      <c r="R45" s="24"/>
      <c r="S45" s="24"/>
      <c r="T45" s="24"/>
      <c r="U45" s="24"/>
      <c r="V45" s="24"/>
      <c r="W45" s="24"/>
      <c r="X45" s="24"/>
      <c r="Y45" s="24"/>
      <c r="Z45" s="50"/>
      <c r="AA45" s="24"/>
      <c r="AB45" s="24"/>
      <c r="AC45" s="49"/>
      <c r="AD45" s="24"/>
      <c r="AE45" s="24"/>
      <c r="AF45" s="24"/>
      <c r="AG45" s="24"/>
      <c r="AH45" s="24"/>
      <c r="AI45" s="24"/>
      <c r="AJ45" s="24"/>
      <c r="AK45" s="24"/>
      <c r="AL45" s="24"/>
      <c r="AM45" s="24"/>
      <c r="AN45" s="24"/>
      <c r="AO45" s="50"/>
      <c r="AP45" s="24"/>
      <c r="AQ45" s="23"/>
    </row>
    <row r="46" spans="2:43" x14ac:dyDescent="0.35">
      <c r="B46" s="22"/>
      <c r="C46" s="24"/>
      <c r="D46" s="49"/>
      <c r="E46" s="24"/>
      <c r="F46" s="24"/>
      <c r="G46" s="24"/>
      <c r="H46" s="24"/>
      <c r="I46" s="24"/>
      <c r="J46" s="24"/>
      <c r="K46" s="24"/>
      <c r="L46" s="24"/>
      <c r="M46" s="24"/>
      <c r="N46" s="24"/>
      <c r="O46" s="24"/>
      <c r="P46" s="24"/>
      <c r="Q46" s="24"/>
      <c r="R46" s="24"/>
      <c r="S46" s="24"/>
      <c r="T46" s="24"/>
      <c r="U46" s="24"/>
      <c r="V46" s="24"/>
      <c r="W46" s="24"/>
      <c r="X46" s="24"/>
      <c r="Y46" s="24"/>
      <c r="Z46" s="50"/>
      <c r="AA46" s="24"/>
      <c r="AB46" s="24"/>
      <c r="AC46" s="49"/>
      <c r="AD46" s="24"/>
      <c r="AE46" s="24"/>
      <c r="AF46" s="24"/>
      <c r="AG46" s="24"/>
      <c r="AH46" s="24"/>
      <c r="AI46" s="24"/>
      <c r="AJ46" s="24"/>
      <c r="AK46" s="24"/>
      <c r="AL46" s="24"/>
      <c r="AM46" s="24"/>
      <c r="AN46" s="24"/>
      <c r="AO46" s="50"/>
      <c r="AP46" s="24"/>
      <c r="AQ46" s="23"/>
    </row>
    <row r="47" spans="2:43" x14ac:dyDescent="0.35">
      <c r="B47" s="22"/>
      <c r="C47" s="24"/>
      <c r="D47" s="49"/>
      <c r="E47" s="24"/>
      <c r="F47" s="24"/>
      <c r="G47" s="24"/>
      <c r="H47" s="24"/>
      <c r="I47" s="24"/>
      <c r="J47" s="24"/>
      <c r="K47" s="24"/>
      <c r="L47" s="24"/>
      <c r="M47" s="24"/>
      <c r="N47" s="24"/>
      <c r="O47" s="24"/>
      <c r="P47" s="24"/>
      <c r="Q47" s="24"/>
      <c r="R47" s="24"/>
      <c r="S47" s="24"/>
      <c r="T47" s="24"/>
      <c r="U47" s="24"/>
      <c r="V47" s="24"/>
      <c r="W47" s="24"/>
      <c r="X47" s="24"/>
      <c r="Y47" s="24"/>
      <c r="Z47" s="50"/>
      <c r="AA47" s="24"/>
      <c r="AB47" s="24"/>
      <c r="AC47" s="49"/>
      <c r="AD47" s="24"/>
      <c r="AE47" s="24"/>
      <c r="AF47" s="24"/>
      <c r="AG47" s="24"/>
      <c r="AH47" s="24"/>
      <c r="AI47" s="24"/>
      <c r="AJ47" s="24"/>
      <c r="AK47" s="24"/>
      <c r="AL47" s="24"/>
      <c r="AM47" s="24"/>
      <c r="AN47" s="24"/>
      <c r="AO47" s="50"/>
      <c r="AP47" s="24"/>
      <c r="AQ47" s="23"/>
    </row>
    <row r="48" spans="2:43" x14ac:dyDescent="0.35">
      <c r="B48" s="22"/>
      <c r="C48" s="24"/>
      <c r="D48" s="49"/>
      <c r="E48" s="24"/>
      <c r="F48" s="24"/>
      <c r="G48" s="24"/>
      <c r="H48" s="24"/>
      <c r="I48" s="24"/>
      <c r="J48" s="24"/>
      <c r="K48" s="24"/>
      <c r="L48" s="24"/>
      <c r="M48" s="24"/>
      <c r="N48" s="24"/>
      <c r="O48" s="24"/>
      <c r="P48" s="24"/>
      <c r="Q48" s="24"/>
      <c r="R48" s="24"/>
      <c r="S48" s="24"/>
      <c r="T48" s="24"/>
      <c r="U48" s="24"/>
      <c r="V48" s="24"/>
      <c r="W48" s="24"/>
      <c r="X48" s="24"/>
      <c r="Y48" s="24"/>
      <c r="Z48" s="50"/>
      <c r="AA48" s="24"/>
      <c r="AB48" s="24"/>
      <c r="AC48" s="49"/>
      <c r="AD48" s="24"/>
      <c r="AE48" s="24"/>
      <c r="AF48" s="24"/>
      <c r="AG48" s="24"/>
      <c r="AH48" s="24"/>
      <c r="AI48" s="24"/>
      <c r="AJ48" s="24"/>
      <c r="AK48" s="24"/>
      <c r="AL48" s="24"/>
      <c r="AM48" s="24"/>
      <c r="AN48" s="24"/>
      <c r="AO48" s="50"/>
      <c r="AP48" s="24"/>
      <c r="AQ48" s="23"/>
    </row>
    <row r="49" spans="2:43" x14ac:dyDescent="0.35">
      <c r="B49" s="22"/>
      <c r="C49" s="24"/>
      <c r="D49" s="49"/>
      <c r="E49" s="24"/>
      <c r="F49" s="24"/>
      <c r="G49" s="24"/>
      <c r="H49" s="24"/>
      <c r="I49" s="24"/>
      <c r="J49" s="24"/>
      <c r="K49" s="24"/>
      <c r="L49" s="24"/>
      <c r="M49" s="24"/>
      <c r="N49" s="24"/>
      <c r="O49" s="24"/>
      <c r="P49" s="24"/>
      <c r="Q49" s="24"/>
      <c r="R49" s="24"/>
      <c r="S49" s="24"/>
      <c r="T49" s="24"/>
      <c r="U49" s="24"/>
      <c r="V49" s="24"/>
      <c r="W49" s="24"/>
      <c r="X49" s="24"/>
      <c r="Y49" s="24"/>
      <c r="Z49" s="50"/>
      <c r="AA49" s="24"/>
      <c r="AB49" s="24"/>
      <c r="AC49" s="49"/>
      <c r="AD49" s="24"/>
      <c r="AE49" s="24"/>
      <c r="AF49" s="24"/>
      <c r="AG49" s="24"/>
      <c r="AH49" s="24"/>
      <c r="AI49" s="24"/>
      <c r="AJ49" s="24"/>
      <c r="AK49" s="24"/>
      <c r="AL49" s="24"/>
      <c r="AM49" s="24"/>
      <c r="AN49" s="24"/>
      <c r="AO49" s="50"/>
      <c r="AP49" s="24"/>
      <c r="AQ49" s="23"/>
    </row>
    <row r="50" spans="2:43" x14ac:dyDescent="0.35">
      <c r="B50" s="22"/>
      <c r="C50" s="24"/>
      <c r="D50" s="49"/>
      <c r="E50" s="24"/>
      <c r="F50" s="24"/>
      <c r="G50" s="24"/>
      <c r="H50" s="24"/>
      <c r="I50" s="24"/>
      <c r="J50" s="24"/>
      <c r="K50" s="24"/>
      <c r="L50" s="24"/>
      <c r="M50" s="24"/>
      <c r="N50" s="24"/>
      <c r="O50" s="24"/>
      <c r="P50" s="24"/>
      <c r="Q50" s="24"/>
      <c r="R50" s="24"/>
      <c r="S50" s="24"/>
      <c r="T50" s="24"/>
      <c r="U50" s="24"/>
      <c r="V50" s="24"/>
      <c r="W50" s="24"/>
      <c r="X50" s="24"/>
      <c r="Y50" s="24"/>
      <c r="Z50" s="50"/>
      <c r="AA50" s="24"/>
      <c r="AB50" s="24"/>
      <c r="AC50" s="49"/>
      <c r="AD50" s="24"/>
      <c r="AE50" s="24"/>
      <c r="AF50" s="24"/>
      <c r="AG50" s="24"/>
      <c r="AH50" s="24"/>
      <c r="AI50" s="24"/>
      <c r="AJ50" s="24"/>
      <c r="AK50" s="24"/>
      <c r="AL50" s="24"/>
      <c r="AM50" s="24"/>
      <c r="AN50" s="24"/>
      <c r="AO50" s="50"/>
      <c r="AP50" s="24"/>
      <c r="AQ50" s="23"/>
    </row>
    <row r="51" spans="2:43" x14ac:dyDescent="0.35">
      <c r="B51" s="22"/>
      <c r="C51" s="24"/>
      <c r="D51" s="49"/>
      <c r="E51" s="24"/>
      <c r="F51" s="24"/>
      <c r="G51" s="24"/>
      <c r="H51" s="24"/>
      <c r="I51" s="24"/>
      <c r="J51" s="24"/>
      <c r="K51" s="24"/>
      <c r="L51" s="24"/>
      <c r="M51" s="24"/>
      <c r="N51" s="24"/>
      <c r="O51" s="24"/>
      <c r="P51" s="24"/>
      <c r="Q51" s="24"/>
      <c r="R51" s="24"/>
      <c r="S51" s="24"/>
      <c r="T51" s="24"/>
      <c r="U51" s="24"/>
      <c r="V51" s="24"/>
      <c r="W51" s="24"/>
      <c r="X51" s="24"/>
      <c r="Y51" s="24"/>
      <c r="Z51" s="50"/>
      <c r="AA51" s="24"/>
      <c r="AB51" s="24"/>
      <c r="AC51" s="49"/>
      <c r="AD51" s="24"/>
      <c r="AE51" s="24"/>
      <c r="AF51" s="24"/>
      <c r="AG51" s="24"/>
      <c r="AH51" s="24"/>
      <c r="AI51" s="24"/>
      <c r="AJ51" s="24"/>
      <c r="AK51" s="24"/>
      <c r="AL51" s="24"/>
      <c r="AM51" s="24"/>
      <c r="AN51" s="24"/>
      <c r="AO51" s="50"/>
      <c r="AP51" s="24"/>
      <c r="AQ51" s="23"/>
    </row>
    <row r="52" spans="2:43" x14ac:dyDescent="0.35">
      <c r="B52" s="22"/>
      <c r="C52" s="24"/>
      <c r="D52" s="49"/>
      <c r="E52" s="24"/>
      <c r="F52" s="24"/>
      <c r="G52" s="24"/>
      <c r="H52" s="24"/>
      <c r="I52" s="24"/>
      <c r="J52" s="24"/>
      <c r="K52" s="24"/>
      <c r="L52" s="24"/>
      <c r="M52" s="24"/>
      <c r="N52" s="24"/>
      <c r="O52" s="24"/>
      <c r="P52" s="24"/>
      <c r="Q52" s="24"/>
      <c r="R52" s="24"/>
      <c r="S52" s="24"/>
      <c r="T52" s="24"/>
      <c r="U52" s="24"/>
      <c r="V52" s="24"/>
      <c r="W52" s="24"/>
      <c r="X52" s="24"/>
      <c r="Y52" s="24"/>
      <c r="Z52" s="50"/>
      <c r="AA52" s="24"/>
      <c r="AB52" s="24"/>
      <c r="AC52" s="49"/>
      <c r="AD52" s="24"/>
      <c r="AE52" s="24"/>
      <c r="AF52" s="24"/>
      <c r="AG52" s="24"/>
      <c r="AH52" s="24"/>
      <c r="AI52" s="24"/>
      <c r="AJ52" s="24"/>
      <c r="AK52" s="24"/>
      <c r="AL52" s="24"/>
      <c r="AM52" s="24"/>
      <c r="AN52" s="24"/>
      <c r="AO52" s="50"/>
      <c r="AP52" s="24"/>
      <c r="AQ52" s="23"/>
    </row>
    <row r="53" spans="2:43" s="1" customFormat="1" ht="13.5" x14ac:dyDescent="0.35">
      <c r="B53" s="31"/>
      <c r="C53" s="32"/>
      <c r="D53" s="51" t="s">
        <v>46</v>
      </c>
      <c r="E53" s="52"/>
      <c r="F53" s="52"/>
      <c r="G53" s="52"/>
      <c r="H53" s="52"/>
      <c r="I53" s="52"/>
      <c r="J53" s="52"/>
      <c r="K53" s="52"/>
      <c r="L53" s="52"/>
      <c r="M53" s="52"/>
      <c r="N53" s="52"/>
      <c r="O53" s="52"/>
      <c r="P53" s="52"/>
      <c r="Q53" s="52"/>
      <c r="R53" s="53" t="s">
        <v>47</v>
      </c>
      <c r="S53" s="52"/>
      <c r="T53" s="52"/>
      <c r="U53" s="52"/>
      <c r="V53" s="52"/>
      <c r="W53" s="52"/>
      <c r="X53" s="52"/>
      <c r="Y53" s="52"/>
      <c r="Z53" s="54"/>
      <c r="AA53" s="32"/>
      <c r="AB53" s="32"/>
      <c r="AC53" s="51" t="s">
        <v>46</v>
      </c>
      <c r="AD53" s="52"/>
      <c r="AE53" s="52"/>
      <c r="AF53" s="52"/>
      <c r="AG53" s="52"/>
      <c r="AH53" s="52"/>
      <c r="AI53" s="52"/>
      <c r="AJ53" s="52"/>
      <c r="AK53" s="52"/>
      <c r="AL53" s="52"/>
      <c r="AM53" s="53" t="s">
        <v>47</v>
      </c>
      <c r="AN53" s="52"/>
      <c r="AO53" s="54"/>
      <c r="AP53" s="32"/>
      <c r="AQ53" s="33"/>
    </row>
    <row r="54" spans="2:43" x14ac:dyDescent="0.35">
      <c r="B54" s="22"/>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3"/>
    </row>
    <row r="55" spans="2:43" s="1" customFormat="1" ht="13.5" x14ac:dyDescent="0.35">
      <c r="B55" s="31"/>
      <c r="C55" s="32"/>
      <c r="D55" s="46" t="s">
        <v>48</v>
      </c>
      <c r="E55" s="47"/>
      <c r="F55" s="47"/>
      <c r="G55" s="47"/>
      <c r="H55" s="47"/>
      <c r="I55" s="47"/>
      <c r="J55" s="47"/>
      <c r="K55" s="47"/>
      <c r="L55" s="47"/>
      <c r="M55" s="47"/>
      <c r="N55" s="47"/>
      <c r="O55" s="47"/>
      <c r="P55" s="47"/>
      <c r="Q55" s="47"/>
      <c r="R55" s="47"/>
      <c r="S55" s="47"/>
      <c r="T55" s="47"/>
      <c r="U55" s="47"/>
      <c r="V55" s="47"/>
      <c r="W55" s="47"/>
      <c r="X55" s="47"/>
      <c r="Y55" s="47"/>
      <c r="Z55" s="48"/>
      <c r="AA55" s="32"/>
      <c r="AB55" s="32"/>
      <c r="AC55" s="46" t="s">
        <v>49</v>
      </c>
      <c r="AD55" s="47"/>
      <c r="AE55" s="47"/>
      <c r="AF55" s="47"/>
      <c r="AG55" s="47"/>
      <c r="AH55" s="47"/>
      <c r="AI55" s="47"/>
      <c r="AJ55" s="47"/>
      <c r="AK55" s="47"/>
      <c r="AL55" s="47"/>
      <c r="AM55" s="47"/>
      <c r="AN55" s="47"/>
      <c r="AO55" s="48"/>
      <c r="AP55" s="32"/>
      <c r="AQ55" s="33"/>
    </row>
    <row r="56" spans="2:43" x14ac:dyDescent="0.35">
      <c r="B56" s="22"/>
      <c r="C56" s="24"/>
      <c r="D56" s="49"/>
      <c r="E56" s="24"/>
      <c r="F56" s="24"/>
      <c r="G56" s="24"/>
      <c r="H56" s="24"/>
      <c r="I56" s="24"/>
      <c r="J56" s="24"/>
      <c r="K56" s="24"/>
      <c r="L56" s="24"/>
      <c r="M56" s="24"/>
      <c r="N56" s="24"/>
      <c r="O56" s="24"/>
      <c r="P56" s="24"/>
      <c r="Q56" s="24"/>
      <c r="R56" s="24"/>
      <c r="S56" s="24"/>
      <c r="T56" s="24"/>
      <c r="U56" s="24"/>
      <c r="V56" s="24"/>
      <c r="W56" s="24"/>
      <c r="X56" s="24"/>
      <c r="Y56" s="24"/>
      <c r="Z56" s="50"/>
      <c r="AA56" s="24"/>
      <c r="AB56" s="24"/>
      <c r="AC56" s="49"/>
      <c r="AD56" s="24"/>
      <c r="AE56" s="24"/>
      <c r="AF56" s="24"/>
      <c r="AG56" s="24"/>
      <c r="AH56" s="24"/>
      <c r="AI56" s="24"/>
      <c r="AJ56" s="24"/>
      <c r="AK56" s="24"/>
      <c r="AL56" s="24"/>
      <c r="AM56" s="24"/>
      <c r="AN56" s="24"/>
      <c r="AO56" s="50"/>
      <c r="AP56" s="24"/>
      <c r="AQ56" s="23"/>
    </row>
    <row r="57" spans="2:43" x14ac:dyDescent="0.35">
      <c r="B57" s="22"/>
      <c r="C57" s="24"/>
      <c r="D57" s="49"/>
      <c r="E57" s="24"/>
      <c r="F57" s="24"/>
      <c r="G57" s="24"/>
      <c r="H57" s="24"/>
      <c r="I57" s="24"/>
      <c r="J57" s="24"/>
      <c r="K57" s="24"/>
      <c r="L57" s="24"/>
      <c r="M57" s="24"/>
      <c r="N57" s="24"/>
      <c r="O57" s="24"/>
      <c r="P57" s="24"/>
      <c r="Q57" s="24"/>
      <c r="R57" s="24"/>
      <c r="S57" s="24"/>
      <c r="T57" s="24"/>
      <c r="U57" s="24"/>
      <c r="V57" s="24"/>
      <c r="W57" s="24"/>
      <c r="X57" s="24"/>
      <c r="Y57" s="24"/>
      <c r="Z57" s="50"/>
      <c r="AA57" s="24"/>
      <c r="AB57" s="24"/>
      <c r="AC57" s="49"/>
      <c r="AD57" s="24"/>
      <c r="AE57" s="24"/>
      <c r="AF57" s="24"/>
      <c r="AG57" s="24"/>
      <c r="AH57" s="24"/>
      <c r="AI57" s="24"/>
      <c r="AJ57" s="24"/>
      <c r="AK57" s="24"/>
      <c r="AL57" s="24"/>
      <c r="AM57" s="24"/>
      <c r="AN57" s="24"/>
      <c r="AO57" s="50"/>
      <c r="AP57" s="24"/>
      <c r="AQ57" s="23"/>
    </row>
    <row r="58" spans="2:43" x14ac:dyDescent="0.35">
      <c r="B58" s="22"/>
      <c r="C58" s="24"/>
      <c r="D58" s="49"/>
      <c r="E58" s="24"/>
      <c r="F58" s="24"/>
      <c r="G58" s="24"/>
      <c r="H58" s="24"/>
      <c r="I58" s="24"/>
      <c r="J58" s="24"/>
      <c r="K58" s="24"/>
      <c r="L58" s="24"/>
      <c r="M58" s="24"/>
      <c r="N58" s="24"/>
      <c r="O58" s="24"/>
      <c r="P58" s="24"/>
      <c r="Q58" s="24"/>
      <c r="R58" s="24"/>
      <c r="S58" s="24"/>
      <c r="T58" s="24"/>
      <c r="U58" s="24"/>
      <c r="V58" s="24"/>
      <c r="W58" s="24"/>
      <c r="X58" s="24"/>
      <c r="Y58" s="24"/>
      <c r="Z58" s="50"/>
      <c r="AA58" s="24"/>
      <c r="AB58" s="24"/>
      <c r="AC58" s="49"/>
      <c r="AD58" s="24"/>
      <c r="AE58" s="24"/>
      <c r="AF58" s="24"/>
      <c r="AG58" s="24"/>
      <c r="AH58" s="24"/>
      <c r="AI58" s="24"/>
      <c r="AJ58" s="24"/>
      <c r="AK58" s="24"/>
      <c r="AL58" s="24"/>
      <c r="AM58" s="24"/>
      <c r="AN58" s="24"/>
      <c r="AO58" s="50"/>
      <c r="AP58" s="24"/>
      <c r="AQ58" s="23"/>
    </row>
    <row r="59" spans="2:43" x14ac:dyDescent="0.35">
      <c r="B59" s="22"/>
      <c r="C59" s="24"/>
      <c r="D59" s="49"/>
      <c r="E59" s="24"/>
      <c r="F59" s="24"/>
      <c r="G59" s="24"/>
      <c r="H59" s="24"/>
      <c r="I59" s="24"/>
      <c r="J59" s="24"/>
      <c r="K59" s="24"/>
      <c r="L59" s="24"/>
      <c r="M59" s="24"/>
      <c r="N59" s="24"/>
      <c r="O59" s="24"/>
      <c r="P59" s="24"/>
      <c r="Q59" s="24"/>
      <c r="R59" s="24"/>
      <c r="S59" s="24"/>
      <c r="T59" s="24"/>
      <c r="U59" s="24"/>
      <c r="V59" s="24"/>
      <c r="W59" s="24"/>
      <c r="X59" s="24"/>
      <c r="Y59" s="24"/>
      <c r="Z59" s="50"/>
      <c r="AA59" s="24"/>
      <c r="AB59" s="24"/>
      <c r="AC59" s="49"/>
      <c r="AD59" s="24"/>
      <c r="AE59" s="24"/>
      <c r="AF59" s="24"/>
      <c r="AG59" s="24"/>
      <c r="AH59" s="24"/>
      <c r="AI59" s="24"/>
      <c r="AJ59" s="24"/>
      <c r="AK59" s="24"/>
      <c r="AL59" s="24"/>
      <c r="AM59" s="24"/>
      <c r="AN59" s="24"/>
      <c r="AO59" s="50"/>
      <c r="AP59" s="24"/>
      <c r="AQ59" s="23"/>
    </row>
    <row r="60" spans="2:43" x14ac:dyDescent="0.35">
      <c r="B60" s="22"/>
      <c r="C60" s="24"/>
      <c r="D60" s="49"/>
      <c r="E60" s="24"/>
      <c r="F60" s="24"/>
      <c r="G60" s="24"/>
      <c r="H60" s="24"/>
      <c r="I60" s="24"/>
      <c r="J60" s="24"/>
      <c r="K60" s="24"/>
      <c r="L60" s="24"/>
      <c r="M60" s="24"/>
      <c r="N60" s="24"/>
      <c r="O60" s="24"/>
      <c r="P60" s="24"/>
      <c r="Q60" s="24"/>
      <c r="R60" s="24"/>
      <c r="S60" s="24"/>
      <c r="T60" s="24"/>
      <c r="U60" s="24"/>
      <c r="V60" s="24"/>
      <c r="W60" s="24"/>
      <c r="X60" s="24"/>
      <c r="Y60" s="24"/>
      <c r="Z60" s="50"/>
      <c r="AA60" s="24"/>
      <c r="AB60" s="24"/>
      <c r="AC60" s="49"/>
      <c r="AD60" s="24"/>
      <c r="AE60" s="24"/>
      <c r="AF60" s="24"/>
      <c r="AG60" s="24"/>
      <c r="AH60" s="24"/>
      <c r="AI60" s="24"/>
      <c r="AJ60" s="24"/>
      <c r="AK60" s="24"/>
      <c r="AL60" s="24"/>
      <c r="AM60" s="24"/>
      <c r="AN60" s="24"/>
      <c r="AO60" s="50"/>
      <c r="AP60" s="24"/>
      <c r="AQ60" s="23"/>
    </row>
    <row r="61" spans="2:43" x14ac:dyDescent="0.35">
      <c r="B61" s="22"/>
      <c r="C61" s="24"/>
      <c r="D61" s="49"/>
      <c r="E61" s="24"/>
      <c r="F61" s="24"/>
      <c r="G61" s="24"/>
      <c r="H61" s="24"/>
      <c r="I61" s="24"/>
      <c r="J61" s="24"/>
      <c r="K61" s="24"/>
      <c r="L61" s="24"/>
      <c r="M61" s="24"/>
      <c r="N61" s="24"/>
      <c r="O61" s="24"/>
      <c r="P61" s="24"/>
      <c r="Q61" s="24"/>
      <c r="R61" s="24"/>
      <c r="S61" s="24"/>
      <c r="T61" s="24"/>
      <c r="U61" s="24"/>
      <c r="V61" s="24"/>
      <c r="W61" s="24"/>
      <c r="X61" s="24"/>
      <c r="Y61" s="24"/>
      <c r="Z61" s="50"/>
      <c r="AA61" s="24"/>
      <c r="AB61" s="24"/>
      <c r="AC61" s="49"/>
      <c r="AD61" s="24"/>
      <c r="AE61" s="24"/>
      <c r="AF61" s="24"/>
      <c r="AG61" s="24"/>
      <c r="AH61" s="24"/>
      <c r="AI61" s="24"/>
      <c r="AJ61" s="24"/>
      <c r="AK61" s="24"/>
      <c r="AL61" s="24"/>
      <c r="AM61" s="24"/>
      <c r="AN61" s="24"/>
      <c r="AO61" s="50"/>
      <c r="AP61" s="24"/>
      <c r="AQ61" s="23"/>
    </row>
    <row r="62" spans="2:43" x14ac:dyDescent="0.35">
      <c r="B62" s="22"/>
      <c r="C62" s="24"/>
      <c r="D62" s="49"/>
      <c r="E62" s="24"/>
      <c r="F62" s="24"/>
      <c r="G62" s="24"/>
      <c r="H62" s="24"/>
      <c r="I62" s="24"/>
      <c r="J62" s="24"/>
      <c r="K62" s="24"/>
      <c r="L62" s="24"/>
      <c r="M62" s="24"/>
      <c r="N62" s="24"/>
      <c r="O62" s="24"/>
      <c r="P62" s="24"/>
      <c r="Q62" s="24"/>
      <c r="R62" s="24"/>
      <c r="S62" s="24"/>
      <c r="T62" s="24"/>
      <c r="U62" s="24"/>
      <c r="V62" s="24"/>
      <c r="W62" s="24"/>
      <c r="X62" s="24"/>
      <c r="Y62" s="24"/>
      <c r="Z62" s="50"/>
      <c r="AA62" s="24"/>
      <c r="AB62" s="24"/>
      <c r="AC62" s="49"/>
      <c r="AD62" s="24"/>
      <c r="AE62" s="24"/>
      <c r="AF62" s="24"/>
      <c r="AG62" s="24"/>
      <c r="AH62" s="24"/>
      <c r="AI62" s="24"/>
      <c r="AJ62" s="24"/>
      <c r="AK62" s="24"/>
      <c r="AL62" s="24"/>
      <c r="AM62" s="24"/>
      <c r="AN62" s="24"/>
      <c r="AO62" s="50"/>
      <c r="AP62" s="24"/>
      <c r="AQ62" s="23"/>
    </row>
    <row r="63" spans="2:43" x14ac:dyDescent="0.35">
      <c r="B63" s="22"/>
      <c r="C63" s="24"/>
      <c r="D63" s="49"/>
      <c r="E63" s="24"/>
      <c r="F63" s="24"/>
      <c r="G63" s="24"/>
      <c r="H63" s="24"/>
      <c r="I63" s="24"/>
      <c r="J63" s="24"/>
      <c r="K63" s="24"/>
      <c r="L63" s="24"/>
      <c r="M63" s="24"/>
      <c r="N63" s="24"/>
      <c r="O63" s="24"/>
      <c r="P63" s="24"/>
      <c r="Q63" s="24"/>
      <c r="R63" s="24"/>
      <c r="S63" s="24"/>
      <c r="T63" s="24"/>
      <c r="U63" s="24"/>
      <c r="V63" s="24"/>
      <c r="W63" s="24"/>
      <c r="X63" s="24"/>
      <c r="Y63" s="24"/>
      <c r="Z63" s="50"/>
      <c r="AA63" s="24"/>
      <c r="AB63" s="24"/>
      <c r="AC63" s="49"/>
      <c r="AD63" s="24"/>
      <c r="AE63" s="24"/>
      <c r="AF63" s="24"/>
      <c r="AG63" s="24"/>
      <c r="AH63" s="24"/>
      <c r="AI63" s="24"/>
      <c r="AJ63" s="24"/>
      <c r="AK63" s="24"/>
      <c r="AL63" s="24"/>
      <c r="AM63" s="24"/>
      <c r="AN63" s="24"/>
      <c r="AO63" s="50"/>
      <c r="AP63" s="24"/>
      <c r="AQ63" s="23"/>
    </row>
    <row r="64" spans="2:43" s="1" customFormat="1" ht="13.5" x14ac:dyDescent="0.35">
      <c r="B64" s="31"/>
      <c r="C64" s="32"/>
      <c r="D64" s="51" t="s">
        <v>46</v>
      </c>
      <c r="E64" s="52"/>
      <c r="F64" s="52"/>
      <c r="G64" s="52"/>
      <c r="H64" s="52"/>
      <c r="I64" s="52"/>
      <c r="J64" s="52"/>
      <c r="K64" s="52"/>
      <c r="L64" s="52"/>
      <c r="M64" s="52"/>
      <c r="N64" s="52"/>
      <c r="O64" s="52"/>
      <c r="P64" s="52"/>
      <c r="Q64" s="52"/>
      <c r="R64" s="53" t="s">
        <v>47</v>
      </c>
      <c r="S64" s="52"/>
      <c r="T64" s="52"/>
      <c r="U64" s="52"/>
      <c r="V64" s="52"/>
      <c r="W64" s="52"/>
      <c r="X64" s="52"/>
      <c r="Y64" s="52"/>
      <c r="Z64" s="54"/>
      <c r="AA64" s="32"/>
      <c r="AB64" s="32"/>
      <c r="AC64" s="51" t="s">
        <v>46</v>
      </c>
      <c r="AD64" s="52"/>
      <c r="AE64" s="52"/>
      <c r="AF64" s="52"/>
      <c r="AG64" s="52"/>
      <c r="AH64" s="52"/>
      <c r="AI64" s="52"/>
      <c r="AJ64" s="52"/>
      <c r="AK64" s="52"/>
      <c r="AL64" s="52"/>
      <c r="AM64" s="53" t="s">
        <v>47</v>
      </c>
      <c r="AN64" s="52"/>
      <c r="AO64" s="54"/>
      <c r="AP64" s="32"/>
      <c r="AQ64" s="33"/>
    </row>
    <row r="65" spans="2:57" s="1" customFormat="1" ht="7" customHeight="1" x14ac:dyDescent="0.35">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3"/>
    </row>
    <row r="66" spans="2:57" s="1" customFormat="1" ht="7" customHeight="1" x14ac:dyDescent="0.35">
      <c r="B66" s="55"/>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7"/>
    </row>
    <row r="70" spans="2:57" s="1" customFormat="1" ht="7" customHeight="1" x14ac:dyDescent="0.35">
      <c r="B70" s="58"/>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60"/>
    </row>
    <row r="71" spans="2:57" s="1" customFormat="1" ht="37" customHeight="1" x14ac:dyDescent="0.35">
      <c r="B71" s="31"/>
      <c r="C71" s="271" t="s">
        <v>50</v>
      </c>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33"/>
    </row>
    <row r="72" spans="2:57" s="3" customFormat="1" ht="14.5" customHeight="1" x14ac:dyDescent="0.35">
      <c r="B72" s="61"/>
      <c r="C72" s="28" t="s">
        <v>11</v>
      </c>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3"/>
    </row>
    <row r="73" spans="2:57" s="4" customFormat="1" ht="66" customHeight="1" x14ac:dyDescent="0.35">
      <c r="B73" s="64"/>
      <c r="C73" s="65" t="s">
        <v>12</v>
      </c>
      <c r="D73" s="66"/>
      <c r="E73" s="66"/>
      <c r="F73" s="66"/>
      <c r="G73" s="66"/>
      <c r="H73" s="66"/>
      <c r="I73" s="66"/>
      <c r="J73" s="66"/>
      <c r="K73" s="66"/>
      <c r="L73" s="288" t="str">
        <f>K6</f>
        <v>VÝMĚNA KOTLŮ A TECHNOLOGIE KOTELNY
INSTALACE TERMOSTATICKÝCH VENTILŮ NA OTOPNÝCH TĚLESECH 
V OBJEKTU ZÁKLADNÍ ŠKOLY A MATEŘSKÉ ŠKOLY CERHOVICE, OKRES BEROUN</v>
      </c>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66"/>
      <c r="AQ73" s="67"/>
    </row>
    <row r="74" spans="2:57" s="1" customFormat="1" ht="7" customHeight="1" x14ac:dyDescent="0.35">
      <c r="B74" s="3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3"/>
    </row>
    <row r="75" spans="2:57" s="1" customFormat="1" x14ac:dyDescent="0.35">
      <c r="B75" s="31"/>
      <c r="C75" s="28" t="s">
        <v>16</v>
      </c>
      <c r="D75" s="32"/>
      <c r="E75" s="32"/>
      <c r="F75" s="32"/>
      <c r="G75" s="32"/>
      <c r="H75" s="32"/>
      <c r="I75" s="32"/>
      <c r="J75" s="32"/>
      <c r="K75" s="32"/>
      <c r="L75" s="68" t="str">
        <f>IF(K8="","",K8)</f>
        <v>Na Dražkách 217, 267 61 Cerhovice</v>
      </c>
      <c r="M75" s="32"/>
      <c r="N75" s="32"/>
      <c r="O75" s="32"/>
      <c r="P75" s="32"/>
      <c r="Q75" s="32"/>
      <c r="R75" s="32"/>
      <c r="S75" s="32"/>
      <c r="T75" s="32"/>
      <c r="U75" s="32"/>
      <c r="V75" s="32"/>
      <c r="W75" s="32"/>
      <c r="X75" s="32"/>
      <c r="Y75" s="32"/>
      <c r="Z75" s="32"/>
      <c r="AA75" s="32"/>
      <c r="AB75" s="32"/>
      <c r="AC75" s="32"/>
      <c r="AD75" s="32"/>
      <c r="AE75" s="32"/>
      <c r="AF75" s="32"/>
      <c r="AG75" s="32"/>
      <c r="AH75" s="32"/>
      <c r="AI75" s="28" t="s">
        <v>17</v>
      </c>
      <c r="AJ75" s="32"/>
      <c r="AK75" s="32"/>
      <c r="AL75" s="32"/>
      <c r="AM75" s="290">
        <f>AN8</f>
        <v>44067</v>
      </c>
      <c r="AN75" s="290"/>
      <c r="AO75" s="290"/>
      <c r="AP75" s="290"/>
      <c r="AQ75" s="33"/>
    </row>
    <row r="76" spans="2:57" s="1" customFormat="1" ht="7" customHeight="1" x14ac:dyDescent="0.35">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3"/>
    </row>
    <row r="77" spans="2:57" s="1" customFormat="1" x14ac:dyDescent="0.35">
      <c r="B77" s="31"/>
      <c r="C77" s="28" t="s">
        <v>20</v>
      </c>
      <c r="D77" s="32"/>
      <c r="E77" s="32"/>
      <c r="F77" s="32"/>
      <c r="G77" s="32"/>
      <c r="H77" s="32"/>
      <c r="I77" s="32"/>
      <c r="J77" s="32"/>
      <c r="K77" s="32"/>
      <c r="L77" s="62" t="str">
        <f>IF(E11= "","",E11)</f>
        <v>Městys Cerhovice, nám.Kapitána Kučery 10, 267 61 Cerhovice</v>
      </c>
      <c r="M77" s="32"/>
      <c r="N77" s="32"/>
      <c r="O77" s="32"/>
      <c r="P77" s="32"/>
      <c r="Q77" s="32"/>
      <c r="R77" s="32"/>
      <c r="S77" s="32"/>
      <c r="T77" s="32"/>
      <c r="U77" s="32"/>
      <c r="V77" s="32"/>
      <c r="W77" s="32"/>
      <c r="X77" s="32"/>
      <c r="Y77" s="32"/>
      <c r="Z77" s="32"/>
      <c r="AA77" s="32"/>
      <c r="AB77" s="32"/>
      <c r="AC77" s="32"/>
      <c r="AD77" s="32"/>
      <c r="AE77" s="32"/>
      <c r="AF77" s="32"/>
      <c r="AG77" s="32"/>
      <c r="AH77" s="32"/>
      <c r="AI77" s="28" t="s">
        <v>25</v>
      </c>
      <c r="AJ77" s="32"/>
      <c r="AK77" s="32"/>
      <c r="AL77" s="32"/>
      <c r="AM77" s="258" t="s">
        <v>27</v>
      </c>
      <c r="AN77" s="258"/>
      <c r="AO77" s="258"/>
      <c r="AP77" s="258"/>
      <c r="AQ77" s="33"/>
      <c r="AS77" s="254" t="s">
        <v>51</v>
      </c>
      <c r="AT77" s="255"/>
      <c r="AU77" s="47"/>
      <c r="AV77" s="47"/>
      <c r="AW77" s="47"/>
      <c r="AX77" s="47"/>
      <c r="AY77" s="47"/>
      <c r="AZ77" s="47"/>
      <c r="BA77" s="47"/>
      <c r="BB77" s="47"/>
      <c r="BC77" s="47"/>
      <c r="BD77" s="48"/>
      <c r="BE77" s="155"/>
    </row>
    <row r="78" spans="2:57" s="1" customFormat="1" x14ac:dyDescent="0.35">
      <c r="B78" s="31"/>
      <c r="C78" s="28" t="s">
        <v>23</v>
      </c>
      <c r="D78" s="32"/>
      <c r="E78" s="32"/>
      <c r="F78" s="32"/>
      <c r="G78" s="32"/>
      <c r="H78" s="32"/>
      <c r="I78" s="32"/>
      <c r="J78" s="32"/>
      <c r="K78" s="32"/>
      <c r="L78" s="62" t="str">
        <f>IF(E14="","",E14)</f>
        <v xml:space="preserve"> </v>
      </c>
      <c r="M78" s="32"/>
      <c r="N78" s="32"/>
      <c r="O78" s="32"/>
      <c r="P78" s="32"/>
      <c r="Q78" s="32"/>
      <c r="R78" s="32"/>
      <c r="S78" s="32"/>
      <c r="T78" s="32"/>
      <c r="U78" s="32"/>
      <c r="V78" s="32"/>
      <c r="W78" s="32"/>
      <c r="X78" s="32"/>
      <c r="Y78" s="32"/>
      <c r="Z78" s="32"/>
      <c r="AA78" s="32"/>
      <c r="AB78" s="32"/>
      <c r="AC78" s="32"/>
      <c r="AD78" s="32"/>
      <c r="AE78" s="32"/>
      <c r="AF78" s="32"/>
      <c r="AG78" s="32"/>
      <c r="AH78" s="32"/>
      <c r="AI78" s="28" t="s">
        <v>29</v>
      </c>
      <c r="AJ78" s="32"/>
      <c r="AK78" s="32"/>
      <c r="AL78" s="32"/>
      <c r="AM78" s="258" t="str">
        <f>IF(E18="","",E18)</f>
        <v/>
      </c>
      <c r="AN78" s="258"/>
      <c r="AO78" s="258"/>
      <c r="AP78" s="258"/>
      <c r="AQ78" s="33"/>
      <c r="AS78" s="256"/>
      <c r="AT78" s="257"/>
      <c r="AU78" s="32"/>
      <c r="AV78" s="32"/>
      <c r="AW78" s="32"/>
      <c r="AX78" s="32"/>
      <c r="AY78" s="32"/>
      <c r="AZ78" s="32"/>
      <c r="BA78" s="32"/>
      <c r="BB78" s="32"/>
      <c r="BC78" s="32"/>
      <c r="BD78" s="69"/>
    </row>
    <row r="79" spans="2:57" s="1" customFormat="1" ht="10.9" customHeight="1" x14ac:dyDescent="0.35">
      <c r="B79" s="31"/>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3"/>
      <c r="AS79" s="256"/>
      <c r="AT79" s="257"/>
      <c r="AU79" s="32"/>
      <c r="AV79" s="32"/>
      <c r="AW79" s="32"/>
      <c r="AX79" s="32"/>
      <c r="AY79" s="32"/>
      <c r="AZ79" s="32"/>
      <c r="BA79" s="32"/>
      <c r="BB79" s="32"/>
      <c r="BC79" s="32"/>
      <c r="BD79" s="69"/>
    </row>
    <row r="80" spans="2:57" s="1" customFormat="1" ht="29.25" customHeight="1" x14ac:dyDescent="0.35">
      <c r="B80" s="31"/>
      <c r="C80" s="282" t="s">
        <v>52</v>
      </c>
      <c r="D80" s="264"/>
      <c r="E80" s="264"/>
      <c r="F80" s="264"/>
      <c r="G80" s="264"/>
      <c r="H80" s="70"/>
      <c r="I80" s="263" t="s">
        <v>53</v>
      </c>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3" t="s">
        <v>54</v>
      </c>
      <c r="AH80" s="264"/>
      <c r="AI80" s="264"/>
      <c r="AJ80" s="264"/>
      <c r="AK80" s="264"/>
      <c r="AL80" s="264"/>
      <c r="AM80" s="264"/>
      <c r="AN80" s="263" t="s">
        <v>55</v>
      </c>
      <c r="AO80" s="264"/>
      <c r="AP80" s="265"/>
      <c r="AQ80" s="33"/>
      <c r="AS80" s="71" t="s">
        <v>56</v>
      </c>
      <c r="AT80" s="72" t="s">
        <v>57</v>
      </c>
      <c r="AU80" s="72" t="s">
        <v>58</v>
      </c>
      <c r="AV80" s="72" t="s">
        <v>59</v>
      </c>
      <c r="AW80" s="72" t="s">
        <v>60</v>
      </c>
      <c r="AX80" s="72" t="s">
        <v>61</v>
      </c>
      <c r="AY80" s="72" t="s">
        <v>62</v>
      </c>
      <c r="AZ80" s="72" t="s">
        <v>63</v>
      </c>
      <c r="BA80" s="72" t="s">
        <v>64</v>
      </c>
      <c r="BB80" s="72" t="s">
        <v>65</v>
      </c>
      <c r="BC80" s="72" t="s">
        <v>66</v>
      </c>
      <c r="BD80" s="73" t="s">
        <v>67</v>
      </c>
    </row>
    <row r="81" spans="1:76" s="1" customFormat="1" ht="10.9" customHeight="1" x14ac:dyDescent="0.35">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3"/>
      <c r="AS81" s="74"/>
      <c r="AT81" s="47"/>
      <c r="AU81" s="47"/>
      <c r="AV81" s="47"/>
      <c r="AW81" s="47"/>
      <c r="AX81" s="47"/>
      <c r="AY81" s="47"/>
      <c r="AZ81" s="47"/>
      <c r="BA81" s="47"/>
      <c r="BB81" s="47"/>
      <c r="BC81" s="47"/>
      <c r="BD81" s="48"/>
    </row>
    <row r="82" spans="1:76" s="4" customFormat="1" ht="32.5" customHeight="1" x14ac:dyDescent="0.35">
      <c r="B82" s="64"/>
      <c r="C82" s="75" t="s">
        <v>68</v>
      </c>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277">
        <f>ROUND(SUM(AG83:AG89),2)</f>
        <v>0</v>
      </c>
      <c r="AH82" s="277"/>
      <c r="AI82" s="277"/>
      <c r="AJ82" s="277"/>
      <c r="AK82" s="277"/>
      <c r="AL82" s="277"/>
      <c r="AM82" s="277"/>
      <c r="AN82" s="249">
        <f>SUM(AN83:AN89)+AN91</f>
        <v>0</v>
      </c>
      <c r="AO82" s="249"/>
      <c r="AP82" s="249"/>
      <c r="AQ82" s="162"/>
      <c r="AS82" s="77">
        <f>ROUND(SUM(AS83:AS89),2)</f>
        <v>0</v>
      </c>
      <c r="AT82" s="78" t="e">
        <f t="shared" ref="AT82" si="0">ROUND(SUM(AV82:AW82),2)</f>
        <v>#REF!</v>
      </c>
      <c r="AU82" s="79">
        <f>ROUND(SUM(AU83:AU89),5)</f>
        <v>0</v>
      </c>
      <c r="AV82" s="78" t="e">
        <f>ROUND(AZ82*L31,2)</f>
        <v>#REF!</v>
      </c>
      <c r="AW82" s="78" t="e">
        <f>ROUND(BA82*L32,2)</f>
        <v>#REF!</v>
      </c>
      <c r="AX82" s="78" t="e">
        <f>ROUND(BB82*L31,2)</f>
        <v>#REF!</v>
      </c>
      <c r="AY82" s="78" t="e">
        <f>ROUND(BC82*L32,2)</f>
        <v>#REF!</v>
      </c>
      <c r="AZ82" s="78" t="e">
        <f>ROUND(SUM(AZ83:AZ89),2)</f>
        <v>#REF!</v>
      </c>
      <c r="BA82" s="78" t="e">
        <f>ROUND(SUM(BA83:BA89),2)</f>
        <v>#REF!</v>
      </c>
      <c r="BB82" s="78" t="e">
        <f>ROUND(SUM(BB83:BB89),2)</f>
        <v>#REF!</v>
      </c>
      <c r="BC82" s="78" t="e">
        <f>ROUND(SUM(BC83:BC89),2)</f>
        <v>#REF!</v>
      </c>
      <c r="BD82" s="80" t="e">
        <f>ROUND(SUM(BD83:BD89),2)</f>
        <v>#REF!</v>
      </c>
      <c r="BS82" s="81" t="s">
        <v>69</v>
      </c>
      <c r="BT82" s="81" t="s">
        <v>70</v>
      </c>
      <c r="BU82" s="82" t="s">
        <v>71</v>
      </c>
      <c r="BV82" s="81" t="s">
        <v>72</v>
      </c>
      <c r="BW82" s="81" t="s">
        <v>73</v>
      </c>
      <c r="BX82" s="81" t="s">
        <v>74</v>
      </c>
    </row>
    <row r="83" spans="1:76" s="5" customFormat="1" ht="31.5" customHeight="1" x14ac:dyDescent="0.35">
      <c r="A83" s="83"/>
      <c r="B83" s="84"/>
      <c r="C83" s="85"/>
      <c r="D83" s="248" t="s">
        <v>75</v>
      </c>
      <c r="E83" s="248"/>
      <c r="F83" s="248"/>
      <c r="G83" s="248"/>
      <c r="H83" s="248"/>
      <c r="I83" s="86"/>
      <c r="J83" s="248" t="s">
        <v>615</v>
      </c>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53">
        <f>'SO - 01 - Výměna kotlů a techn.'!M30</f>
        <v>0</v>
      </c>
      <c r="AH83" s="253"/>
      <c r="AI83" s="253"/>
      <c r="AJ83" s="253"/>
      <c r="AK83" s="253"/>
      <c r="AL83" s="253"/>
      <c r="AM83" s="253"/>
      <c r="AN83" s="157">
        <f>'SO - 01 - Výměna kotlů a techn.'!L38</f>
        <v>0</v>
      </c>
      <c r="AO83" s="157"/>
      <c r="AP83" s="157"/>
      <c r="AQ83" s="163"/>
      <c r="AR83" s="157"/>
      <c r="AS83" s="157"/>
      <c r="AT83" s="157"/>
      <c r="AU83" s="88"/>
      <c r="AV83" s="87"/>
      <c r="AW83" s="87"/>
      <c r="AX83" s="87"/>
      <c r="AY83" s="87">
        <f>'SO - 01 - Výměna kotlů a techn.'!M35</f>
        <v>0</v>
      </c>
      <c r="AZ83" s="87">
        <f>'SO - 01 - Výměna kotlů a techn.'!H32</f>
        <v>0</v>
      </c>
      <c r="BA83" s="87">
        <f>'SO - 01 - Výměna kotlů a techn.'!H33</f>
        <v>0</v>
      </c>
      <c r="BB83" s="87" t="e">
        <f>'SO - 01 - Výměna kotlů a techn.'!H34</f>
        <v>#REF!</v>
      </c>
      <c r="BC83" s="87" t="e">
        <f>'SO - 01 - Výměna kotlů a techn.'!H35</f>
        <v>#REF!</v>
      </c>
      <c r="BD83" s="89" t="e">
        <f>'SO - 01 - Výměna kotlů a techn.'!H36</f>
        <v>#REF!</v>
      </c>
      <c r="BT83" s="90" t="s">
        <v>76</v>
      </c>
      <c r="BV83" s="90" t="s">
        <v>72</v>
      </c>
      <c r="BW83" s="90" t="s">
        <v>77</v>
      </c>
      <c r="BX83" s="90" t="s">
        <v>73</v>
      </c>
    </row>
    <row r="84" spans="1:76" s="5" customFormat="1" ht="31.5" customHeight="1" x14ac:dyDescent="0.35">
      <c r="A84" s="83"/>
      <c r="B84" s="84"/>
      <c r="C84" s="85"/>
      <c r="D84" s="248" t="s">
        <v>78</v>
      </c>
      <c r="E84" s="248"/>
      <c r="F84" s="248"/>
      <c r="G84" s="248"/>
      <c r="H84" s="248"/>
      <c r="I84" s="86"/>
      <c r="J84" s="248" t="s">
        <v>433</v>
      </c>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53">
        <f>'SO - 02 - Vnitřní vodovod...'!M30</f>
        <v>0</v>
      </c>
      <c r="AH84" s="253"/>
      <c r="AI84" s="253"/>
      <c r="AJ84" s="253"/>
      <c r="AK84" s="253"/>
      <c r="AL84" s="253"/>
      <c r="AM84" s="253"/>
      <c r="AN84" s="157">
        <f>'SO - 02 - Vnitřní vodovod...'!L38</f>
        <v>0</v>
      </c>
      <c r="AO84" s="157"/>
      <c r="AP84" s="157"/>
      <c r="AQ84" s="163"/>
      <c r="AR84" s="157"/>
      <c r="AS84" s="157"/>
      <c r="AT84" s="157"/>
      <c r="AU84" s="88"/>
      <c r="AV84" s="87"/>
      <c r="AW84" s="87"/>
      <c r="AX84" s="87"/>
      <c r="AY84" s="87">
        <f>'SO - 02 - Vnitřní vodovod...'!M35</f>
        <v>0</v>
      </c>
      <c r="AZ84" s="87">
        <f>'SO - 02 - Vnitřní vodovod...'!H32</f>
        <v>0</v>
      </c>
      <c r="BA84" s="87">
        <f>'SO - 02 - Vnitřní vodovod...'!H33</f>
        <v>0</v>
      </c>
      <c r="BB84" s="87" t="e">
        <f>'SO - 02 - Vnitřní vodovod...'!H34</f>
        <v>#REF!</v>
      </c>
      <c r="BC84" s="87" t="e">
        <f>'SO - 02 - Vnitřní vodovod...'!H35</f>
        <v>#REF!</v>
      </c>
      <c r="BD84" s="89" t="e">
        <f>'SO - 02 - Vnitřní vodovod...'!H36</f>
        <v>#REF!</v>
      </c>
      <c r="BT84" s="90" t="s">
        <v>76</v>
      </c>
      <c r="BV84" s="90" t="s">
        <v>72</v>
      </c>
      <c r="BW84" s="90" t="s">
        <v>79</v>
      </c>
      <c r="BX84" s="90" t="s">
        <v>73</v>
      </c>
    </row>
    <row r="85" spans="1:76" s="5" customFormat="1" ht="31.5" customHeight="1" x14ac:dyDescent="0.35">
      <c r="A85" s="83"/>
      <c r="B85" s="84"/>
      <c r="C85" s="85"/>
      <c r="D85" s="248" t="s">
        <v>80</v>
      </c>
      <c r="E85" s="248"/>
      <c r="F85" s="248"/>
      <c r="G85" s="248"/>
      <c r="H85" s="248"/>
      <c r="I85" s="86"/>
      <c r="J85" s="248" t="s">
        <v>434</v>
      </c>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53">
        <f>'SO - 03 - Elektro'!M30</f>
        <v>0</v>
      </c>
      <c r="AH85" s="253"/>
      <c r="AI85" s="253"/>
      <c r="AJ85" s="253"/>
      <c r="AK85" s="253"/>
      <c r="AL85" s="253"/>
      <c r="AM85" s="253"/>
      <c r="AN85" s="157">
        <f>'SO - 03 - Elektro'!L38</f>
        <v>0</v>
      </c>
      <c r="AO85" s="157"/>
      <c r="AP85" s="157"/>
      <c r="AQ85" s="163"/>
      <c r="AR85" s="157"/>
      <c r="AS85" s="157"/>
      <c r="AT85" s="157"/>
      <c r="AU85" s="88"/>
      <c r="AV85" s="87"/>
      <c r="AW85" s="87"/>
      <c r="AX85" s="87"/>
      <c r="AY85" s="87" t="e">
        <f>#REF!</f>
        <v>#REF!</v>
      </c>
      <c r="AZ85" s="87" t="e">
        <f>#REF!</f>
        <v>#REF!</v>
      </c>
      <c r="BA85" s="87" t="e">
        <f>#REF!</f>
        <v>#REF!</v>
      </c>
      <c r="BB85" s="87" t="e">
        <f>#REF!</f>
        <v>#REF!</v>
      </c>
      <c r="BC85" s="87" t="e">
        <f>#REF!</f>
        <v>#REF!</v>
      </c>
      <c r="BD85" s="89" t="e">
        <f>#REF!</f>
        <v>#REF!</v>
      </c>
      <c r="BT85" s="90" t="s">
        <v>76</v>
      </c>
      <c r="BV85" s="90" t="s">
        <v>72</v>
      </c>
      <c r="BW85" s="90" t="s">
        <v>81</v>
      </c>
      <c r="BX85" s="90" t="s">
        <v>73</v>
      </c>
    </row>
    <row r="86" spans="1:76" s="5" customFormat="1" ht="31.5" customHeight="1" x14ac:dyDescent="0.35">
      <c r="A86" s="83"/>
      <c r="B86" s="84"/>
      <c r="C86" s="85"/>
      <c r="D86" s="248" t="s">
        <v>435</v>
      </c>
      <c r="E86" s="248"/>
      <c r="F86" s="248"/>
      <c r="G86" s="248"/>
      <c r="H86" s="248"/>
      <c r="I86" s="86"/>
      <c r="J86" s="248" t="s">
        <v>436</v>
      </c>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53">
        <f>'SO - 04 - Plynovod'!M30</f>
        <v>0</v>
      </c>
      <c r="AH86" s="253"/>
      <c r="AI86" s="253"/>
      <c r="AJ86" s="253"/>
      <c r="AK86" s="253"/>
      <c r="AL86" s="253"/>
      <c r="AM86" s="253"/>
      <c r="AN86" s="157">
        <f>'SO - 04 - Plynovod'!L38</f>
        <v>0</v>
      </c>
      <c r="AO86" s="157"/>
      <c r="AP86" s="157"/>
      <c r="AQ86" s="163"/>
      <c r="AR86" s="157"/>
      <c r="AS86" s="157"/>
      <c r="AT86" s="157"/>
      <c r="AU86" s="88"/>
      <c r="AV86" s="87"/>
      <c r="AW86" s="87"/>
      <c r="AX86" s="87"/>
      <c r="AY86" s="87">
        <f>'SO - 04 - Plynovod'!M35</f>
        <v>0</v>
      </c>
      <c r="AZ86" s="87">
        <f>'SO - 04 - Plynovod'!H32</f>
        <v>0</v>
      </c>
      <c r="BA86" s="87">
        <f>'SO - 04 - Plynovod'!H33</f>
        <v>0</v>
      </c>
      <c r="BB86" s="87" t="e">
        <f>'SO - 04 - Plynovod'!H34</f>
        <v>#REF!</v>
      </c>
      <c r="BC86" s="87" t="e">
        <f>'SO - 04 - Plynovod'!H35</f>
        <v>#REF!</v>
      </c>
      <c r="BD86" s="89" t="e">
        <f>'SO - 04 - Plynovod'!H36</f>
        <v>#REF!</v>
      </c>
      <c r="BT86" s="90" t="s">
        <v>76</v>
      </c>
      <c r="BV86" s="90" t="s">
        <v>72</v>
      </c>
      <c r="BW86" s="90" t="s">
        <v>82</v>
      </c>
      <c r="BX86" s="90" t="s">
        <v>73</v>
      </c>
    </row>
    <row r="87" spans="1:76" s="5" customFormat="1" ht="31.5" customHeight="1" x14ac:dyDescent="0.35">
      <c r="A87" s="83"/>
      <c r="B87" s="84"/>
      <c r="C87" s="85"/>
      <c r="D87" s="248" t="s">
        <v>437</v>
      </c>
      <c r="E87" s="248"/>
      <c r="F87" s="248"/>
      <c r="G87" s="248"/>
      <c r="H87" s="248"/>
      <c r="I87" s="86"/>
      <c r="J87" s="248" t="s">
        <v>83</v>
      </c>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53">
        <f>'SO - 05 - Stavební část'!M30</f>
        <v>0</v>
      </c>
      <c r="AH87" s="253"/>
      <c r="AI87" s="253"/>
      <c r="AJ87" s="253"/>
      <c r="AK87" s="253"/>
      <c r="AL87" s="253"/>
      <c r="AM87" s="253"/>
      <c r="AN87" s="157">
        <f>'SO - 05 - Stavební část'!L38</f>
        <v>0</v>
      </c>
      <c r="AO87" s="157"/>
      <c r="AP87" s="157"/>
      <c r="AQ87" s="163"/>
      <c r="AR87" s="157"/>
      <c r="AS87" s="157"/>
      <c r="AT87" s="157"/>
      <c r="AU87" s="88"/>
      <c r="AV87" s="87"/>
      <c r="AW87" s="87"/>
      <c r="AX87" s="87"/>
      <c r="AY87" s="87">
        <f>'SO - 05 - Stavební část'!M35</f>
        <v>0</v>
      </c>
      <c r="AZ87" s="87">
        <f>'SO - 05 - Stavební část'!H32</f>
        <v>0</v>
      </c>
      <c r="BA87" s="87">
        <f>'SO - 05 - Stavební část'!H33</f>
        <v>0</v>
      </c>
      <c r="BB87" s="87" t="e">
        <f>'SO - 05 - Stavební část'!H34</f>
        <v>#REF!</v>
      </c>
      <c r="BC87" s="87" t="e">
        <f>'SO - 05 - Stavební část'!H35</f>
        <v>#REF!</v>
      </c>
      <c r="BD87" s="89" t="e">
        <f>'SO - 05 - Stavební část'!H36</f>
        <v>#REF!</v>
      </c>
      <c r="BT87" s="90" t="s">
        <v>76</v>
      </c>
      <c r="BV87" s="90" t="s">
        <v>72</v>
      </c>
      <c r="BW87" s="90" t="s">
        <v>84</v>
      </c>
      <c r="BX87" s="90" t="s">
        <v>73</v>
      </c>
    </row>
    <row r="88" spans="1:76" s="5" customFormat="1" ht="31.5" customHeight="1" x14ac:dyDescent="0.35">
      <c r="A88" s="83"/>
      <c r="B88" s="84"/>
      <c r="C88" s="85"/>
      <c r="D88" s="248" t="s">
        <v>438</v>
      </c>
      <c r="E88" s="248"/>
      <c r="F88" s="248"/>
      <c r="G88" s="248"/>
      <c r="H88" s="248"/>
      <c r="I88" s="86"/>
      <c r="J88" s="248" t="s">
        <v>616</v>
      </c>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53">
        <f>'SO - 06 - Instalace term. vent.'!M30</f>
        <v>0</v>
      </c>
      <c r="AH88" s="253"/>
      <c r="AI88" s="253"/>
      <c r="AJ88" s="253"/>
      <c r="AK88" s="253"/>
      <c r="AL88" s="253"/>
      <c r="AM88" s="253"/>
      <c r="AN88" s="177">
        <f>'SO - 06 - Instalace term. vent.'!L38</f>
        <v>0</v>
      </c>
      <c r="AO88" s="177"/>
      <c r="AP88" s="177"/>
      <c r="AQ88" s="163"/>
      <c r="AR88" s="177"/>
      <c r="AS88" s="177"/>
      <c r="AT88" s="177"/>
      <c r="AU88" s="88"/>
      <c r="AV88" s="87"/>
      <c r="AW88" s="87"/>
      <c r="AX88" s="87"/>
      <c r="AY88" s="87"/>
      <c r="AZ88" s="87"/>
      <c r="BA88" s="87"/>
      <c r="BB88" s="87"/>
      <c r="BC88" s="87"/>
      <c r="BD88" s="89"/>
      <c r="BT88" s="90"/>
      <c r="BV88" s="90"/>
      <c r="BW88" s="90"/>
      <c r="BX88" s="90"/>
    </row>
    <row r="89" spans="1:76" s="5" customFormat="1" ht="31.5" customHeight="1" x14ac:dyDescent="0.35">
      <c r="A89" s="83"/>
      <c r="B89" s="84"/>
      <c r="C89" s="85"/>
      <c r="D89" s="248" t="s">
        <v>705</v>
      </c>
      <c r="E89" s="248"/>
      <c r="F89" s="248"/>
      <c r="G89" s="248"/>
      <c r="H89" s="248"/>
      <c r="I89" s="86"/>
      <c r="J89" s="248" t="s">
        <v>85</v>
      </c>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53">
        <f>'SO - 07 - Vedlejší rozpoč...'!M30</f>
        <v>0</v>
      </c>
      <c r="AH89" s="253"/>
      <c r="AI89" s="253"/>
      <c r="AJ89" s="253"/>
      <c r="AK89" s="253"/>
      <c r="AL89" s="253"/>
      <c r="AM89" s="253"/>
      <c r="AN89" s="157">
        <f>'SO - 07 - Vedlejší rozpoč...'!L38</f>
        <v>0</v>
      </c>
      <c r="AO89" s="157"/>
      <c r="AP89" s="157"/>
      <c r="AQ89" s="163"/>
      <c r="AR89" s="157"/>
      <c r="AS89" s="157"/>
      <c r="AT89" s="157"/>
      <c r="AU89" s="92"/>
      <c r="AV89" s="91"/>
      <c r="AW89" s="91"/>
      <c r="AX89" s="91"/>
      <c r="AY89" s="91">
        <f>'SO - 07 - Vedlejší rozpoč...'!M35</f>
        <v>0</v>
      </c>
      <c r="AZ89" s="91">
        <f>'SO - 07 - Vedlejší rozpoč...'!H32</f>
        <v>0</v>
      </c>
      <c r="BA89" s="91">
        <f>'SO - 07 - Vedlejší rozpoč...'!H33</f>
        <v>0</v>
      </c>
      <c r="BB89" s="91" t="e">
        <f>'SO - 07 - Vedlejší rozpoč...'!H34</f>
        <v>#REF!</v>
      </c>
      <c r="BC89" s="91" t="e">
        <f>'SO - 07 - Vedlejší rozpoč...'!H35</f>
        <v>#REF!</v>
      </c>
      <c r="BD89" s="93" t="e">
        <f>'SO - 07 - Vedlejší rozpoč...'!H36</f>
        <v>#REF!</v>
      </c>
      <c r="BT89" s="90" t="s">
        <v>76</v>
      </c>
      <c r="BV89" s="90" t="s">
        <v>72</v>
      </c>
      <c r="BW89" s="90" t="s">
        <v>86</v>
      </c>
      <c r="BX89" s="90" t="s">
        <v>73</v>
      </c>
    </row>
    <row r="90" spans="1:76" x14ac:dyDescent="0.35">
      <c r="B90" s="22"/>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159"/>
      <c r="AO90" s="159"/>
      <c r="AP90" s="159"/>
      <c r="AQ90" s="164"/>
    </row>
    <row r="91" spans="1:76" s="1" customFormat="1" ht="30" customHeight="1" x14ac:dyDescent="0.35">
      <c r="B91" s="31"/>
      <c r="C91" s="75" t="s">
        <v>87</v>
      </c>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249">
        <v>0</v>
      </c>
      <c r="AH91" s="249"/>
      <c r="AI91" s="249"/>
      <c r="AJ91" s="249"/>
      <c r="AK91" s="249"/>
      <c r="AL91" s="249"/>
      <c r="AM91" s="249"/>
      <c r="AN91" s="249">
        <v>0</v>
      </c>
      <c r="AO91" s="249"/>
      <c r="AP91" s="249"/>
      <c r="AQ91" s="165"/>
      <c r="AS91" s="71" t="s">
        <v>88</v>
      </c>
      <c r="AT91" s="72" t="s">
        <v>89</v>
      </c>
      <c r="AU91" s="72" t="s">
        <v>34</v>
      </c>
      <c r="AV91" s="73" t="s">
        <v>57</v>
      </c>
    </row>
    <row r="92" spans="1:76" s="1" customFormat="1" ht="10.9" customHeight="1" x14ac:dyDescent="0.35">
      <c r="B92" s="31"/>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156"/>
      <c r="AH92" s="156"/>
      <c r="AI92" s="156"/>
      <c r="AJ92" s="156"/>
      <c r="AK92" s="156"/>
      <c r="AL92" s="156"/>
      <c r="AM92" s="156"/>
      <c r="AN92" s="156"/>
      <c r="AO92" s="156"/>
      <c r="AP92" s="156"/>
      <c r="AQ92" s="33"/>
      <c r="AS92" s="94"/>
      <c r="AT92" s="52"/>
      <c r="AU92" s="52"/>
      <c r="AV92" s="54"/>
    </row>
    <row r="93" spans="1:76" s="1" customFormat="1" ht="30" customHeight="1" x14ac:dyDescent="0.35">
      <c r="B93" s="31"/>
      <c r="C93" s="95" t="s">
        <v>90</v>
      </c>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250">
        <f>ROUND(AG82+AG91,2)</f>
        <v>0</v>
      </c>
      <c r="AH93" s="250"/>
      <c r="AI93" s="250"/>
      <c r="AJ93" s="250"/>
      <c r="AK93" s="250"/>
      <c r="AL93" s="250"/>
      <c r="AM93" s="250"/>
      <c r="AN93" s="250">
        <f>AN82+AN91</f>
        <v>0</v>
      </c>
      <c r="AO93" s="250"/>
      <c r="AP93" s="250"/>
      <c r="AQ93" s="33"/>
    </row>
    <row r="94" spans="1:76" s="1" customFormat="1" ht="7" customHeight="1" x14ac:dyDescent="0.35">
      <c r="B94" s="55"/>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7"/>
    </row>
  </sheetData>
  <mergeCells count="66">
    <mergeCell ref="E11:AD11"/>
    <mergeCell ref="D88:H88"/>
    <mergeCell ref="J88:AF88"/>
    <mergeCell ref="AG88:AM88"/>
    <mergeCell ref="L31:O31"/>
    <mergeCell ref="W31:AE31"/>
    <mergeCell ref="AK31:AO31"/>
    <mergeCell ref="L32:O32"/>
    <mergeCell ref="W32:AE32"/>
    <mergeCell ref="AK32:AO32"/>
    <mergeCell ref="L33:O33"/>
    <mergeCell ref="W33:AE33"/>
    <mergeCell ref="AK33:AO33"/>
    <mergeCell ref="L34:O34"/>
    <mergeCell ref="W34:AE34"/>
    <mergeCell ref="AK34:AO34"/>
    <mergeCell ref="W35:AE35"/>
    <mergeCell ref="AK35:AO35"/>
    <mergeCell ref="D84:H84"/>
    <mergeCell ref="C80:G80"/>
    <mergeCell ref="I80:AF80"/>
    <mergeCell ref="AG80:AM80"/>
    <mergeCell ref="X37:AB37"/>
    <mergeCell ref="AK37:AO37"/>
    <mergeCell ref="C71:AP71"/>
    <mergeCell ref="L73:AO73"/>
    <mergeCell ref="AM77:AP77"/>
    <mergeCell ref="AM75:AP75"/>
    <mergeCell ref="L35:O35"/>
    <mergeCell ref="D89:H89"/>
    <mergeCell ref="J85:AF85"/>
    <mergeCell ref="AG82:AM82"/>
    <mergeCell ref="AN82:AP82"/>
    <mergeCell ref="AG87:AM87"/>
    <mergeCell ref="D87:H87"/>
    <mergeCell ref="J84:AF84"/>
    <mergeCell ref="AG85:AM85"/>
    <mergeCell ref="D85:H85"/>
    <mergeCell ref="J87:AF87"/>
    <mergeCell ref="D86:H86"/>
    <mergeCell ref="J86:AF86"/>
    <mergeCell ref="AG83:AM83"/>
    <mergeCell ref="D83:H83"/>
    <mergeCell ref="J83:AF83"/>
    <mergeCell ref="AG84:AM84"/>
    <mergeCell ref="AR2:BE2"/>
    <mergeCell ref="AG89:AM89"/>
    <mergeCell ref="AG86:AM86"/>
    <mergeCell ref="AS77:AT79"/>
    <mergeCell ref="AM78:AP78"/>
    <mergeCell ref="AK26:AO26"/>
    <mergeCell ref="AK27:AO27"/>
    <mergeCell ref="AK29:AO29"/>
    <mergeCell ref="AN80:AP80"/>
    <mergeCell ref="AN8:AO8"/>
    <mergeCell ref="AN10:AO10"/>
    <mergeCell ref="C2:AP2"/>
    <mergeCell ref="C4:AP4"/>
    <mergeCell ref="K5:AO5"/>
    <mergeCell ref="K6:AO6"/>
    <mergeCell ref="E23:AN23"/>
    <mergeCell ref="J89:AF89"/>
    <mergeCell ref="AG91:AM91"/>
    <mergeCell ref="AN91:AP91"/>
    <mergeCell ref="AG93:AM93"/>
    <mergeCell ref="AN93:AP93"/>
  </mergeCells>
  <pageMargins left="0.58333330000000005" right="0.58333330000000005" top="0.5" bottom="0.46666669999999999" header="0" footer="0"/>
  <pageSetup paperSize="9" scale="94"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0"/>
  <sheetViews>
    <sheetView showGridLines="0" zoomScaleNormal="100" workbookViewId="0">
      <pane ySplit="1" topLeftCell="A2" activePane="bottomLeft" state="frozen"/>
      <selection activeCell="AN82" sqref="AN82:AP82"/>
      <selection pane="bottomLeft" activeCell="C4" sqref="C4:Q4"/>
    </sheetView>
  </sheetViews>
  <sheetFormatPr defaultRowHeight="12" x14ac:dyDescent="0.35"/>
  <cols>
    <col min="1" max="1" width="8.375" customWidth="1"/>
    <col min="2" max="2" width="1.625" customWidth="1"/>
    <col min="3" max="3" width="4.125" customWidth="1"/>
    <col min="4" max="4" width="4.375" customWidth="1"/>
    <col min="5" max="5" width="17.125" customWidth="1"/>
    <col min="6" max="7" width="11.125" customWidth="1"/>
    <col min="8" max="8" width="12.5" customWidth="1"/>
    <col min="9" max="9" width="9.125" customWidth="1"/>
    <col min="10" max="10" width="7.875" customWidth="1"/>
    <col min="11" max="11" width="11.5" customWidth="1"/>
    <col min="12" max="12" width="12" customWidth="1"/>
    <col min="13" max="14" width="6" customWidth="1"/>
    <col min="15" max="15" width="2" customWidth="1"/>
    <col min="16" max="16" width="12.5" customWidth="1"/>
    <col min="17" max="17" width="7" customWidth="1"/>
    <col min="18" max="18" width="1.625" customWidth="1"/>
    <col min="19" max="19" width="12.5" customWidth="1"/>
    <col min="20" max="20" width="29.625" hidden="1" customWidth="1"/>
    <col min="21" max="21" width="16.375" hidden="1" customWidth="1"/>
    <col min="22" max="22" width="12.375" hidden="1" customWidth="1"/>
    <col min="23" max="23" width="16.375" hidden="1" customWidth="1"/>
    <col min="24" max="24" width="12.125" hidden="1" customWidth="1"/>
    <col min="25" max="25" width="15" hidden="1" customWidth="1"/>
    <col min="26" max="26" width="11" hidden="1" customWidth="1"/>
    <col min="27" max="27" width="15" hidden="1" customWidth="1"/>
    <col min="28" max="28" width="16.375" hidden="1" customWidth="1"/>
  </cols>
  <sheetData>
    <row r="1" spans="1:28" ht="21.75" customHeight="1" x14ac:dyDescent="0.35">
      <c r="A1" s="97"/>
      <c r="B1" s="11"/>
      <c r="C1" s="11" t="s">
        <v>24</v>
      </c>
      <c r="D1" s="12"/>
      <c r="E1" s="11"/>
      <c r="F1" s="13"/>
      <c r="G1" s="13"/>
      <c r="H1" s="295"/>
      <c r="I1" s="295"/>
      <c r="J1" s="295"/>
      <c r="K1" s="295"/>
      <c r="L1" s="13"/>
      <c r="M1" s="11"/>
      <c r="N1" s="11"/>
      <c r="O1" s="12"/>
      <c r="P1" s="11"/>
      <c r="Q1" s="11"/>
      <c r="R1" s="11"/>
      <c r="S1" s="13"/>
      <c r="T1" s="13"/>
      <c r="U1" s="97"/>
      <c r="V1" s="97"/>
      <c r="W1" s="14"/>
      <c r="X1" s="14"/>
      <c r="Y1" s="14"/>
      <c r="Z1" s="14"/>
      <c r="AA1" s="14"/>
      <c r="AB1" s="14"/>
    </row>
    <row r="2" spans="1:28" ht="37" customHeight="1" x14ac:dyDescent="0.35">
      <c r="C2" s="269" t="s">
        <v>4</v>
      </c>
      <c r="D2" s="270"/>
      <c r="E2" s="270"/>
      <c r="F2" s="270"/>
      <c r="G2" s="270"/>
      <c r="H2" s="270"/>
      <c r="I2" s="270"/>
      <c r="J2" s="270"/>
      <c r="K2" s="270"/>
      <c r="L2" s="270"/>
      <c r="M2" s="270"/>
      <c r="N2" s="270"/>
      <c r="O2" s="270"/>
      <c r="P2" s="270"/>
      <c r="Q2" s="270"/>
      <c r="S2" s="296"/>
      <c r="T2" s="297"/>
      <c r="U2" s="297"/>
      <c r="V2" s="297"/>
      <c r="W2" s="297"/>
      <c r="X2" s="297"/>
      <c r="Y2" s="297"/>
      <c r="Z2" s="297"/>
      <c r="AA2" s="297"/>
      <c r="AB2" s="297"/>
    </row>
    <row r="3" spans="1:28" ht="7" customHeight="1" x14ac:dyDescent="0.35">
      <c r="B3" s="19"/>
      <c r="C3" s="20"/>
      <c r="D3" s="20"/>
      <c r="E3" s="20"/>
      <c r="F3" s="20"/>
      <c r="G3" s="20"/>
      <c r="H3" s="20"/>
      <c r="I3" s="20"/>
      <c r="J3" s="20"/>
      <c r="K3" s="20"/>
      <c r="L3" s="20"/>
      <c r="M3" s="20"/>
      <c r="N3" s="20"/>
      <c r="O3" s="20"/>
      <c r="P3" s="20"/>
      <c r="Q3" s="20"/>
      <c r="R3" s="21"/>
    </row>
    <row r="4" spans="1:28" ht="37" customHeight="1" x14ac:dyDescent="0.35">
      <c r="B4" s="22"/>
      <c r="C4" s="271" t="s">
        <v>92</v>
      </c>
      <c r="D4" s="272"/>
      <c r="E4" s="272"/>
      <c r="F4" s="272"/>
      <c r="G4" s="272"/>
      <c r="H4" s="272"/>
      <c r="I4" s="272"/>
      <c r="J4" s="272"/>
      <c r="K4" s="272"/>
      <c r="L4" s="272"/>
      <c r="M4" s="272"/>
      <c r="N4" s="272"/>
      <c r="O4" s="272"/>
      <c r="P4" s="272"/>
      <c r="Q4" s="272"/>
      <c r="R4" s="23"/>
      <c r="T4" s="17"/>
    </row>
    <row r="5" spans="1:28" ht="7" customHeight="1" x14ac:dyDescent="0.35">
      <c r="B5" s="22"/>
      <c r="C5" s="24"/>
      <c r="D5" s="24"/>
      <c r="E5" s="24"/>
      <c r="F5" s="24"/>
      <c r="G5" s="24"/>
      <c r="H5" s="24"/>
      <c r="I5" s="24"/>
      <c r="J5" s="24"/>
      <c r="K5" s="24"/>
      <c r="L5" s="24"/>
      <c r="M5" s="24"/>
      <c r="N5" s="24"/>
      <c r="O5" s="24"/>
      <c r="P5" s="24"/>
      <c r="Q5" s="24"/>
      <c r="R5" s="23"/>
    </row>
    <row r="6" spans="1:28" ht="41.25" customHeight="1" x14ac:dyDescent="0.35">
      <c r="B6" s="22"/>
      <c r="C6" s="24"/>
      <c r="D6" s="28" t="s">
        <v>12</v>
      </c>
      <c r="E6" s="24"/>
      <c r="F6" s="324" t="str">
        <f>'Rekapitulace stavby'!K6</f>
        <v>VÝMĚNA KOTLŮ A TECHNOLOGIE KOTELNY
INSTALACE TERMOSTATICKÝCH VENTILŮ NA OTOPNÝCH TĚLESECH 
V OBJEKTU ZÁKLADNÍ ŠKOLY A MATEŘSKÉ ŠKOLY CERHOVICE, OKRES BEROUN</v>
      </c>
      <c r="G6" s="325"/>
      <c r="H6" s="325"/>
      <c r="I6" s="325"/>
      <c r="J6" s="325"/>
      <c r="K6" s="325"/>
      <c r="L6" s="325"/>
      <c r="M6" s="325"/>
      <c r="N6" s="325"/>
      <c r="O6" s="325"/>
      <c r="P6" s="325"/>
      <c r="Q6" s="24"/>
      <c r="R6" s="23"/>
    </row>
    <row r="7" spans="1:28" s="1" customFormat="1" ht="32.9" customHeight="1" x14ac:dyDescent="0.35">
      <c r="B7" s="31"/>
      <c r="C7" s="32"/>
      <c r="D7" s="27" t="s">
        <v>93</v>
      </c>
      <c r="E7" s="32"/>
      <c r="F7" s="335" t="s">
        <v>94</v>
      </c>
      <c r="G7" s="315"/>
      <c r="H7" s="315"/>
      <c r="I7" s="315"/>
      <c r="J7" s="315"/>
      <c r="K7" s="315"/>
      <c r="L7" s="315"/>
      <c r="M7" s="315"/>
      <c r="N7" s="315"/>
      <c r="O7" s="315"/>
      <c r="P7" s="315"/>
      <c r="Q7" s="32"/>
      <c r="R7" s="33"/>
    </row>
    <row r="8" spans="1:28" s="1" customFormat="1" ht="14.5" customHeight="1" x14ac:dyDescent="0.35">
      <c r="B8" s="31"/>
      <c r="C8" s="32"/>
      <c r="D8" s="161" t="s">
        <v>13</v>
      </c>
      <c r="E8" s="160"/>
      <c r="F8" s="158" t="s">
        <v>14</v>
      </c>
      <c r="G8" s="160"/>
      <c r="H8" s="160"/>
      <c r="I8" s="160"/>
      <c r="J8" s="160"/>
      <c r="K8" s="160"/>
      <c r="L8" s="160"/>
      <c r="M8" s="161" t="s">
        <v>15</v>
      </c>
      <c r="N8" s="160"/>
      <c r="O8" s="158" t="s">
        <v>2</v>
      </c>
      <c r="P8" s="160"/>
      <c r="Q8" s="32"/>
      <c r="R8" s="33"/>
    </row>
    <row r="9" spans="1:28" s="1" customFormat="1" ht="14.5" customHeight="1" x14ac:dyDescent="0.35">
      <c r="B9" s="31"/>
      <c r="C9" s="32"/>
      <c r="D9" s="161" t="s">
        <v>16</v>
      </c>
      <c r="E9" s="160"/>
      <c r="F9" s="158" t="str">
        <f>'Rekapitulace stavby'!K8</f>
        <v>Na Dražkách 217, 267 61 Cerhovice</v>
      </c>
      <c r="G9" s="160"/>
      <c r="H9" s="160"/>
      <c r="I9" s="160"/>
      <c r="J9" s="160"/>
      <c r="K9" s="160"/>
      <c r="L9" s="160"/>
      <c r="M9" s="161" t="s">
        <v>17</v>
      </c>
      <c r="N9" s="160"/>
      <c r="O9" s="290">
        <f>'Rekapitulace stavby'!AN8</f>
        <v>44067</v>
      </c>
      <c r="P9" s="290"/>
      <c r="Q9" s="32"/>
      <c r="R9" s="33"/>
    </row>
    <row r="10" spans="1:28" s="1" customFormat="1" ht="10.9" customHeight="1" x14ac:dyDescent="0.35">
      <c r="B10" s="31"/>
      <c r="C10" s="32"/>
      <c r="D10" s="160"/>
      <c r="E10" s="160"/>
      <c r="F10" s="160"/>
      <c r="G10" s="160"/>
      <c r="H10" s="160"/>
      <c r="I10" s="160"/>
      <c r="J10" s="160"/>
      <c r="K10" s="160"/>
      <c r="L10" s="160"/>
      <c r="M10" s="160"/>
      <c r="N10" s="160"/>
      <c r="O10" s="160"/>
      <c r="P10" s="160"/>
      <c r="Q10" s="32"/>
      <c r="R10" s="33"/>
    </row>
    <row r="11" spans="1:28" s="1" customFormat="1" ht="14.5" customHeight="1" x14ac:dyDescent="0.35">
      <c r="B11" s="31"/>
      <c r="C11" s="32"/>
      <c r="D11" s="161" t="s">
        <v>20</v>
      </c>
      <c r="E11" s="160"/>
      <c r="F11" s="160"/>
      <c r="G11" s="160"/>
      <c r="H11" s="160"/>
      <c r="I11" s="160"/>
      <c r="J11" s="160"/>
      <c r="K11" s="160"/>
      <c r="L11" s="160"/>
      <c r="M11" s="161" t="s">
        <v>21</v>
      </c>
      <c r="N11" s="160"/>
      <c r="O11" s="316" t="str">
        <f>'Rekapitulace stavby'!AN10</f>
        <v>00233196</v>
      </c>
      <c r="P11" s="316"/>
      <c r="Q11" s="32"/>
      <c r="R11" s="33"/>
    </row>
    <row r="12" spans="1:28" s="1" customFormat="1" ht="18" customHeight="1" x14ac:dyDescent="0.35">
      <c r="B12" s="31"/>
      <c r="C12" s="32"/>
      <c r="D12" s="160"/>
      <c r="E12" s="158" t="str">
        <f>'Rekapitulace stavby'!E11</f>
        <v>Městys Cerhovice, nám.Kapitána Kučery 10, 267 61 Cerhovice</v>
      </c>
      <c r="F12" s="160"/>
      <c r="G12" s="160"/>
      <c r="H12" s="160"/>
      <c r="I12" s="160"/>
      <c r="J12" s="160"/>
      <c r="K12" s="160"/>
      <c r="L12" s="160"/>
      <c r="M12" s="161" t="s">
        <v>22</v>
      </c>
      <c r="N12" s="160"/>
      <c r="O12" s="316" t="s">
        <v>2</v>
      </c>
      <c r="P12" s="316"/>
      <c r="Q12" s="32"/>
      <c r="R12" s="33"/>
    </row>
    <row r="13" spans="1:28" s="1" customFormat="1" ht="7" customHeight="1" x14ac:dyDescent="0.35">
      <c r="B13" s="31"/>
      <c r="C13" s="32"/>
      <c r="D13" s="32"/>
      <c r="E13" s="32"/>
      <c r="F13" s="32"/>
      <c r="G13" s="32"/>
      <c r="H13" s="32"/>
      <c r="I13" s="32"/>
      <c r="J13" s="32"/>
      <c r="K13" s="32"/>
      <c r="L13" s="32"/>
      <c r="M13" s="32"/>
      <c r="N13" s="32"/>
      <c r="O13" s="32"/>
      <c r="P13" s="32"/>
      <c r="Q13" s="32"/>
      <c r="R13" s="33"/>
    </row>
    <row r="14" spans="1:28" s="1" customFormat="1" ht="14.5" customHeight="1" x14ac:dyDescent="0.35">
      <c r="B14" s="31"/>
      <c r="C14" s="32"/>
      <c r="D14" s="28" t="s">
        <v>23</v>
      </c>
      <c r="E14" s="32"/>
      <c r="F14" s="32"/>
      <c r="G14" s="32"/>
      <c r="H14" s="32"/>
      <c r="I14" s="32"/>
      <c r="J14" s="32"/>
      <c r="K14" s="32"/>
      <c r="L14" s="32"/>
      <c r="M14" s="28" t="s">
        <v>21</v>
      </c>
      <c r="N14" s="32"/>
      <c r="O14" s="316" t="str">
        <f>IF('Rekapitulace stavby'!AN13="","",'Rekapitulace stavby'!AN13)</f>
        <v/>
      </c>
      <c r="P14" s="316"/>
      <c r="Q14" s="32"/>
      <c r="R14" s="33"/>
    </row>
    <row r="15" spans="1:28" s="1" customFormat="1" ht="18" customHeight="1" x14ac:dyDescent="0.35">
      <c r="B15" s="31"/>
      <c r="C15" s="32"/>
      <c r="D15" s="32"/>
      <c r="E15" s="26" t="str">
        <f>IF('Rekapitulace stavby'!E14="","",'Rekapitulace stavby'!E14)</f>
        <v xml:space="preserve"> </v>
      </c>
      <c r="F15" s="32"/>
      <c r="G15" s="32"/>
      <c r="H15" s="32"/>
      <c r="I15" s="32"/>
      <c r="J15" s="32"/>
      <c r="K15" s="32"/>
      <c r="L15" s="32"/>
      <c r="M15" s="28" t="s">
        <v>22</v>
      </c>
      <c r="N15" s="32"/>
      <c r="O15" s="316" t="str">
        <f>IF('Rekapitulace stavby'!AN14="","",'Rekapitulace stavby'!AN14)</f>
        <v/>
      </c>
      <c r="P15" s="316"/>
      <c r="Q15" s="32"/>
      <c r="R15" s="33"/>
    </row>
    <row r="16" spans="1:28" s="1" customFormat="1" ht="7" customHeight="1" x14ac:dyDescent="0.35">
      <c r="B16" s="31"/>
      <c r="C16" s="32"/>
      <c r="D16" s="32"/>
      <c r="E16" s="32"/>
      <c r="F16" s="32"/>
      <c r="G16" s="32"/>
      <c r="H16" s="32"/>
      <c r="I16" s="32"/>
      <c r="J16" s="32"/>
      <c r="K16" s="32"/>
      <c r="L16" s="32"/>
      <c r="M16" s="32"/>
      <c r="N16" s="32"/>
      <c r="O16" s="32"/>
      <c r="P16" s="32"/>
      <c r="Q16" s="32"/>
      <c r="R16" s="33"/>
    </row>
    <row r="17" spans="2:18" s="1" customFormat="1" ht="14.5" customHeight="1" x14ac:dyDescent="0.35">
      <c r="B17" s="31"/>
      <c r="C17" s="32"/>
      <c r="D17" s="28" t="s">
        <v>25</v>
      </c>
      <c r="E17" s="32"/>
      <c r="F17" s="32"/>
      <c r="G17" s="32"/>
      <c r="H17" s="32"/>
      <c r="I17" s="32"/>
      <c r="J17" s="32"/>
      <c r="K17" s="32"/>
      <c r="L17" s="32"/>
      <c r="M17" s="28" t="s">
        <v>21</v>
      </c>
      <c r="N17" s="32"/>
      <c r="O17" s="316" t="s">
        <v>26</v>
      </c>
      <c r="P17" s="316"/>
      <c r="Q17" s="32"/>
      <c r="R17" s="33"/>
    </row>
    <row r="18" spans="2:18" s="1" customFormat="1" ht="18" customHeight="1" x14ac:dyDescent="0.35">
      <c r="B18" s="31"/>
      <c r="C18" s="32"/>
      <c r="D18" s="32"/>
      <c r="E18" s="26" t="s">
        <v>27</v>
      </c>
      <c r="F18" s="32"/>
      <c r="G18" s="32"/>
      <c r="H18" s="32"/>
      <c r="I18" s="32"/>
      <c r="J18" s="32"/>
      <c r="K18" s="32"/>
      <c r="L18" s="32"/>
      <c r="M18" s="28" t="s">
        <v>22</v>
      </c>
      <c r="N18" s="32"/>
      <c r="O18" s="316" t="s">
        <v>2</v>
      </c>
      <c r="P18" s="316"/>
      <c r="Q18" s="32"/>
      <c r="R18" s="33"/>
    </row>
    <row r="19" spans="2:18" s="1" customFormat="1" ht="7" customHeight="1" x14ac:dyDescent="0.35">
      <c r="B19" s="31"/>
      <c r="C19" s="32"/>
      <c r="D19" s="32"/>
      <c r="E19" s="32"/>
      <c r="F19" s="32"/>
      <c r="G19" s="32"/>
      <c r="H19" s="32"/>
      <c r="I19" s="32"/>
      <c r="J19" s="32"/>
      <c r="K19" s="32"/>
      <c r="L19" s="32"/>
      <c r="M19" s="32"/>
      <c r="N19" s="32"/>
      <c r="O19" s="32"/>
      <c r="P19" s="32"/>
      <c r="Q19" s="32"/>
      <c r="R19" s="33"/>
    </row>
    <row r="20" spans="2:18" s="1" customFormat="1" ht="14.5" customHeight="1" x14ac:dyDescent="0.35">
      <c r="B20" s="31"/>
      <c r="C20" s="32"/>
      <c r="D20" s="28" t="s">
        <v>29</v>
      </c>
      <c r="E20" s="32"/>
      <c r="F20" s="32"/>
      <c r="G20" s="32"/>
      <c r="H20" s="32"/>
      <c r="I20" s="32"/>
      <c r="J20" s="32"/>
      <c r="K20" s="32"/>
      <c r="L20" s="32"/>
      <c r="M20" s="28" t="s">
        <v>21</v>
      </c>
      <c r="N20" s="32"/>
      <c r="O20" s="316" t="s">
        <v>26</v>
      </c>
      <c r="P20" s="316"/>
      <c r="Q20" s="32"/>
      <c r="R20" s="33"/>
    </row>
    <row r="21" spans="2:18" s="1" customFormat="1" ht="18" customHeight="1" x14ac:dyDescent="0.35">
      <c r="B21" s="31"/>
      <c r="C21" s="32"/>
      <c r="D21" s="32"/>
      <c r="E21" s="158" t="s">
        <v>27</v>
      </c>
      <c r="F21" s="32"/>
      <c r="G21" s="32"/>
      <c r="H21" s="32"/>
      <c r="I21" s="32"/>
      <c r="J21" s="32"/>
      <c r="K21" s="32"/>
      <c r="L21" s="32"/>
      <c r="M21" s="28" t="s">
        <v>22</v>
      </c>
      <c r="N21" s="32"/>
      <c r="O21" s="316" t="s">
        <v>2</v>
      </c>
      <c r="P21" s="316"/>
      <c r="Q21" s="32"/>
      <c r="R21" s="33"/>
    </row>
    <row r="22" spans="2:18" s="1" customFormat="1" ht="7" customHeight="1" x14ac:dyDescent="0.35">
      <c r="B22" s="31"/>
      <c r="C22" s="32"/>
      <c r="D22" s="32"/>
      <c r="E22" s="32"/>
      <c r="F22" s="32"/>
      <c r="G22" s="32"/>
      <c r="H22" s="32"/>
      <c r="I22" s="32"/>
      <c r="J22" s="32"/>
      <c r="K22" s="32"/>
      <c r="L22" s="32"/>
      <c r="M22" s="32"/>
      <c r="N22" s="32"/>
      <c r="O22" s="32"/>
      <c r="P22" s="32"/>
      <c r="Q22" s="32"/>
      <c r="R22" s="33"/>
    </row>
    <row r="23" spans="2:18" s="1" customFormat="1" ht="14.5" customHeight="1" x14ac:dyDescent="0.35">
      <c r="B23" s="31"/>
      <c r="C23" s="32"/>
      <c r="D23" s="28" t="s">
        <v>30</v>
      </c>
      <c r="E23" s="32"/>
      <c r="F23" s="32"/>
      <c r="G23" s="32"/>
      <c r="H23" s="32"/>
      <c r="I23" s="32"/>
      <c r="J23" s="32"/>
      <c r="K23" s="32"/>
      <c r="L23" s="32"/>
      <c r="M23" s="32"/>
      <c r="N23" s="32"/>
      <c r="O23" s="32"/>
      <c r="P23" s="32"/>
      <c r="Q23" s="32"/>
      <c r="R23" s="33"/>
    </row>
    <row r="24" spans="2:18" s="1" customFormat="1" ht="16.5" customHeight="1" x14ac:dyDescent="0.35">
      <c r="B24" s="31"/>
      <c r="C24" s="32"/>
      <c r="D24" s="32"/>
      <c r="E24" s="276" t="s">
        <v>2</v>
      </c>
      <c r="F24" s="276"/>
      <c r="G24" s="276"/>
      <c r="H24" s="276"/>
      <c r="I24" s="276"/>
      <c r="J24" s="276"/>
      <c r="K24" s="276"/>
      <c r="L24" s="276"/>
      <c r="M24" s="32"/>
      <c r="N24" s="32"/>
      <c r="O24" s="32"/>
      <c r="P24" s="32"/>
      <c r="Q24" s="32"/>
      <c r="R24" s="33"/>
    </row>
    <row r="25" spans="2:18" s="1" customFormat="1" ht="7" customHeight="1" x14ac:dyDescent="0.35">
      <c r="B25" s="31"/>
      <c r="C25" s="32"/>
      <c r="D25" s="32"/>
      <c r="E25" s="32"/>
      <c r="F25" s="32"/>
      <c r="G25" s="32"/>
      <c r="H25" s="32"/>
      <c r="I25" s="32"/>
      <c r="J25" s="32"/>
      <c r="K25" s="32"/>
      <c r="L25" s="32"/>
      <c r="M25" s="32"/>
      <c r="N25" s="32"/>
      <c r="O25" s="32"/>
      <c r="P25" s="32"/>
      <c r="Q25" s="32"/>
      <c r="R25" s="33"/>
    </row>
    <row r="26" spans="2:18" s="1" customFormat="1" ht="7" customHeight="1" x14ac:dyDescent="0.35">
      <c r="B26" s="31"/>
      <c r="C26" s="32"/>
      <c r="D26" s="47"/>
      <c r="E26" s="47"/>
      <c r="F26" s="47"/>
      <c r="G26" s="47"/>
      <c r="H26" s="47"/>
      <c r="I26" s="47"/>
      <c r="J26" s="47"/>
      <c r="K26" s="47"/>
      <c r="L26" s="47"/>
      <c r="M26" s="47"/>
      <c r="N26" s="47"/>
      <c r="O26" s="47"/>
      <c r="P26" s="47"/>
      <c r="Q26" s="32"/>
      <c r="R26" s="33"/>
    </row>
    <row r="27" spans="2:18" s="1" customFormat="1" ht="14.5" customHeight="1" x14ac:dyDescent="0.35">
      <c r="B27" s="31"/>
      <c r="C27" s="32"/>
      <c r="D27" s="98" t="s">
        <v>95</v>
      </c>
      <c r="E27" s="32"/>
      <c r="F27" s="32"/>
      <c r="G27" s="32"/>
      <c r="H27" s="32"/>
      <c r="I27" s="32"/>
      <c r="J27" s="32"/>
      <c r="K27" s="32"/>
      <c r="L27" s="32"/>
      <c r="M27" s="333">
        <f>N88</f>
        <v>0</v>
      </c>
      <c r="N27" s="333"/>
      <c r="O27" s="333"/>
      <c r="P27" s="333"/>
      <c r="Q27" s="32"/>
      <c r="R27" s="33"/>
    </row>
    <row r="28" spans="2:18" s="1" customFormat="1" ht="14.5" customHeight="1" x14ac:dyDescent="0.35">
      <c r="B28" s="31"/>
      <c r="C28" s="32"/>
      <c r="D28" s="30" t="s">
        <v>96</v>
      </c>
      <c r="E28" s="32"/>
      <c r="F28" s="32"/>
      <c r="G28" s="32"/>
      <c r="H28" s="32"/>
      <c r="I28" s="32"/>
      <c r="J28" s="32"/>
      <c r="K28" s="32"/>
      <c r="L28" s="32"/>
      <c r="M28" s="333">
        <f>N104</f>
        <v>0</v>
      </c>
      <c r="N28" s="333"/>
      <c r="O28" s="333"/>
      <c r="P28" s="333"/>
      <c r="Q28" s="32"/>
      <c r="R28" s="33"/>
    </row>
    <row r="29" spans="2:18" s="1" customFormat="1" ht="7" customHeight="1" x14ac:dyDescent="0.35">
      <c r="B29" s="31"/>
      <c r="C29" s="32"/>
      <c r="D29" s="32"/>
      <c r="E29" s="32"/>
      <c r="F29" s="32"/>
      <c r="G29" s="32"/>
      <c r="H29" s="32"/>
      <c r="I29" s="32"/>
      <c r="J29" s="32"/>
      <c r="K29" s="32"/>
      <c r="L29" s="32"/>
      <c r="M29" s="32"/>
      <c r="N29" s="32"/>
      <c r="O29" s="32"/>
      <c r="P29" s="32"/>
      <c r="Q29" s="32"/>
      <c r="R29" s="33"/>
    </row>
    <row r="30" spans="2:18" s="1" customFormat="1" ht="25.4" customHeight="1" x14ac:dyDescent="0.35">
      <c r="B30" s="31"/>
      <c r="C30" s="32"/>
      <c r="D30" s="99" t="s">
        <v>33</v>
      </c>
      <c r="E30" s="32"/>
      <c r="F30" s="32"/>
      <c r="G30" s="32"/>
      <c r="H30" s="32"/>
      <c r="I30" s="32"/>
      <c r="J30" s="32"/>
      <c r="K30" s="32"/>
      <c r="L30" s="32"/>
      <c r="M30" s="334">
        <f>ROUND(M27+M28,2)</f>
        <v>0</v>
      </c>
      <c r="N30" s="315"/>
      <c r="O30" s="315"/>
      <c r="P30" s="315"/>
      <c r="Q30" s="32"/>
      <c r="R30" s="33"/>
    </row>
    <row r="31" spans="2:18" s="1" customFormat="1" ht="7" customHeight="1" x14ac:dyDescent="0.35">
      <c r="B31" s="31"/>
      <c r="C31" s="32"/>
      <c r="D31" s="47"/>
      <c r="E31" s="47"/>
      <c r="F31" s="47"/>
      <c r="G31" s="47"/>
      <c r="H31" s="47"/>
      <c r="I31" s="47"/>
      <c r="J31" s="47"/>
      <c r="K31" s="47"/>
      <c r="L31" s="47"/>
      <c r="M31" s="47"/>
      <c r="N31" s="47"/>
      <c r="O31" s="47"/>
      <c r="P31" s="47"/>
      <c r="Q31" s="32"/>
      <c r="R31" s="33"/>
    </row>
    <row r="32" spans="2:18" s="1" customFormat="1" ht="14.5" customHeight="1" x14ac:dyDescent="0.35">
      <c r="B32" s="31"/>
      <c r="C32" s="32"/>
      <c r="D32" s="38" t="s">
        <v>34</v>
      </c>
      <c r="E32" s="38" t="s">
        <v>35</v>
      </c>
      <c r="F32" s="39">
        <v>0.21</v>
      </c>
      <c r="G32" s="100" t="s">
        <v>36</v>
      </c>
      <c r="H32" s="330">
        <f>M27</f>
        <v>0</v>
      </c>
      <c r="I32" s="315"/>
      <c r="J32" s="315"/>
      <c r="K32" s="32"/>
      <c r="L32" s="32"/>
      <c r="M32" s="330">
        <f>ROUND(H32*F32, 2)</f>
        <v>0</v>
      </c>
      <c r="N32" s="315"/>
      <c r="O32" s="315"/>
      <c r="P32" s="315"/>
      <c r="Q32" s="32"/>
      <c r="R32" s="33"/>
    </row>
    <row r="33" spans="2:18" s="1" customFormat="1" ht="14.5" customHeight="1" x14ac:dyDescent="0.35">
      <c r="B33" s="31"/>
      <c r="C33" s="32"/>
      <c r="D33" s="32"/>
      <c r="E33" s="38" t="s">
        <v>37</v>
      </c>
      <c r="F33" s="39">
        <v>0.15</v>
      </c>
      <c r="G33" s="100" t="s">
        <v>36</v>
      </c>
      <c r="H33" s="330">
        <v>0</v>
      </c>
      <c r="I33" s="315"/>
      <c r="J33" s="315"/>
      <c r="K33" s="32"/>
      <c r="L33" s="32"/>
      <c r="M33" s="330">
        <v>0</v>
      </c>
      <c r="N33" s="315"/>
      <c r="O33" s="315"/>
      <c r="P33" s="315"/>
      <c r="Q33" s="32"/>
      <c r="R33" s="33"/>
    </row>
    <row r="34" spans="2:18" s="1" customFormat="1" ht="14.5" hidden="1" customHeight="1" x14ac:dyDescent="0.35">
      <c r="B34" s="31"/>
      <c r="C34" s="32"/>
      <c r="D34" s="32"/>
      <c r="E34" s="38" t="s">
        <v>38</v>
      </c>
      <c r="F34" s="39">
        <v>0.21</v>
      </c>
      <c r="G34" s="100" t="s">
        <v>36</v>
      </c>
      <c r="H34" s="330" t="e">
        <f>ROUND((SUM(#REF!)+SUM(#REF!)), 2)</f>
        <v>#REF!</v>
      </c>
      <c r="I34" s="315"/>
      <c r="J34" s="315"/>
      <c r="K34" s="32"/>
      <c r="L34" s="32"/>
      <c r="M34" s="330">
        <v>0</v>
      </c>
      <c r="N34" s="315"/>
      <c r="O34" s="315"/>
      <c r="P34" s="315"/>
      <c r="Q34" s="32"/>
      <c r="R34" s="33"/>
    </row>
    <row r="35" spans="2:18" s="1" customFormat="1" ht="14.5" hidden="1" customHeight="1" x14ac:dyDescent="0.35">
      <c r="B35" s="31"/>
      <c r="C35" s="32"/>
      <c r="D35" s="32"/>
      <c r="E35" s="38" t="s">
        <v>39</v>
      </c>
      <c r="F35" s="39">
        <v>0.15</v>
      </c>
      <c r="G35" s="100" t="s">
        <v>36</v>
      </c>
      <c r="H35" s="330" t="e">
        <f>ROUND((SUM(#REF!)+SUM(#REF!)), 2)</f>
        <v>#REF!</v>
      </c>
      <c r="I35" s="315"/>
      <c r="J35" s="315"/>
      <c r="K35" s="32"/>
      <c r="L35" s="32"/>
      <c r="M35" s="330">
        <v>0</v>
      </c>
      <c r="N35" s="315"/>
      <c r="O35" s="315"/>
      <c r="P35" s="315"/>
      <c r="Q35" s="32"/>
      <c r="R35" s="33"/>
    </row>
    <row r="36" spans="2:18" s="1" customFormat="1" ht="14.5" hidden="1" customHeight="1" x14ac:dyDescent="0.35">
      <c r="B36" s="31"/>
      <c r="C36" s="32"/>
      <c r="D36" s="32"/>
      <c r="E36" s="38" t="s">
        <v>40</v>
      </c>
      <c r="F36" s="39">
        <v>0</v>
      </c>
      <c r="G36" s="100" t="s">
        <v>36</v>
      </c>
      <c r="H36" s="330" t="e">
        <f>ROUND((SUM(#REF!)+SUM(#REF!)), 2)</f>
        <v>#REF!</v>
      </c>
      <c r="I36" s="315"/>
      <c r="J36" s="315"/>
      <c r="K36" s="32"/>
      <c r="L36" s="32"/>
      <c r="M36" s="330">
        <v>0</v>
      </c>
      <c r="N36" s="315"/>
      <c r="O36" s="315"/>
      <c r="P36" s="315"/>
      <c r="Q36" s="32"/>
      <c r="R36" s="33"/>
    </row>
    <row r="37" spans="2:18" s="1" customFormat="1" ht="7" customHeight="1" x14ac:dyDescent="0.35">
      <c r="B37" s="31"/>
      <c r="C37" s="32"/>
      <c r="D37" s="32"/>
      <c r="E37" s="32"/>
      <c r="F37" s="32"/>
      <c r="G37" s="32"/>
      <c r="H37" s="32"/>
      <c r="I37" s="32"/>
      <c r="J37" s="32"/>
      <c r="K37" s="32"/>
      <c r="L37" s="32"/>
      <c r="M37" s="32"/>
      <c r="N37" s="32"/>
      <c r="O37" s="32"/>
      <c r="P37" s="32"/>
      <c r="Q37" s="32"/>
      <c r="R37" s="33"/>
    </row>
    <row r="38" spans="2:18" s="1" customFormat="1" ht="25.4" customHeight="1" x14ac:dyDescent="0.35">
      <c r="B38" s="31"/>
      <c r="C38" s="96"/>
      <c r="D38" s="101" t="s">
        <v>41</v>
      </c>
      <c r="E38" s="70"/>
      <c r="F38" s="70"/>
      <c r="G38" s="102" t="s">
        <v>42</v>
      </c>
      <c r="H38" s="103" t="s">
        <v>43</v>
      </c>
      <c r="I38" s="70"/>
      <c r="J38" s="70"/>
      <c r="K38" s="70"/>
      <c r="L38" s="331">
        <f>SUM(M30:M36)</f>
        <v>0</v>
      </c>
      <c r="M38" s="331"/>
      <c r="N38" s="331"/>
      <c r="O38" s="331"/>
      <c r="P38" s="332"/>
      <c r="Q38" s="96"/>
      <c r="R38" s="33"/>
    </row>
    <row r="39" spans="2:18" s="1" customFormat="1" ht="14.5" customHeight="1" x14ac:dyDescent="0.35">
      <c r="B39" s="31"/>
      <c r="C39" s="32"/>
      <c r="D39" s="32"/>
      <c r="E39" s="32"/>
      <c r="F39" s="32"/>
      <c r="G39" s="32"/>
      <c r="H39" s="32"/>
      <c r="I39" s="32"/>
      <c r="J39" s="32"/>
      <c r="K39" s="32"/>
      <c r="L39" s="32"/>
      <c r="M39" s="32"/>
      <c r="N39" s="32"/>
      <c r="O39" s="32"/>
      <c r="P39" s="32"/>
      <c r="Q39" s="32"/>
      <c r="R39" s="33"/>
    </row>
    <row r="40" spans="2:18" s="1" customFormat="1" ht="14.5" customHeight="1" x14ac:dyDescent="0.35">
      <c r="B40" s="31"/>
      <c r="C40" s="32"/>
      <c r="D40" s="32"/>
      <c r="E40" s="32"/>
      <c r="F40" s="32"/>
      <c r="G40" s="32"/>
      <c r="H40" s="32"/>
      <c r="I40" s="32"/>
      <c r="J40" s="32"/>
      <c r="K40" s="32"/>
      <c r="L40" s="32"/>
      <c r="M40" s="32"/>
      <c r="N40" s="32"/>
      <c r="O40" s="32"/>
      <c r="P40" s="32"/>
      <c r="Q40" s="32"/>
      <c r="R40" s="33"/>
    </row>
    <row r="41" spans="2:18" x14ac:dyDescent="0.35">
      <c r="B41" s="22"/>
      <c r="C41" s="24"/>
      <c r="D41" s="24"/>
      <c r="E41" s="24"/>
      <c r="F41" s="24"/>
      <c r="G41" s="24"/>
      <c r="H41" s="24"/>
      <c r="I41" s="24"/>
      <c r="J41" s="24"/>
      <c r="K41" s="24"/>
      <c r="L41" s="24"/>
      <c r="M41" s="24"/>
      <c r="N41" s="24"/>
      <c r="O41" s="24"/>
      <c r="P41" s="24"/>
      <c r="Q41" s="24"/>
      <c r="R41" s="23"/>
    </row>
    <row r="42" spans="2:18" x14ac:dyDescent="0.35">
      <c r="B42" s="22"/>
      <c r="C42" s="24"/>
      <c r="D42" s="24"/>
      <c r="E42" s="24"/>
      <c r="F42" s="24"/>
      <c r="G42" s="24"/>
      <c r="H42" s="24"/>
      <c r="I42" s="24"/>
      <c r="J42" s="24"/>
      <c r="K42" s="24"/>
      <c r="L42" s="24"/>
      <c r="M42" s="24"/>
      <c r="N42" s="24"/>
      <c r="O42" s="24"/>
      <c r="P42" s="24"/>
      <c r="Q42" s="24"/>
      <c r="R42" s="23"/>
    </row>
    <row r="43" spans="2:18" x14ac:dyDescent="0.35">
      <c r="B43" s="22"/>
      <c r="C43" s="24"/>
      <c r="D43" s="24"/>
      <c r="E43" s="24"/>
      <c r="F43" s="24"/>
      <c r="G43" s="24"/>
      <c r="H43" s="24"/>
      <c r="I43" s="24"/>
      <c r="J43" s="24"/>
      <c r="K43" s="24"/>
      <c r="L43" s="24"/>
      <c r="M43" s="24"/>
      <c r="N43" s="24"/>
      <c r="O43" s="24"/>
      <c r="P43" s="24"/>
      <c r="Q43" s="24"/>
      <c r="R43" s="23"/>
    </row>
    <row r="44" spans="2:18" x14ac:dyDescent="0.35">
      <c r="B44" s="22"/>
      <c r="C44" s="24"/>
      <c r="D44" s="24"/>
      <c r="E44" s="24"/>
      <c r="F44" s="24"/>
      <c r="G44" s="24"/>
      <c r="H44" s="24"/>
      <c r="I44" s="24"/>
      <c r="J44" s="24"/>
      <c r="K44" s="24"/>
      <c r="L44" s="24"/>
      <c r="M44" s="24"/>
      <c r="N44" s="24"/>
      <c r="O44" s="24"/>
      <c r="P44" s="24"/>
      <c r="Q44" s="24"/>
      <c r="R44" s="23"/>
    </row>
    <row r="45" spans="2:18" x14ac:dyDescent="0.35">
      <c r="B45" s="22"/>
      <c r="C45" s="24"/>
      <c r="D45" s="24"/>
      <c r="E45" s="24"/>
      <c r="F45" s="24"/>
      <c r="G45" s="24"/>
      <c r="H45" s="24"/>
      <c r="I45" s="24"/>
      <c r="J45" s="24"/>
      <c r="K45" s="24"/>
      <c r="L45" s="24"/>
      <c r="M45" s="24"/>
      <c r="N45" s="24"/>
      <c r="O45" s="24"/>
      <c r="P45" s="24"/>
      <c r="Q45" s="24"/>
      <c r="R45" s="23"/>
    </row>
    <row r="46" spans="2:18" x14ac:dyDescent="0.35">
      <c r="B46" s="22"/>
      <c r="C46" s="24"/>
      <c r="D46" s="24"/>
      <c r="E46" s="24"/>
      <c r="F46" s="24"/>
      <c r="G46" s="24"/>
      <c r="H46" s="24"/>
      <c r="I46" s="24"/>
      <c r="J46" s="24"/>
      <c r="K46" s="24"/>
      <c r="L46" s="24"/>
      <c r="M46" s="24"/>
      <c r="N46" s="24"/>
      <c r="O46" s="24"/>
      <c r="P46" s="24"/>
      <c r="Q46" s="24"/>
      <c r="R46" s="23"/>
    </row>
    <row r="47" spans="2:18" x14ac:dyDescent="0.35">
      <c r="B47" s="22"/>
      <c r="C47" s="24"/>
      <c r="D47" s="24"/>
      <c r="E47" s="24"/>
      <c r="F47" s="24"/>
      <c r="G47" s="24"/>
      <c r="H47" s="24"/>
      <c r="I47" s="24"/>
      <c r="J47" s="24"/>
      <c r="K47" s="24"/>
      <c r="L47" s="24"/>
      <c r="M47" s="24"/>
      <c r="N47" s="24"/>
      <c r="O47" s="24"/>
      <c r="P47" s="24"/>
      <c r="Q47" s="24"/>
      <c r="R47" s="23"/>
    </row>
    <row r="48" spans="2:18" x14ac:dyDescent="0.35">
      <c r="B48" s="22"/>
      <c r="C48" s="24"/>
      <c r="D48" s="24"/>
      <c r="E48" s="24"/>
      <c r="F48" s="24"/>
      <c r="G48" s="24"/>
      <c r="H48" s="24"/>
      <c r="I48" s="24"/>
      <c r="J48" s="24"/>
      <c r="K48" s="24"/>
      <c r="L48" s="24"/>
      <c r="M48" s="24"/>
      <c r="N48" s="24"/>
      <c r="O48" s="24"/>
      <c r="P48" s="24"/>
      <c r="Q48" s="24"/>
      <c r="R48" s="23"/>
    </row>
    <row r="49" spans="2:18" x14ac:dyDescent="0.35">
      <c r="B49" s="22"/>
      <c r="C49" s="24"/>
      <c r="D49" s="24"/>
      <c r="E49" s="24"/>
      <c r="F49" s="24"/>
      <c r="G49" s="24"/>
      <c r="H49" s="24"/>
      <c r="I49" s="24"/>
      <c r="J49" s="24"/>
      <c r="K49" s="24"/>
      <c r="L49" s="24"/>
      <c r="M49" s="24"/>
      <c r="N49" s="24"/>
      <c r="O49" s="24"/>
      <c r="P49" s="24"/>
      <c r="Q49" s="24"/>
      <c r="R49" s="23"/>
    </row>
    <row r="50" spans="2:18" s="1" customFormat="1" ht="13.5" x14ac:dyDescent="0.35">
      <c r="B50" s="31"/>
      <c r="C50" s="32"/>
      <c r="D50" s="46" t="s">
        <v>44</v>
      </c>
      <c r="E50" s="47"/>
      <c r="F50" s="47"/>
      <c r="G50" s="47"/>
      <c r="H50" s="48"/>
      <c r="I50" s="32"/>
      <c r="J50" s="46" t="s">
        <v>45</v>
      </c>
      <c r="K50" s="47"/>
      <c r="L50" s="47"/>
      <c r="M50" s="47"/>
      <c r="N50" s="47"/>
      <c r="O50" s="47"/>
      <c r="P50" s="48"/>
      <c r="Q50" s="32"/>
      <c r="R50" s="33"/>
    </row>
    <row r="51" spans="2:18" x14ac:dyDescent="0.35">
      <c r="B51" s="22"/>
      <c r="C51" s="24"/>
      <c r="D51" s="49"/>
      <c r="E51" s="24"/>
      <c r="F51" s="24"/>
      <c r="G51" s="24"/>
      <c r="H51" s="50"/>
      <c r="I51" s="24"/>
      <c r="J51" s="49"/>
      <c r="K51" s="24"/>
      <c r="L51" s="24"/>
      <c r="M51" s="24"/>
      <c r="N51" s="24"/>
      <c r="O51" s="24"/>
      <c r="P51" s="50"/>
      <c r="Q51" s="24"/>
      <c r="R51" s="23"/>
    </row>
    <row r="52" spans="2:18" x14ac:dyDescent="0.35">
      <c r="B52" s="22"/>
      <c r="C52" s="24"/>
      <c r="D52" s="49"/>
      <c r="E52" s="24"/>
      <c r="F52" s="24"/>
      <c r="G52" s="24"/>
      <c r="H52" s="50"/>
      <c r="I52" s="24"/>
      <c r="J52" s="49"/>
      <c r="K52" s="24"/>
      <c r="L52" s="24"/>
      <c r="M52" s="24"/>
      <c r="N52" s="24"/>
      <c r="O52" s="24"/>
      <c r="P52" s="50"/>
      <c r="Q52" s="24"/>
      <c r="R52" s="23"/>
    </row>
    <row r="53" spans="2:18" x14ac:dyDescent="0.35">
      <c r="B53" s="22"/>
      <c r="C53" s="24"/>
      <c r="D53" s="49"/>
      <c r="E53" s="24"/>
      <c r="F53" s="24"/>
      <c r="G53" s="24"/>
      <c r="H53" s="50"/>
      <c r="I53" s="24"/>
      <c r="J53" s="49"/>
      <c r="K53" s="24"/>
      <c r="L53" s="24"/>
      <c r="M53" s="24"/>
      <c r="N53" s="24"/>
      <c r="O53" s="24"/>
      <c r="P53" s="50"/>
      <c r="Q53" s="24"/>
      <c r="R53" s="23"/>
    </row>
    <row r="54" spans="2:18" x14ac:dyDescent="0.35">
      <c r="B54" s="22"/>
      <c r="C54" s="24"/>
      <c r="D54" s="49"/>
      <c r="E54" s="24"/>
      <c r="F54" s="24"/>
      <c r="G54" s="24"/>
      <c r="H54" s="50"/>
      <c r="I54" s="24"/>
      <c r="J54" s="49"/>
      <c r="K54" s="24"/>
      <c r="L54" s="24"/>
      <c r="M54" s="24"/>
      <c r="N54" s="24"/>
      <c r="O54" s="24"/>
      <c r="P54" s="50"/>
      <c r="Q54" s="24"/>
      <c r="R54" s="23"/>
    </row>
    <row r="55" spans="2:18" x14ac:dyDescent="0.35">
      <c r="B55" s="22"/>
      <c r="C55" s="24"/>
      <c r="D55" s="49"/>
      <c r="E55" s="24"/>
      <c r="F55" s="24"/>
      <c r="G55" s="24"/>
      <c r="H55" s="50"/>
      <c r="I55" s="24"/>
      <c r="J55" s="49"/>
      <c r="K55" s="24"/>
      <c r="L55" s="24"/>
      <c r="M55" s="24"/>
      <c r="N55" s="24"/>
      <c r="O55" s="24"/>
      <c r="P55" s="50"/>
      <c r="Q55" s="24"/>
      <c r="R55" s="23"/>
    </row>
    <row r="56" spans="2:18" x14ac:dyDescent="0.35">
      <c r="B56" s="22"/>
      <c r="C56" s="24"/>
      <c r="D56" s="49"/>
      <c r="E56" s="24"/>
      <c r="F56" s="24"/>
      <c r="G56" s="24"/>
      <c r="H56" s="50"/>
      <c r="I56" s="24"/>
      <c r="J56" s="49"/>
      <c r="K56" s="24"/>
      <c r="L56" s="24"/>
      <c r="M56" s="24"/>
      <c r="N56" s="24"/>
      <c r="O56" s="24"/>
      <c r="P56" s="50"/>
      <c r="Q56" s="24"/>
      <c r="R56" s="23"/>
    </row>
    <row r="57" spans="2:18" x14ac:dyDescent="0.35">
      <c r="B57" s="22"/>
      <c r="C57" s="24"/>
      <c r="D57" s="49"/>
      <c r="E57" s="24"/>
      <c r="F57" s="24"/>
      <c r="G57" s="24"/>
      <c r="H57" s="50"/>
      <c r="I57" s="24"/>
      <c r="J57" s="49"/>
      <c r="K57" s="24"/>
      <c r="L57" s="24"/>
      <c r="M57" s="24"/>
      <c r="N57" s="24"/>
      <c r="O57" s="24"/>
      <c r="P57" s="50"/>
      <c r="Q57" s="24"/>
      <c r="R57" s="23"/>
    </row>
    <row r="58" spans="2:18" x14ac:dyDescent="0.35">
      <c r="B58" s="22"/>
      <c r="C58" s="24"/>
      <c r="D58" s="49"/>
      <c r="E58" s="24"/>
      <c r="F58" s="24"/>
      <c r="G58" s="24"/>
      <c r="H58" s="50"/>
      <c r="I58" s="24"/>
      <c r="J58" s="49"/>
      <c r="K58" s="24"/>
      <c r="L58" s="24"/>
      <c r="M58" s="24"/>
      <c r="N58" s="24"/>
      <c r="O58" s="24"/>
      <c r="P58" s="50"/>
      <c r="Q58" s="24"/>
      <c r="R58" s="23"/>
    </row>
    <row r="59" spans="2:18" s="1" customFormat="1" ht="13.5" x14ac:dyDescent="0.35">
      <c r="B59" s="31"/>
      <c r="C59" s="32"/>
      <c r="D59" s="51" t="s">
        <v>46</v>
      </c>
      <c r="E59" s="52"/>
      <c r="F59" s="52"/>
      <c r="G59" s="53" t="s">
        <v>47</v>
      </c>
      <c r="H59" s="54"/>
      <c r="I59" s="32"/>
      <c r="J59" s="51" t="s">
        <v>46</v>
      </c>
      <c r="K59" s="52"/>
      <c r="L59" s="52"/>
      <c r="M59" s="52"/>
      <c r="N59" s="53" t="s">
        <v>47</v>
      </c>
      <c r="O59" s="52"/>
      <c r="P59" s="54"/>
      <c r="Q59" s="32"/>
      <c r="R59" s="33"/>
    </row>
    <row r="60" spans="2:18" x14ac:dyDescent="0.35">
      <c r="B60" s="22"/>
      <c r="C60" s="24"/>
      <c r="D60" s="24"/>
      <c r="E60" s="24"/>
      <c r="F60" s="24"/>
      <c r="G60" s="24"/>
      <c r="H60" s="24"/>
      <c r="I60" s="24"/>
      <c r="J60" s="24"/>
      <c r="K60" s="24"/>
      <c r="L60" s="24"/>
      <c r="M60" s="24"/>
      <c r="N60" s="24"/>
      <c r="O60" s="24"/>
      <c r="P60" s="24"/>
      <c r="Q60" s="24"/>
      <c r="R60" s="23"/>
    </row>
    <row r="61" spans="2:18" s="1" customFormat="1" ht="13.5" x14ac:dyDescent="0.35">
      <c r="B61" s="31"/>
      <c r="C61" s="32"/>
      <c r="D61" s="46" t="s">
        <v>48</v>
      </c>
      <c r="E61" s="47"/>
      <c r="F61" s="47"/>
      <c r="G61" s="47"/>
      <c r="H61" s="48"/>
      <c r="I61" s="32"/>
      <c r="J61" s="46" t="s">
        <v>49</v>
      </c>
      <c r="K61" s="47"/>
      <c r="L61" s="47"/>
      <c r="M61" s="47"/>
      <c r="N61" s="47"/>
      <c r="O61" s="47"/>
      <c r="P61" s="48"/>
      <c r="Q61" s="32"/>
      <c r="R61" s="33"/>
    </row>
    <row r="62" spans="2:18" x14ac:dyDescent="0.35">
      <c r="B62" s="22"/>
      <c r="C62" s="24"/>
      <c r="D62" s="49"/>
      <c r="E62" s="24"/>
      <c r="F62" s="24"/>
      <c r="G62" s="24"/>
      <c r="H62" s="50"/>
      <c r="I62" s="24"/>
      <c r="J62" s="49"/>
      <c r="K62" s="24"/>
      <c r="L62" s="24"/>
      <c r="M62" s="24"/>
      <c r="N62" s="24"/>
      <c r="O62" s="24"/>
      <c r="P62" s="50"/>
      <c r="Q62" s="24"/>
      <c r="R62" s="23"/>
    </row>
    <row r="63" spans="2:18" x14ac:dyDescent="0.35">
      <c r="B63" s="22"/>
      <c r="C63" s="24"/>
      <c r="D63" s="49"/>
      <c r="E63" s="24"/>
      <c r="F63" s="24"/>
      <c r="G63" s="24"/>
      <c r="H63" s="50"/>
      <c r="I63" s="24"/>
      <c r="J63" s="49"/>
      <c r="K63" s="24"/>
      <c r="L63" s="24"/>
      <c r="M63" s="24"/>
      <c r="N63" s="24"/>
      <c r="O63" s="24"/>
      <c r="P63" s="50"/>
      <c r="Q63" s="24"/>
      <c r="R63" s="23"/>
    </row>
    <row r="64" spans="2:18" x14ac:dyDescent="0.35">
      <c r="B64" s="22"/>
      <c r="C64" s="24"/>
      <c r="D64" s="49"/>
      <c r="E64" s="24"/>
      <c r="F64" s="24"/>
      <c r="G64" s="24"/>
      <c r="H64" s="50"/>
      <c r="I64" s="24"/>
      <c r="J64" s="49"/>
      <c r="K64" s="24"/>
      <c r="L64" s="24"/>
      <c r="M64" s="24"/>
      <c r="N64" s="24"/>
      <c r="O64" s="24"/>
      <c r="P64" s="50"/>
      <c r="Q64" s="24"/>
      <c r="R64" s="23"/>
    </row>
    <row r="65" spans="2:18" x14ac:dyDescent="0.35">
      <c r="B65" s="22"/>
      <c r="C65" s="24"/>
      <c r="D65" s="49"/>
      <c r="E65" s="24"/>
      <c r="F65" s="24"/>
      <c r="G65" s="24"/>
      <c r="H65" s="50"/>
      <c r="I65" s="24"/>
      <c r="J65" s="49"/>
      <c r="K65" s="24"/>
      <c r="L65" s="24"/>
      <c r="M65" s="24"/>
      <c r="N65" s="24"/>
      <c r="O65" s="24"/>
      <c r="P65" s="50"/>
      <c r="Q65" s="24"/>
      <c r="R65" s="23"/>
    </row>
    <row r="66" spans="2:18" x14ac:dyDescent="0.35">
      <c r="B66" s="22"/>
      <c r="C66" s="24"/>
      <c r="D66" s="49"/>
      <c r="E66" s="24"/>
      <c r="F66" s="24"/>
      <c r="G66" s="24"/>
      <c r="H66" s="50"/>
      <c r="I66" s="24"/>
      <c r="J66" s="49"/>
      <c r="K66" s="24"/>
      <c r="L66" s="24"/>
      <c r="M66" s="24"/>
      <c r="N66" s="24"/>
      <c r="O66" s="24"/>
      <c r="P66" s="50"/>
      <c r="Q66" s="24"/>
      <c r="R66" s="23"/>
    </row>
    <row r="67" spans="2:18" x14ac:dyDescent="0.35">
      <c r="B67" s="22"/>
      <c r="C67" s="24"/>
      <c r="D67" s="49"/>
      <c r="E67" s="24"/>
      <c r="F67" s="24"/>
      <c r="G67" s="24"/>
      <c r="H67" s="50"/>
      <c r="I67" s="24"/>
      <c r="J67" s="49"/>
      <c r="K67" s="24"/>
      <c r="L67" s="24"/>
      <c r="M67" s="24"/>
      <c r="N67" s="24"/>
      <c r="O67" s="24"/>
      <c r="P67" s="50"/>
      <c r="Q67" s="24"/>
      <c r="R67" s="23"/>
    </row>
    <row r="68" spans="2:18" x14ac:dyDescent="0.35">
      <c r="B68" s="22"/>
      <c r="C68" s="24"/>
      <c r="D68" s="49"/>
      <c r="E68" s="24"/>
      <c r="F68" s="24"/>
      <c r="G68" s="24"/>
      <c r="H68" s="50"/>
      <c r="I68" s="24"/>
      <c r="J68" s="49"/>
      <c r="K68" s="24"/>
      <c r="L68" s="24"/>
      <c r="M68" s="24"/>
      <c r="N68" s="24"/>
      <c r="O68" s="24"/>
      <c r="P68" s="50"/>
      <c r="Q68" s="24"/>
      <c r="R68" s="23"/>
    </row>
    <row r="69" spans="2:18" x14ac:dyDescent="0.35">
      <c r="B69" s="22"/>
      <c r="C69" s="24"/>
      <c r="D69" s="49"/>
      <c r="E69" s="24"/>
      <c r="F69" s="24"/>
      <c r="G69" s="24"/>
      <c r="H69" s="50"/>
      <c r="I69" s="24"/>
      <c r="J69" s="49"/>
      <c r="K69" s="24"/>
      <c r="L69" s="24"/>
      <c r="M69" s="24"/>
      <c r="N69" s="24"/>
      <c r="O69" s="24"/>
      <c r="P69" s="50"/>
      <c r="Q69" s="24"/>
      <c r="R69" s="23"/>
    </row>
    <row r="70" spans="2:18" s="1" customFormat="1" ht="13.5" x14ac:dyDescent="0.35">
      <c r="B70" s="31"/>
      <c r="C70" s="32"/>
      <c r="D70" s="51" t="s">
        <v>46</v>
      </c>
      <c r="E70" s="52"/>
      <c r="F70" s="52"/>
      <c r="G70" s="53" t="s">
        <v>47</v>
      </c>
      <c r="H70" s="54"/>
      <c r="I70" s="32"/>
      <c r="J70" s="51" t="s">
        <v>46</v>
      </c>
      <c r="K70" s="52"/>
      <c r="L70" s="52"/>
      <c r="M70" s="52"/>
      <c r="N70" s="53" t="s">
        <v>47</v>
      </c>
      <c r="O70" s="52"/>
      <c r="P70" s="54"/>
      <c r="Q70" s="32"/>
      <c r="R70" s="33"/>
    </row>
    <row r="71" spans="2:18" s="1" customFormat="1" ht="14.5" customHeight="1" x14ac:dyDescent="0.35">
      <c r="B71" s="55"/>
      <c r="C71" s="56"/>
      <c r="D71" s="56"/>
      <c r="E71" s="56"/>
      <c r="F71" s="56"/>
      <c r="G71" s="56"/>
      <c r="H71" s="56"/>
      <c r="I71" s="56"/>
      <c r="J71" s="56"/>
      <c r="K71" s="56"/>
      <c r="L71" s="56"/>
      <c r="M71" s="56"/>
      <c r="N71" s="56"/>
      <c r="O71" s="56"/>
      <c r="P71" s="56"/>
      <c r="Q71" s="56"/>
      <c r="R71" s="57"/>
    </row>
    <row r="75" spans="2:18" s="1" customFormat="1" ht="7" customHeight="1" x14ac:dyDescent="0.35">
      <c r="B75" s="58"/>
      <c r="C75" s="59"/>
      <c r="D75" s="59"/>
      <c r="E75" s="59"/>
      <c r="F75" s="59"/>
      <c r="G75" s="59"/>
      <c r="H75" s="59"/>
      <c r="I75" s="59"/>
      <c r="J75" s="59"/>
      <c r="K75" s="59"/>
      <c r="L75" s="59"/>
      <c r="M75" s="59"/>
      <c r="N75" s="59"/>
      <c r="O75" s="59"/>
      <c r="P75" s="59"/>
      <c r="Q75" s="59"/>
      <c r="R75" s="60"/>
    </row>
    <row r="76" spans="2:18" s="1" customFormat="1" ht="37" customHeight="1" x14ac:dyDescent="0.35">
      <c r="B76" s="31"/>
      <c r="C76" s="271" t="s">
        <v>97</v>
      </c>
      <c r="D76" s="272"/>
      <c r="E76" s="272"/>
      <c r="F76" s="272"/>
      <c r="G76" s="272"/>
      <c r="H76" s="272"/>
      <c r="I76" s="272"/>
      <c r="J76" s="272"/>
      <c r="K76" s="272"/>
      <c r="L76" s="272"/>
      <c r="M76" s="272"/>
      <c r="N76" s="272"/>
      <c r="O76" s="272"/>
      <c r="P76" s="272"/>
      <c r="Q76" s="272"/>
      <c r="R76" s="33"/>
    </row>
    <row r="77" spans="2:18" s="1" customFormat="1" ht="7" customHeight="1" x14ac:dyDescent="0.35">
      <c r="B77" s="31"/>
      <c r="C77" s="32"/>
      <c r="D77" s="32"/>
      <c r="E77" s="32"/>
      <c r="F77" s="32"/>
      <c r="G77" s="32"/>
      <c r="H77" s="32"/>
      <c r="I77" s="32"/>
      <c r="J77" s="32"/>
      <c r="K77" s="32"/>
      <c r="L77" s="32"/>
      <c r="M77" s="32"/>
      <c r="N77" s="32"/>
      <c r="O77" s="32"/>
      <c r="P77" s="32"/>
      <c r="Q77" s="32"/>
      <c r="R77" s="33"/>
    </row>
    <row r="78" spans="2:18" s="1" customFormat="1" ht="30" customHeight="1" x14ac:dyDescent="0.35">
      <c r="B78" s="31"/>
      <c r="C78" s="28" t="s">
        <v>12</v>
      </c>
      <c r="D78" s="32"/>
      <c r="E78" s="32"/>
      <c r="F78" s="324" t="str">
        <f>F6</f>
        <v>VÝMĚNA KOTLŮ A TECHNOLOGIE KOTELNY
INSTALACE TERMOSTATICKÝCH VENTILŮ NA OTOPNÝCH TĚLESECH 
V OBJEKTU ZÁKLADNÍ ŠKOLY A MATEŘSKÉ ŠKOLY CERHOVICE, OKRES BEROUN</v>
      </c>
      <c r="G78" s="325"/>
      <c r="H78" s="325"/>
      <c r="I78" s="325"/>
      <c r="J78" s="325"/>
      <c r="K78" s="325"/>
      <c r="L78" s="325"/>
      <c r="M78" s="325"/>
      <c r="N78" s="325"/>
      <c r="O78" s="325"/>
      <c r="P78" s="325"/>
      <c r="Q78" s="32"/>
      <c r="R78" s="33"/>
    </row>
    <row r="79" spans="2:18" s="1" customFormat="1" ht="37" customHeight="1" x14ac:dyDescent="0.35">
      <c r="B79" s="31"/>
      <c r="C79" s="65" t="s">
        <v>93</v>
      </c>
      <c r="D79" s="32"/>
      <c r="E79" s="32"/>
      <c r="F79" s="314" t="str">
        <f>F7</f>
        <v>SO - 01 - VÝMĚNA KOTLŮ A TECHNOLOGIE KOTELNY</v>
      </c>
      <c r="G79" s="315"/>
      <c r="H79" s="315"/>
      <c r="I79" s="315"/>
      <c r="J79" s="315"/>
      <c r="K79" s="315"/>
      <c r="L79" s="315"/>
      <c r="M79" s="315"/>
      <c r="N79" s="315"/>
      <c r="O79" s="315"/>
      <c r="P79" s="315"/>
      <c r="Q79" s="32"/>
      <c r="R79" s="33"/>
    </row>
    <row r="80" spans="2:18" s="1" customFormat="1" ht="7" customHeight="1" x14ac:dyDescent="0.35">
      <c r="B80" s="31"/>
      <c r="C80" s="32"/>
      <c r="D80" s="32"/>
      <c r="E80" s="32"/>
      <c r="F80" s="32"/>
      <c r="G80" s="32"/>
      <c r="H80" s="32"/>
      <c r="I80" s="32"/>
      <c r="J80" s="32"/>
      <c r="K80" s="32"/>
      <c r="L80" s="32"/>
      <c r="M80" s="32"/>
      <c r="N80" s="32"/>
      <c r="O80" s="32"/>
      <c r="P80" s="32"/>
      <c r="Q80" s="32"/>
      <c r="R80" s="33"/>
    </row>
    <row r="81" spans="2:18" s="1" customFormat="1" ht="18" customHeight="1" x14ac:dyDescent="0.35">
      <c r="B81" s="31"/>
      <c r="C81" s="28" t="s">
        <v>16</v>
      </c>
      <c r="D81" s="32"/>
      <c r="E81" s="32"/>
      <c r="F81" s="26" t="str">
        <f>F9</f>
        <v>Na Dražkách 217, 267 61 Cerhovice</v>
      </c>
      <c r="G81" s="32"/>
      <c r="H81" s="32"/>
      <c r="I81" s="32"/>
      <c r="J81" s="32"/>
      <c r="K81" s="28" t="s">
        <v>17</v>
      </c>
      <c r="L81" s="32"/>
      <c r="M81" s="290">
        <f>IF(O9="","",O9)</f>
        <v>44067</v>
      </c>
      <c r="N81" s="290"/>
      <c r="O81" s="290"/>
      <c r="P81" s="290"/>
      <c r="Q81" s="32"/>
      <c r="R81" s="33"/>
    </row>
    <row r="82" spans="2:18" s="1" customFormat="1" ht="7" customHeight="1" x14ac:dyDescent="0.35">
      <c r="B82" s="31"/>
      <c r="C82" s="32"/>
      <c r="D82" s="32"/>
      <c r="E82" s="32"/>
      <c r="F82" s="32"/>
      <c r="G82" s="32"/>
      <c r="H82" s="32"/>
      <c r="I82" s="32"/>
      <c r="J82" s="32"/>
      <c r="K82" s="32"/>
      <c r="L82" s="32"/>
      <c r="M82" s="32"/>
      <c r="N82" s="32"/>
      <c r="O82" s="32"/>
      <c r="P82" s="32"/>
      <c r="Q82" s="32"/>
      <c r="R82" s="33"/>
    </row>
    <row r="83" spans="2:18" s="1" customFormat="1" x14ac:dyDescent="0.35">
      <c r="B83" s="31"/>
      <c r="C83" s="28" t="s">
        <v>20</v>
      </c>
      <c r="D83" s="32"/>
      <c r="E83" s="32"/>
      <c r="F83" s="26" t="str">
        <f>E12</f>
        <v>Městys Cerhovice, nám.Kapitána Kučery 10, 267 61 Cerhovice</v>
      </c>
      <c r="G83" s="32"/>
      <c r="H83" s="32"/>
      <c r="I83" s="32"/>
      <c r="J83" s="32"/>
      <c r="K83" s="28" t="s">
        <v>25</v>
      </c>
      <c r="L83" s="32"/>
      <c r="M83" s="316" t="str">
        <f>E18</f>
        <v>Ing. Karel Šimůnek</v>
      </c>
      <c r="N83" s="316"/>
      <c r="O83" s="316"/>
      <c r="P83" s="316"/>
      <c r="Q83" s="316"/>
      <c r="R83" s="33"/>
    </row>
    <row r="84" spans="2:18" s="1" customFormat="1" ht="14.5" customHeight="1" x14ac:dyDescent="0.35">
      <c r="B84" s="31"/>
      <c r="C84" s="28" t="s">
        <v>23</v>
      </c>
      <c r="D84" s="32"/>
      <c r="E84" s="32"/>
      <c r="F84" s="26" t="str">
        <f>IF(E15="","",E15)</f>
        <v xml:space="preserve"> </v>
      </c>
      <c r="G84" s="32"/>
      <c r="H84" s="32"/>
      <c r="I84" s="32"/>
      <c r="J84" s="32"/>
      <c r="K84" s="28" t="s">
        <v>29</v>
      </c>
      <c r="L84" s="32"/>
      <c r="M84" s="316" t="str">
        <f>E21</f>
        <v>Ing. Karel Šimůnek</v>
      </c>
      <c r="N84" s="316"/>
      <c r="O84" s="316"/>
      <c r="P84" s="316"/>
      <c r="Q84" s="316"/>
      <c r="R84" s="33"/>
    </row>
    <row r="85" spans="2:18" s="1" customFormat="1" ht="10.4" customHeight="1" x14ac:dyDescent="0.35">
      <c r="B85" s="31"/>
      <c r="C85" s="32"/>
      <c r="D85" s="32"/>
      <c r="E85" s="32"/>
      <c r="F85" s="32"/>
      <c r="G85" s="32"/>
      <c r="H85" s="32"/>
      <c r="I85" s="32"/>
      <c r="J85" s="32"/>
      <c r="K85" s="32"/>
      <c r="L85" s="32"/>
      <c r="M85" s="32"/>
      <c r="N85" s="32"/>
      <c r="O85" s="32"/>
      <c r="P85" s="32"/>
      <c r="Q85" s="32"/>
      <c r="R85" s="33"/>
    </row>
    <row r="86" spans="2:18" s="1" customFormat="1" ht="29.25" customHeight="1" x14ac:dyDescent="0.35">
      <c r="B86" s="31"/>
      <c r="C86" s="327" t="s">
        <v>98</v>
      </c>
      <c r="D86" s="328"/>
      <c r="E86" s="328"/>
      <c r="F86" s="328"/>
      <c r="G86" s="328"/>
      <c r="H86" s="96"/>
      <c r="I86" s="96"/>
      <c r="J86" s="96"/>
      <c r="K86" s="96"/>
      <c r="L86" s="96"/>
      <c r="M86" s="96"/>
      <c r="N86" s="327" t="s">
        <v>99</v>
      </c>
      <c r="O86" s="328"/>
      <c r="P86" s="328"/>
      <c r="Q86" s="328"/>
      <c r="R86" s="33"/>
    </row>
    <row r="87" spans="2:18" s="1" customFormat="1" ht="10.4" customHeight="1" x14ac:dyDescent="0.35">
      <c r="B87" s="31"/>
      <c r="C87" s="32"/>
      <c r="D87" s="32"/>
      <c r="E87" s="32"/>
      <c r="F87" s="32"/>
      <c r="G87" s="32"/>
      <c r="H87" s="32"/>
      <c r="I87" s="32"/>
      <c r="J87" s="32"/>
      <c r="K87" s="32"/>
      <c r="L87" s="32"/>
      <c r="M87" s="32"/>
      <c r="N87" s="32"/>
      <c r="O87" s="32"/>
      <c r="P87" s="32"/>
      <c r="Q87" s="32"/>
      <c r="R87" s="33"/>
    </row>
    <row r="88" spans="2:18" s="1" customFormat="1" ht="29.25" customHeight="1" x14ac:dyDescent="0.35">
      <c r="B88" s="31"/>
      <c r="C88" s="104" t="s">
        <v>100</v>
      </c>
      <c r="D88" s="32"/>
      <c r="E88" s="32"/>
      <c r="F88" s="32"/>
      <c r="G88" s="32"/>
      <c r="H88" s="32"/>
      <c r="I88" s="32"/>
      <c r="J88" s="32"/>
      <c r="K88" s="32"/>
      <c r="L88" s="32"/>
      <c r="M88" s="32"/>
      <c r="N88" s="329">
        <f>N89+N92+N103</f>
        <v>0</v>
      </c>
      <c r="O88" s="321"/>
      <c r="P88" s="321"/>
      <c r="Q88" s="321"/>
      <c r="R88" s="33"/>
    </row>
    <row r="89" spans="2:18" s="6" customFormat="1" ht="25" customHeight="1" x14ac:dyDescent="0.35">
      <c r="B89" s="105"/>
      <c r="C89" s="106"/>
      <c r="D89" s="107" t="s">
        <v>101</v>
      </c>
      <c r="E89" s="106"/>
      <c r="F89" s="106"/>
      <c r="G89" s="106"/>
      <c r="H89" s="106"/>
      <c r="I89" s="106"/>
      <c r="J89" s="106"/>
      <c r="K89" s="106"/>
      <c r="L89" s="106"/>
      <c r="M89" s="106"/>
      <c r="N89" s="301">
        <f>N124</f>
        <v>0</v>
      </c>
      <c r="O89" s="326"/>
      <c r="P89" s="326"/>
      <c r="Q89" s="326"/>
      <c r="R89" s="108"/>
    </row>
    <row r="90" spans="2:18" s="7" customFormat="1" ht="19.899999999999999" customHeight="1" x14ac:dyDescent="0.35">
      <c r="B90" s="109"/>
      <c r="C90" s="110"/>
      <c r="D90" s="111" t="s">
        <v>102</v>
      </c>
      <c r="E90" s="110"/>
      <c r="F90" s="110"/>
      <c r="G90" s="110"/>
      <c r="H90" s="110"/>
      <c r="I90" s="110"/>
      <c r="J90" s="110"/>
      <c r="K90" s="110"/>
      <c r="L90" s="110"/>
      <c r="M90" s="110"/>
      <c r="N90" s="319">
        <f>N125</f>
        <v>0</v>
      </c>
      <c r="O90" s="320"/>
      <c r="P90" s="320"/>
      <c r="Q90" s="320"/>
      <c r="R90" s="112"/>
    </row>
    <row r="91" spans="2:18" s="7" customFormat="1" ht="19.899999999999999" customHeight="1" x14ac:dyDescent="0.35">
      <c r="B91" s="109"/>
      <c r="C91" s="110"/>
      <c r="D91" s="111" t="s">
        <v>103</v>
      </c>
      <c r="E91" s="110"/>
      <c r="F91" s="110"/>
      <c r="G91" s="110"/>
      <c r="H91" s="110"/>
      <c r="I91" s="110"/>
      <c r="J91" s="110"/>
      <c r="K91" s="110"/>
      <c r="L91" s="110"/>
      <c r="M91" s="110"/>
      <c r="N91" s="319">
        <f>N127</f>
        <v>0</v>
      </c>
      <c r="O91" s="320"/>
      <c r="P91" s="320"/>
      <c r="Q91" s="320"/>
      <c r="R91" s="112"/>
    </row>
    <row r="92" spans="2:18" s="6" customFormat="1" ht="25" customHeight="1" x14ac:dyDescent="0.35">
      <c r="B92" s="105"/>
      <c r="C92" s="106"/>
      <c r="D92" s="107" t="s">
        <v>104</v>
      </c>
      <c r="E92" s="106"/>
      <c r="F92" s="106"/>
      <c r="G92" s="106"/>
      <c r="H92" s="106"/>
      <c r="I92" s="106"/>
      <c r="J92" s="106"/>
      <c r="K92" s="106"/>
      <c r="L92" s="106"/>
      <c r="M92" s="106"/>
      <c r="N92" s="301">
        <f>N129</f>
        <v>0</v>
      </c>
      <c r="O92" s="326"/>
      <c r="P92" s="326"/>
      <c r="Q92" s="326"/>
      <c r="R92" s="108"/>
    </row>
    <row r="93" spans="2:18" s="7" customFormat="1" ht="19.899999999999999" customHeight="1" x14ac:dyDescent="0.35">
      <c r="B93" s="109"/>
      <c r="C93" s="110"/>
      <c r="D93" s="111" t="s">
        <v>105</v>
      </c>
      <c r="E93" s="110"/>
      <c r="F93" s="110"/>
      <c r="G93" s="110"/>
      <c r="H93" s="110"/>
      <c r="I93" s="110"/>
      <c r="J93" s="110"/>
      <c r="K93" s="110"/>
      <c r="L93" s="110"/>
      <c r="M93" s="110"/>
      <c r="N93" s="319">
        <f>N130</f>
        <v>0</v>
      </c>
      <c r="O93" s="320"/>
      <c r="P93" s="320"/>
      <c r="Q93" s="320"/>
      <c r="R93" s="112"/>
    </row>
    <row r="94" spans="2:18" s="7" customFormat="1" ht="19.899999999999999" customHeight="1" x14ac:dyDescent="0.35">
      <c r="B94" s="109"/>
      <c r="C94" s="110"/>
      <c r="D94" s="111" t="s">
        <v>106</v>
      </c>
      <c r="E94" s="110"/>
      <c r="F94" s="110"/>
      <c r="G94" s="110"/>
      <c r="H94" s="110"/>
      <c r="I94" s="110"/>
      <c r="J94" s="110"/>
      <c r="K94" s="110"/>
      <c r="L94" s="110"/>
      <c r="M94" s="110"/>
      <c r="N94" s="319">
        <f>N147</f>
        <v>0</v>
      </c>
      <c r="O94" s="320"/>
      <c r="P94" s="320"/>
      <c r="Q94" s="320"/>
      <c r="R94" s="112"/>
    </row>
    <row r="95" spans="2:18" s="7" customFormat="1" ht="19.899999999999999" customHeight="1" x14ac:dyDescent="0.35">
      <c r="B95" s="109"/>
      <c r="C95" s="110"/>
      <c r="D95" s="111" t="s">
        <v>107</v>
      </c>
      <c r="E95" s="110"/>
      <c r="F95" s="110"/>
      <c r="G95" s="110"/>
      <c r="H95" s="110"/>
      <c r="I95" s="110"/>
      <c r="J95" s="110"/>
      <c r="K95" s="110"/>
      <c r="L95" s="110"/>
      <c r="M95" s="110"/>
      <c r="N95" s="319">
        <f>N156</f>
        <v>0</v>
      </c>
      <c r="O95" s="320"/>
      <c r="P95" s="320"/>
      <c r="Q95" s="320"/>
      <c r="R95" s="112"/>
    </row>
    <row r="96" spans="2:18" s="7" customFormat="1" ht="19.899999999999999" customHeight="1" x14ac:dyDescent="0.35">
      <c r="B96" s="109"/>
      <c r="C96" s="110"/>
      <c r="D96" s="111" t="s">
        <v>108</v>
      </c>
      <c r="E96" s="110"/>
      <c r="F96" s="110"/>
      <c r="G96" s="110"/>
      <c r="H96" s="110"/>
      <c r="I96" s="110"/>
      <c r="J96" s="110"/>
      <c r="K96" s="110"/>
      <c r="L96" s="110"/>
      <c r="M96" s="110"/>
      <c r="N96" s="319">
        <f>N164</f>
        <v>0</v>
      </c>
      <c r="O96" s="320"/>
      <c r="P96" s="320"/>
      <c r="Q96" s="320"/>
      <c r="R96" s="112"/>
    </row>
    <row r="97" spans="2:21" s="7" customFormat="1" ht="19.899999999999999" customHeight="1" x14ac:dyDescent="0.35">
      <c r="B97" s="109"/>
      <c r="C97" s="110"/>
      <c r="D97" s="111" t="s">
        <v>109</v>
      </c>
      <c r="E97" s="110"/>
      <c r="F97" s="110"/>
      <c r="G97" s="110"/>
      <c r="H97" s="110"/>
      <c r="I97" s="110"/>
      <c r="J97" s="110"/>
      <c r="K97" s="110"/>
      <c r="L97" s="110"/>
      <c r="M97" s="110"/>
      <c r="N97" s="319">
        <f>N201</f>
        <v>0</v>
      </c>
      <c r="O97" s="320"/>
      <c r="P97" s="320"/>
      <c r="Q97" s="320"/>
      <c r="R97" s="112"/>
    </row>
    <row r="98" spans="2:21" s="7" customFormat="1" ht="19.899999999999999" customHeight="1" x14ac:dyDescent="0.35">
      <c r="B98" s="109"/>
      <c r="C98" s="110"/>
      <c r="D98" s="111" t="s">
        <v>110</v>
      </c>
      <c r="E98" s="110"/>
      <c r="F98" s="110"/>
      <c r="G98" s="110"/>
      <c r="H98" s="110"/>
      <c r="I98" s="110"/>
      <c r="J98" s="110"/>
      <c r="K98" s="110"/>
      <c r="L98" s="110"/>
      <c r="M98" s="110"/>
      <c r="N98" s="319">
        <f>N205</f>
        <v>0</v>
      </c>
      <c r="O98" s="320"/>
      <c r="P98" s="320"/>
      <c r="Q98" s="320"/>
      <c r="R98" s="112"/>
    </row>
    <row r="99" spans="2:21" s="7" customFormat="1" ht="19.899999999999999" customHeight="1" x14ac:dyDescent="0.35">
      <c r="B99" s="109"/>
      <c r="C99" s="110"/>
      <c r="D99" s="111" t="s">
        <v>111</v>
      </c>
      <c r="E99" s="110"/>
      <c r="F99" s="110"/>
      <c r="G99" s="110"/>
      <c r="H99" s="110"/>
      <c r="I99" s="110"/>
      <c r="J99" s="110"/>
      <c r="K99" s="110"/>
      <c r="L99" s="110"/>
      <c r="M99" s="110"/>
      <c r="N99" s="319">
        <f>N224</f>
        <v>0</v>
      </c>
      <c r="O99" s="320"/>
      <c r="P99" s="320"/>
      <c r="Q99" s="320"/>
      <c r="R99" s="112"/>
    </row>
    <row r="100" spans="2:21" s="7" customFormat="1" ht="19.899999999999999" customHeight="1" x14ac:dyDescent="0.35">
      <c r="B100" s="109"/>
      <c r="C100" s="110"/>
      <c r="D100" s="111" t="s">
        <v>112</v>
      </c>
      <c r="E100" s="110"/>
      <c r="F100" s="110"/>
      <c r="G100" s="110"/>
      <c r="H100" s="110"/>
      <c r="I100" s="110"/>
      <c r="J100" s="110"/>
      <c r="K100" s="110"/>
      <c r="L100" s="110"/>
      <c r="M100" s="110"/>
      <c r="N100" s="319">
        <f>N230</f>
        <v>0</v>
      </c>
      <c r="O100" s="320"/>
      <c r="P100" s="320"/>
      <c r="Q100" s="320"/>
      <c r="R100" s="112"/>
    </row>
    <row r="101" spans="2:21" s="7" customFormat="1" ht="19.899999999999999" customHeight="1" x14ac:dyDescent="0.35">
      <c r="B101" s="109"/>
      <c r="C101" s="110"/>
      <c r="D101" s="111" t="s">
        <v>113</v>
      </c>
      <c r="E101" s="110"/>
      <c r="F101" s="110"/>
      <c r="G101" s="110"/>
      <c r="H101" s="110"/>
      <c r="I101" s="110"/>
      <c r="J101" s="110"/>
      <c r="K101" s="110"/>
      <c r="L101" s="110"/>
      <c r="M101" s="110"/>
      <c r="N101" s="319">
        <f>N257</f>
        <v>0</v>
      </c>
      <c r="O101" s="320"/>
      <c r="P101" s="320"/>
      <c r="Q101" s="320"/>
      <c r="R101" s="112"/>
    </row>
    <row r="102" spans="2:21" s="7" customFormat="1" ht="19.899999999999999" customHeight="1" x14ac:dyDescent="0.35">
      <c r="B102" s="109"/>
      <c r="C102" s="110"/>
      <c r="D102" s="111" t="s">
        <v>114</v>
      </c>
      <c r="E102" s="110"/>
      <c r="F102" s="110"/>
      <c r="G102" s="110"/>
      <c r="H102" s="110"/>
      <c r="I102" s="110"/>
      <c r="J102" s="110"/>
      <c r="K102" s="110"/>
      <c r="L102" s="110"/>
      <c r="M102" s="110"/>
      <c r="N102" s="319">
        <f>N281</f>
        <v>0</v>
      </c>
      <c r="O102" s="320"/>
      <c r="P102" s="320"/>
      <c r="Q102" s="320"/>
      <c r="R102" s="112"/>
    </row>
    <row r="103" spans="2:21" s="1" customFormat="1" ht="21.75" customHeight="1" x14ac:dyDescent="0.35">
      <c r="B103" s="31"/>
      <c r="C103" s="32"/>
      <c r="D103" s="107" t="s">
        <v>257</v>
      </c>
      <c r="E103" s="200"/>
      <c r="F103" s="200"/>
      <c r="G103" s="200"/>
      <c r="H103" s="200"/>
      <c r="I103" s="200"/>
      <c r="J103" s="200"/>
      <c r="K103" s="200"/>
      <c r="L103" s="200"/>
      <c r="M103" s="200"/>
      <c r="N103" s="301">
        <f>N289</f>
        <v>0</v>
      </c>
      <c r="O103" s="326"/>
      <c r="P103" s="326"/>
      <c r="Q103" s="326"/>
      <c r="R103" s="33"/>
    </row>
    <row r="104" spans="2:21" s="1" customFormat="1" ht="29.25" customHeight="1" x14ac:dyDescent="0.35">
      <c r="B104" s="31"/>
      <c r="C104" s="104" t="s">
        <v>115</v>
      </c>
      <c r="D104" s="32"/>
      <c r="E104" s="32"/>
      <c r="F104" s="32"/>
      <c r="G104" s="32"/>
      <c r="H104" s="32"/>
      <c r="I104" s="32"/>
      <c r="J104" s="32"/>
      <c r="K104" s="32"/>
      <c r="L104" s="32"/>
      <c r="M104" s="32"/>
      <c r="N104" s="321">
        <v>0</v>
      </c>
      <c r="O104" s="322"/>
      <c r="P104" s="322"/>
      <c r="Q104" s="322"/>
      <c r="R104" s="33"/>
      <c r="T104" s="113"/>
      <c r="U104" s="114"/>
    </row>
    <row r="105" spans="2:21" s="1" customFormat="1" ht="18" customHeight="1" x14ac:dyDescent="0.35">
      <c r="B105" s="31"/>
      <c r="C105" s="32"/>
      <c r="D105" s="32"/>
      <c r="E105" s="32"/>
      <c r="F105" s="32"/>
      <c r="G105" s="32"/>
      <c r="H105" s="32"/>
      <c r="I105" s="32"/>
      <c r="J105" s="32"/>
      <c r="K105" s="32"/>
      <c r="L105" s="32"/>
      <c r="M105" s="32"/>
      <c r="N105" s="32"/>
      <c r="O105" s="32"/>
      <c r="P105" s="32"/>
      <c r="Q105" s="32"/>
      <c r="R105" s="33"/>
    </row>
    <row r="106" spans="2:21" s="1" customFormat="1" ht="29.25" customHeight="1" x14ac:dyDescent="0.35">
      <c r="B106" s="31"/>
      <c r="C106" s="95" t="s">
        <v>90</v>
      </c>
      <c r="D106" s="96"/>
      <c r="E106" s="96"/>
      <c r="F106" s="96"/>
      <c r="G106" s="96"/>
      <c r="H106" s="96"/>
      <c r="I106" s="96"/>
      <c r="J106" s="96"/>
      <c r="K106" s="96"/>
      <c r="L106" s="323">
        <f>ROUND(SUM(N88+N104),2)</f>
        <v>0</v>
      </c>
      <c r="M106" s="323"/>
      <c r="N106" s="323"/>
      <c r="O106" s="323"/>
      <c r="P106" s="323"/>
      <c r="Q106" s="323"/>
      <c r="R106" s="33"/>
    </row>
    <row r="107" spans="2:21" s="1" customFormat="1" ht="7" customHeight="1" x14ac:dyDescent="0.35">
      <c r="B107" s="55"/>
      <c r="C107" s="56"/>
      <c r="D107" s="56"/>
      <c r="E107" s="56"/>
      <c r="F107" s="56"/>
      <c r="G107" s="56"/>
      <c r="H107" s="56"/>
      <c r="I107" s="56"/>
      <c r="J107" s="56"/>
      <c r="K107" s="56"/>
      <c r="L107" s="56"/>
      <c r="M107" s="56"/>
      <c r="N107" s="56"/>
      <c r="O107" s="56"/>
      <c r="P107" s="56"/>
      <c r="Q107" s="56"/>
      <c r="R107" s="57"/>
    </row>
    <row r="111" spans="2:21" s="1" customFormat="1" ht="7" customHeight="1" x14ac:dyDescent="0.35">
      <c r="B111" s="58"/>
      <c r="C111" s="59"/>
      <c r="D111" s="59"/>
      <c r="E111" s="59"/>
      <c r="F111" s="59"/>
      <c r="G111" s="59"/>
      <c r="H111" s="59"/>
      <c r="I111" s="59"/>
      <c r="J111" s="59"/>
      <c r="K111" s="59"/>
      <c r="L111" s="59"/>
      <c r="M111" s="59"/>
      <c r="N111" s="59"/>
      <c r="O111" s="59"/>
      <c r="P111" s="59"/>
      <c r="Q111" s="59"/>
      <c r="R111" s="60"/>
    </row>
    <row r="112" spans="2:21" s="1" customFormat="1" ht="37" customHeight="1" x14ac:dyDescent="0.35">
      <c r="B112" s="31"/>
      <c r="C112" s="271" t="s">
        <v>116</v>
      </c>
      <c r="D112" s="315"/>
      <c r="E112" s="315"/>
      <c r="F112" s="315"/>
      <c r="G112" s="315"/>
      <c r="H112" s="315"/>
      <c r="I112" s="315"/>
      <c r="J112" s="315"/>
      <c r="K112" s="315"/>
      <c r="L112" s="315"/>
      <c r="M112" s="315"/>
      <c r="N112" s="315"/>
      <c r="O112" s="315"/>
      <c r="P112" s="315"/>
      <c r="Q112" s="315"/>
      <c r="R112" s="33"/>
    </row>
    <row r="113" spans="2:29" s="1" customFormat="1" ht="7" customHeight="1" x14ac:dyDescent="0.35">
      <c r="B113" s="31"/>
      <c r="C113" s="32"/>
      <c r="D113" s="32"/>
      <c r="E113" s="32"/>
      <c r="F113" s="32"/>
      <c r="G113" s="32"/>
      <c r="H113" s="32"/>
      <c r="I113" s="32"/>
      <c r="J113" s="32"/>
      <c r="K113" s="32"/>
      <c r="L113" s="32"/>
      <c r="M113" s="32"/>
      <c r="N113" s="32"/>
      <c r="O113" s="32"/>
      <c r="P113" s="32"/>
      <c r="Q113" s="32"/>
      <c r="R113" s="33"/>
    </row>
    <row r="114" spans="2:29" s="1" customFormat="1" ht="30" customHeight="1" x14ac:dyDescent="0.35">
      <c r="B114" s="31"/>
      <c r="C114" s="28" t="s">
        <v>12</v>
      </c>
      <c r="D114" s="32"/>
      <c r="E114" s="32"/>
      <c r="F114" s="324" t="str">
        <f>F6</f>
        <v>VÝMĚNA KOTLŮ A TECHNOLOGIE KOTELNY
INSTALACE TERMOSTATICKÝCH VENTILŮ NA OTOPNÝCH TĚLESECH 
V OBJEKTU ZÁKLADNÍ ŠKOLY A MATEŘSKÉ ŠKOLY CERHOVICE, OKRES BEROUN</v>
      </c>
      <c r="G114" s="325"/>
      <c r="H114" s="325"/>
      <c r="I114" s="325"/>
      <c r="J114" s="325"/>
      <c r="K114" s="325"/>
      <c r="L114" s="325"/>
      <c r="M114" s="325"/>
      <c r="N114" s="325"/>
      <c r="O114" s="325"/>
      <c r="P114" s="325"/>
      <c r="Q114" s="32"/>
      <c r="R114" s="33"/>
    </row>
    <row r="115" spans="2:29" s="1" customFormat="1" ht="37" customHeight="1" x14ac:dyDescent="0.35">
      <c r="B115" s="31"/>
      <c r="C115" s="65" t="s">
        <v>93</v>
      </c>
      <c r="D115" s="32"/>
      <c r="E115" s="32"/>
      <c r="F115" s="314" t="str">
        <f>F7</f>
        <v>SO - 01 - VÝMĚNA KOTLŮ A TECHNOLOGIE KOTELNY</v>
      </c>
      <c r="G115" s="315"/>
      <c r="H115" s="315"/>
      <c r="I115" s="315"/>
      <c r="J115" s="315"/>
      <c r="K115" s="315"/>
      <c r="L115" s="315"/>
      <c r="M115" s="315"/>
      <c r="N115" s="315"/>
      <c r="O115" s="315"/>
      <c r="P115" s="315"/>
      <c r="Q115" s="32"/>
      <c r="R115" s="33"/>
    </row>
    <row r="116" spans="2:29" s="1" customFormat="1" ht="7" customHeight="1" x14ac:dyDescent="0.35">
      <c r="B116" s="31"/>
      <c r="C116" s="32"/>
      <c r="D116" s="32"/>
      <c r="E116" s="32"/>
      <c r="F116" s="32"/>
      <c r="G116" s="32"/>
      <c r="H116" s="32"/>
      <c r="I116" s="32"/>
      <c r="J116" s="32"/>
      <c r="K116" s="32"/>
      <c r="L116" s="32"/>
      <c r="M116" s="32"/>
      <c r="N116" s="32"/>
      <c r="O116" s="32"/>
      <c r="P116" s="32"/>
      <c r="Q116" s="32"/>
      <c r="R116" s="33"/>
    </row>
    <row r="117" spans="2:29" s="1" customFormat="1" ht="18" customHeight="1" x14ac:dyDescent="0.35">
      <c r="B117" s="31"/>
      <c r="C117" s="28" t="s">
        <v>16</v>
      </c>
      <c r="D117" s="32"/>
      <c r="E117" s="32"/>
      <c r="F117" s="26" t="str">
        <f>F9</f>
        <v>Na Dražkách 217, 267 61 Cerhovice</v>
      </c>
      <c r="G117" s="32"/>
      <c r="H117" s="32"/>
      <c r="I117" s="32"/>
      <c r="J117" s="32"/>
      <c r="K117" s="28" t="s">
        <v>17</v>
      </c>
      <c r="L117" s="32"/>
      <c r="M117" s="290">
        <f>M81</f>
        <v>44067</v>
      </c>
      <c r="N117" s="290"/>
      <c r="O117" s="290"/>
      <c r="P117" s="290"/>
      <c r="Q117" s="32"/>
      <c r="R117" s="33"/>
    </row>
    <row r="118" spans="2:29" s="1" customFormat="1" ht="7" customHeight="1" x14ac:dyDescent="0.35">
      <c r="B118" s="31"/>
      <c r="C118" s="32"/>
      <c r="D118" s="32"/>
      <c r="E118" s="32"/>
      <c r="F118" s="32"/>
      <c r="G118" s="32"/>
      <c r="H118" s="32"/>
      <c r="I118" s="32"/>
      <c r="J118" s="32"/>
      <c r="K118" s="32"/>
      <c r="L118" s="32"/>
      <c r="M118" s="32"/>
      <c r="N118" s="32"/>
      <c r="O118" s="32"/>
      <c r="P118" s="32"/>
      <c r="Q118" s="32"/>
      <c r="R118" s="33"/>
    </row>
    <row r="119" spans="2:29" s="1" customFormat="1" x14ac:dyDescent="0.35">
      <c r="B119" s="31"/>
      <c r="C119" s="28" t="s">
        <v>20</v>
      </c>
      <c r="D119" s="32"/>
      <c r="E119" s="32"/>
      <c r="F119" s="26" t="str">
        <f>E12</f>
        <v>Městys Cerhovice, nám.Kapitána Kučery 10, 267 61 Cerhovice</v>
      </c>
      <c r="G119" s="32"/>
      <c r="H119" s="32"/>
      <c r="I119" s="32"/>
      <c r="J119" s="32"/>
      <c r="K119" s="28" t="s">
        <v>25</v>
      </c>
      <c r="L119" s="32"/>
      <c r="M119" s="316" t="str">
        <f>E18</f>
        <v>Ing. Karel Šimůnek</v>
      </c>
      <c r="N119" s="316"/>
      <c r="O119" s="316"/>
      <c r="P119" s="316"/>
      <c r="Q119" s="316"/>
      <c r="R119" s="33"/>
    </row>
    <row r="120" spans="2:29" s="1" customFormat="1" ht="14.5" customHeight="1" x14ac:dyDescent="0.35">
      <c r="B120" s="31"/>
      <c r="C120" s="28" t="s">
        <v>23</v>
      </c>
      <c r="D120" s="32"/>
      <c r="E120" s="32"/>
      <c r="F120" s="26" t="str">
        <f>IF(E15="","",E15)</f>
        <v xml:space="preserve"> </v>
      </c>
      <c r="G120" s="32"/>
      <c r="H120" s="32"/>
      <c r="I120" s="32"/>
      <c r="J120" s="32"/>
      <c r="K120" s="28" t="s">
        <v>29</v>
      </c>
      <c r="L120" s="32"/>
      <c r="M120" s="316" t="str">
        <f>E18</f>
        <v>Ing. Karel Šimůnek</v>
      </c>
      <c r="N120" s="316"/>
      <c r="O120" s="316"/>
      <c r="P120" s="316"/>
      <c r="Q120" s="316"/>
      <c r="R120" s="33"/>
    </row>
    <row r="121" spans="2:29" s="1" customFormat="1" ht="10.4" customHeight="1" x14ac:dyDescent="0.35">
      <c r="B121" s="31"/>
      <c r="C121" s="32"/>
      <c r="D121" s="32"/>
      <c r="E121" s="32"/>
      <c r="F121" s="32"/>
      <c r="G121" s="32"/>
      <c r="H121" s="32"/>
      <c r="I121" s="32"/>
      <c r="J121" s="32"/>
      <c r="K121" s="32"/>
      <c r="L121" s="32"/>
      <c r="M121" s="32"/>
      <c r="N121" s="32"/>
      <c r="O121" s="32"/>
      <c r="P121" s="32"/>
      <c r="Q121" s="32"/>
      <c r="R121" s="33"/>
    </row>
    <row r="122" spans="2:29" s="8" customFormat="1" ht="29.25" customHeight="1" x14ac:dyDescent="0.35">
      <c r="B122" s="115"/>
      <c r="C122" s="116" t="s">
        <v>117</v>
      </c>
      <c r="D122" s="117" t="s">
        <v>118</v>
      </c>
      <c r="E122" s="117" t="s">
        <v>52</v>
      </c>
      <c r="F122" s="317" t="s">
        <v>119</v>
      </c>
      <c r="G122" s="317"/>
      <c r="H122" s="317"/>
      <c r="I122" s="317"/>
      <c r="J122" s="117" t="s">
        <v>120</v>
      </c>
      <c r="K122" s="117" t="s">
        <v>121</v>
      </c>
      <c r="L122" s="317" t="s">
        <v>122</v>
      </c>
      <c r="M122" s="317"/>
      <c r="N122" s="317" t="s">
        <v>99</v>
      </c>
      <c r="O122" s="317"/>
      <c r="P122" s="317"/>
      <c r="Q122" s="318"/>
      <c r="R122" s="118"/>
      <c r="T122" s="71"/>
      <c r="U122" s="72"/>
      <c r="V122" s="72"/>
      <c r="W122" s="72"/>
      <c r="X122" s="72"/>
      <c r="Y122" s="72"/>
      <c r="Z122" s="72"/>
      <c r="AA122" s="73"/>
      <c r="AC122" s="1"/>
    </row>
    <row r="123" spans="2:29" s="1" customFormat="1" ht="29.25" customHeight="1" x14ac:dyDescent="0.35">
      <c r="B123" s="31"/>
      <c r="C123" s="75" t="s">
        <v>95</v>
      </c>
      <c r="D123" s="32"/>
      <c r="E123" s="32"/>
      <c r="F123" s="32"/>
      <c r="G123" s="32"/>
      <c r="H123" s="32"/>
      <c r="I123" s="32"/>
      <c r="J123" s="32"/>
      <c r="K123" s="32"/>
      <c r="L123" s="32"/>
      <c r="M123" s="32"/>
      <c r="N123" s="298">
        <f>N124+N129</f>
        <v>0</v>
      </c>
      <c r="O123" s="299"/>
      <c r="P123" s="299"/>
      <c r="Q123" s="299"/>
      <c r="R123" s="33"/>
      <c r="T123" s="74"/>
      <c r="U123" s="47"/>
      <c r="V123" s="47"/>
      <c r="W123" s="119"/>
      <c r="X123" s="47"/>
      <c r="Y123" s="119"/>
      <c r="Z123" s="47"/>
      <c r="AA123" s="120"/>
    </row>
    <row r="124" spans="2:29" s="9" customFormat="1" ht="37.4" customHeight="1" x14ac:dyDescent="0.35">
      <c r="B124" s="121"/>
      <c r="C124" s="122"/>
      <c r="D124" s="123" t="s">
        <v>101</v>
      </c>
      <c r="E124" s="123"/>
      <c r="F124" s="123"/>
      <c r="G124" s="123"/>
      <c r="H124" s="123"/>
      <c r="I124" s="123"/>
      <c r="J124" s="123"/>
      <c r="K124" s="123"/>
      <c r="L124" s="123"/>
      <c r="M124" s="123"/>
      <c r="N124" s="300">
        <f>N125+N127</f>
        <v>0</v>
      </c>
      <c r="O124" s="301"/>
      <c r="P124" s="301"/>
      <c r="Q124" s="301"/>
      <c r="R124" s="124"/>
      <c r="T124" s="125"/>
      <c r="U124" s="122"/>
      <c r="V124" s="122"/>
      <c r="W124" s="126"/>
      <c r="X124" s="122"/>
      <c r="Y124" s="126"/>
      <c r="Z124" s="122"/>
      <c r="AA124" s="127"/>
      <c r="AC124" s="1"/>
    </row>
    <row r="125" spans="2:29" s="9" customFormat="1" ht="19.899999999999999" customHeight="1" x14ac:dyDescent="0.35">
      <c r="B125" s="121"/>
      <c r="C125" s="122"/>
      <c r="D125" s="128" t="s">
        <v>102</v>
      </c>
      <c r="E125" s="128"/>
      <c r="F125" s="128"/>
      <c r="G125" s="128"/>
      <c r="H125" s="128"/>
      <c r="I125" s="128"/>
      <c r="J125" s="128"/>
      <c r="K125" s="128"/>
      <c r="L125" s="128"/>
      <c r="M125" s="128"/>
      <c r="N125" s="302">
        <f>SUM(N126:Q126)</f>
        <v>0</v>
      </c>
      <c r="O125" s="303"/>
      <c r="P125" s="303"/>
      <c r="Q125" s="303"/>
      <c r="R125" s="124"/>
      <c r="S125" s="236"/>
      <c r="T125" s="125"/>
      <c r="U125" s="122"/>
      <c r="V125" s="122"/>
      <c r="W125" s="126"/>
      <c r="X125" s="122"/>
      <c r="Y125" s="126"/>
      <c r="Z125" s="122"/>
      <c r="AA125" s="127"/>
      <c r="AC125" s="1"/>
    </row>
    <row r="126" spans="2:29" s="1" customFormat="1" ht="83.25" customHeight="1" x14ac:dyDescent="0.35">
      <c r="B126" s="129"/>
      <c r="C126" s="130">
        <v>1</v>
      </c>
      <c r="D126" s="130" t="s">
        <v>123</v>
      </c>
      <c r="E126" s="131" t="s">
        <v>426</v>
      </c>
      <c r="F126" s="308" t="s">
        <v>452</v>
      </c>
      <c r="G126" s="308"/>
      <c r="H126" s="308"/>
      <c r="I126" s="308"/>
      <c r="J126" s="132" t="s">
        <v>126</v>
      </c>
      <c r="K126" s="133">
        <v>2</v>
      </c>
      <c r="L126" s="313"/>
      <c r="M126" s="313"/>
      <c r="N126" s="293">
        <f>ROUND(L126*K126,2)</f>
        <v>0</v>
      </c>
      <c r="O126" s="293"/>
      <c r="P126" s="293"/>
      <c r="Q126" s="293"/>
      <c r="R126" s="134"/>
      <c r="T126" s="135"/>
      <c r="U126" s="40"/>
      <c r="V126" s="136"/>
      <c r="W126" s="136"/>
      <c r="X126" s="136"/>
      <c r="Y126" s="136"/>
      <c r="Z126" s="136"/>
      <c r="AA126" s="137"/>
    </row>
    <row r="127" spans="2:29" s="9" customFormat="1" ht="29.9" customHeight="1" x14ac:dyDescent="0.35">
      <c r="B127" s="121"/>
      <c r="C127" s="122"/>
      <c r="D127" s="128" t="s">
        <v>103</v>
      </c>
      <c r="E127" s="128"/>
      <c r="F127" s="128"/>
      <c r="G127" s="128"/>
      <c r="H127" s="128"/>
      <c r="I127" s="128"/>
      <c r="J127" s="128"/>
      <c r="K127" s="128"/>
      <c r="L127" s="128"/>
      <c r="M127" s="128"/>
      <c r="N127" s="304">
        <f>N128</f>
        <v>0</v>
      </c>
      <c r="O127" s="305"/>
      <c r="P127" s="305"/>
      <c r="Q127" s="305"/>
      <c r="R127" s="124"/>
      <c r="T127" s="125"/>
      <c r="U127" s="122"/>
      <c r="V127" s="122"/>
      <c r="W127" s="126"/>
      <c r="X127" s="122"/>
      <c r="Y127" s="126"/>
      <c r="Z127" s="122"/>
      <c r="AA127" s="127"/>
      <c r="AC127" s="1"/>
    </row>
    <row r="128" spans="2:29" s="1" customFormat="1" ht="25.5" customHeight="1" x14ac:dyDescent="0.35">
      <c r="B128" s="129"/>
      <c r="C128" s="130">
        <v>2</v>
      </c>
      <c r="D128" s="130" t="s">
        <v>123</v>
      </c>
      <c r="E128" s="131" t="s">
        <v>129</v>
      </c>
      <c r="F128" s="294" t="s">
        <v>130</v>
      </c>
      <c r="G128" s="294"/>
      <c r="H128" s="294"/>
      <c r="I128" s="294"/>
      <c r="J128" s="132" t="s">
        <v>131</v>
      </c>
      <c r="K128" s="133">
        <v>0.15</v>
      </c>
      <c r="L128" s="293"/>
      <c r="M128" s="293"/>
      <c r="N128" s="293">
        <f>ROUND(L128*K128,2)</f>
        <v>0</v>
      </c>
      <c r="O128" s="293"/>
      <c r="P128" s="293"/>
      <c r="Q128" s="293"/>
      <c r="R128" s="134"/>
      <c r="T128" s="135"/>
      <c r="U128" s="40"/>
      <c r="V128" s="136"/>
      <c r="W128" s="136"/>
      <c r="X128" s="136"/>
      <c r="Y128" s="136"/>
      <c r="Z128" s="136"/>
      <c r="AA128" s="137"/>
    </row>
    <row r="129" spans="2:29" s="9" customFormat="1" ht="37.4" customHeight="1" x14ac:dyDescent="0.35">
      <c r="B129" s="121"/>
      <c r="C129" s="122"/>
      <c r="D129" s="123" t="s">
        <v>104</v>
      </c>
      <c r="E129" s="123"/>
      <c r="F129" s="123"/>
      <c r="G129" s="123"/>
      <c r="H129" s="123"/>
      <c r="I129" s="123"/>
      <c r="J129" s="123"/>
      <c r="K129" s="123"/>
      <c r="L129" s="123"/>
      <c r="M129" s="123"/>
      <c r="N129" s="306">
        <f>N130+N147+N156+N164+N201+N205+N224+N230+N257+N281</f>
        <v>0</v>
      </c>
      <c r="O129" s="307"/>
      <c r="P129" s="307"/>
      <c r="Q129" s="307"/>
      <c r="R129" s="124"/>
      <c r="T129" s="125"/>
      <c r="U129" s="122"/>
      <c r="V129" s="122"/>
      <c r="W129" s="126"/>
      <c r="X129" s="122"/>
      <c r="Y129" s="126"/>
      <c r="Z129" s="122"/>
      <c r="AA129" s="127"/>
      <c r="AC129" s="1"/>
    </row>
    <row r="130" spans="2:29" s="9" customFormat="1" ht="19.899999999999999" customHeight="1" x14ac:dyDescent="0.35">
      <c r="B130" s="121"/>
      <c r="C130" s="122"/>
      <c r="D130" s="128" t="s">
        <v>105</v>
      </c>
      <c r="E130" s="128"/>
      <c r="F130" s="128"/>
      <c r="G130" s="128"/>
      <c r="H130" s="128"/>
      <c r="I130" s="128"/>
      <c r="J130" s="128"/>
      <c r="K130" s="128"/>
      <c r="L130" s="128"/>
      <c r="M130" s="128"/>
      <c r="N130" s="302">
        <f>SUM(N131:Q146)</f>
        <v>0</v>
      </c>
      <c r="O130" s="303"/>
      <c r="P130" s="303"/>
      <c r="Q130" s="303"/>
      <c r="R130" s="124"/>
      <c r="T130" s="125"/>
      <c r="U130" s="122"/>
      <c r="V130" s="122"/>
      <c r="W130" s="126"/>
      <c r="X130" s="122"/>
      <c r="Y130" s="126"/>
      <c r="Z130" s="122"/>
      <c r="AA130" s="127"/>
      <c r="AC130" s="1"/>
    </row>
    <row r="131" spans="2:29" s="1" customFormat="1" ht="25.5" customHeight="1" x14ac:dyDescent="0.35">
      <c r="B131" s="129"/>
      <c r="C131" s="130">
        <v>3</v>
      </c>
      <c r="D131" s="130" t="s">
        <v>123</v>
      </c>
      <c r="E131" s="131" t="s">
        <v>359</v>
      </c>
      <c r="F131" s="294" t="s">
        <v>361</v>
      </c>
      <c r="G131" s="294"/>
      <c r="H131" s="294"/>
      <c r="I131" s="294"/>
      <c r="J131" s="132" t="s">
        <v>128</v>
      </c>
      <c r="K131" s="133">
        <v>20</v>
      </c>
      <c r="L131" s="293"/>
      <c r="M131" s="293"/>
      <c r="N131" s="293">
        <f>ROUND(L131*K131,2)</f>
        <v>0</v>
      </c>
      <c r="O131" s="293"/>
      <c r="P131" s="293"/>
      <c r="Q131" s="293"/>
      <c r="R131" s="134"/>
      <c r="T131" s="135"/>
      <c r="U131" s="40"/>
      <c r="V131" s="136"/>
      <c r="W131" s="136"/>
      <c r="X131" s="136"/>
      <c r="Y131" s="136"/>
      <c r="Z131" s="136"/>
      <c r="AA131" s="137"/>
    </row>
    <row r="132" spans="2:29" s="1" customFormat="1" ht="38.25" customHeight="1" x14ac:dyDescent="0.35">
      <c r="B132" s="129"/>
      <c r="C132" s="130">
        <v>4</v>
      </c>
      <c r="D132" s="130" t="s">
        <v>123</v>
      </c>
      <c r="E132" s="131" t="s">
        <v>360</v>
      </c>
      <c r="F132" s="294" t="s">
        <v>362</v>
      </c>
      <c r="G132" s="294"/>
      <c r="H132" s="294"/>
      <c r="I132" s="294"/>
      <c r="J132" s="132" t="s">
        <v>128</v>
      </c>
      <c r="K132" s="133">
        <v>20</v>
      </c>
      <c r="L132" s="293"/>
      <c r="M132" s="293"/>
      <c r="N132" s="293">
        <f>ROUND(L132*K132,2)</f>
        <v>0</v>
      </c>
      <c r="O132" s="293"/>
      <c r="P132" s="293"/>
      <c r="Q132" s="293"/>
      <c r="R132" s="134"/>
      <c r="T132" s="135"/>
      <c r="U132" s="40"/>
      <c r="V132" s="136"/>
      <c r="W132" s="136"/>
      <c r="X132" s="136"/>
      <c r="Y132" s="136"/>
      <c r="Z132" s="136"/>
      <c r="AA132" s="137"/>
    </row>
    <row r="133" spans="2:29" s="1" customFormat="1" ht="38.25" customHeight="1" x14ac:dyDescent="0.35">
      <c r="B133" s="129"/>
      <c r="C133" s="130">
        <v>5</v>
      </c>
      <c r="D133" s="130" t="s">
        <v>123</v>
      </c>
      <c r="E133" s="131" t="s">
        <v>136</v>
      </c>
      <c r="F133" s="294" t="s">
        <v>363</v>
      </c>
      <c r="G133" s="294"/>
      <c r="H133" s="294"/>
      <c r="I133" s="294"/>
      <c r="J133" s="132" t="s">
        <v>128</v>
      </c>
      <c r="K133" s="154">
        <v>56</v>
      </c>
      <c r="L133" s="293"/>
      <c r="M133" s="293"/>
      <c r="N133" s="293">
        <f>ROUND(L133*K133,2)</f>
        <v>0</v>
      </c>
      <c r="O133" s="293"/>
      <c r="P133" s="293"/>
      <c r="Q133" s="293"/>
      <c r="R133" s="134"/>
      <c r="T133" s="135"/>
      <c r="U133" s="40"/>
      <c r="V133" s="136"/>
      <c r="W133" s="136"/>
      <c r="X133" s="136"/>
      <c r="Y133" s="136"/>
      <c r="Z133" s="136"/>
      <c r="AA133" s="137"/>
    </row>
    <row r="134" spans="2:29" s="1" customFormat="1" ht="70.5" customHeight="1" x14ac:dyDescent="0.35">
      <c r="B134" s="31"/>
      <c r="C134" s="32"/>
      <c r="D134" s="32"/>
      <c r="E134" s="32"/>
      <c r="F134" s="311" t="s">
        <v>350</v>
      </c>
      <c r="G134" s="312"/>
      <c r="H134" s="312"/>
      <c r="I134" s="312"/>
      <c r="J134" s="32"/>
      <c r="K134" s="152"/>
      <c r="L134" s="32"/>
      <c r="M134" s="32"/>
      <c r="N134" s="32"/>
      <c r="O134" s="32"/>
      <c r="P134" s="32"/>
      <c r="Q134" s="32"/>
      <c r="R134" s="33"/>
      <c r="T134" s="138"/>
      <c r="U134" s="32"/>
      <c r="V134" s="32"/>
      <c r="W134" s="32"/>
      <c r="X134" s="32"/>
      <c r="Y134" s="32"/>
      <c r="Z134" s="32"/>
      <c r="AA134" s="69"/>
    </row>
    <row r="135" spans="2:29" s="1" customFormat="1" ht="38.25" customHeight="1" x14ac:dyDescent="0.35">
      <c r="B135" s="129"/>
      <c r="C135" s="130">
        <v>6</v>
      </c>
      <c r="D135" s="130" t="s">
        <v>138</v>
      </c>
      <c r="E135" s="131" t="s">
        <v>139</v>
      </c>
      <c r="F135" s="308" t="s">
        <v>364</v>
      </c>
      <c r="G135" s="308"/>
      <c r="H135" s="308"/>
      <c r="I135" s="308"/>
      <c r="J135" s="153" t="s">
        <v>128</v>
      </c>
      <c r="K135" s="154">
        <v>24</v>
      </c>
      <c r="L135" s="313"/>
      <c r="M135" s="313"/>
      <c r="N135" s="293">
        <f t="shared" ref="N135:N141" si="0">ROUND(L135*K135,2)</f>
        <v>0</v>
      </c>
      <c r="O135" s="293"/>
      <c r="P135" s="293"/>
      <c r="Q135" s="293"/>
      <c r="R135" s="134"/>
      <c r="T135" s="135"/>
      <c r="U135" s="40"/>
      <c r="V135" s="136"/>
      <c r="W135" s="136"/>
      <c r="X135" s="136"/>
      <c r="Y135" s="136"/>
      <c r="Z135" s="136"/>
      <c r="AA135" s="137"/>
    </row>
    <row r="136" spans="2:29" s="1" customFormat="1" ht="38.25" customHeight="1" x14ac:dyDescent="0.35">
      <c r="B136" s="129"/>
      <c r="C136" s="130">
        <v>7</v>
      </c>
      <c r="D136" s="130" t="s">
        <v>138</v>
      </c>
      <c r="E136" s="131" t="s">
        <v>141</v>
      </c>
      <c r="F136" s="308" t="s">
        <v>367</v>
      </c>
      <c r="G136" s="308"/>
      <c r="H136" s="308"/>
      <c r="I136" s="308"/>
      <c r="J136" s="153" t="s">
        <v>128</v>
      </c>
      <c r="K136" s="154">
        <v>6</v>
      </c>
      <c r="L136" s="313"/>
      <c r="M136" s="313"/>
      <c r="N136" s="293">
        <f t="shared" si="0"/>
        <v>0</v>
      </c>
      <c r="O136" s="293"/>
      <c r="P136" s="293"/>
      <c r="Q136" s="293"/>
      <c r="R136" s="134"/>
      <c r="T136" s="135"/>
      <c r="U136" s="40"/>
      <c r="V136" s="136"/>
      <c r="W136" s="136"/>
      <c r="X136" s="136"/>
      <c r="Y136" s="136"/>
      <c r="Z136" s="136"/>
      <c r="AA136" s="137"/>
    </row>
    <row r="137" spans="2:29" s="1" customFormat="1" ht="38.25" customHeight="1" x14ac:dyDescent="0.35">
      <c r="B137" s="129"/>
      <c r="C137" s="130">
        <v>8</v>
      </c>
      <c r="D137" s="130" t="s">
        <v>138</v>
      </c>
      <c r="E137" s="131" t="s">
        <v>143</v>
      </c>
      <c r="F137" s="308" t="s">
        <v>368</v>
      </c>
      <c r="G137" s="308"/>
      <c r="H137" s="308"/>
      <c r="I137" s="308"/>
      <c r="J137" s="153" t="s">
        <v>128</v>
      </c>
      <c r="K137" s="154">
        <v>20</v>
      </c>
      <c r="L137" s="313"/>
      <c r="M137" s="313"/>
      <c r="N137" s="293">
        <f t="shared" si="0"/>
        <v>0</v>
      </c>
      <c r="O137" s="293"/>
      <c r="P137" s="293"/>
      <c r="Q137" s="293"/>
      <c r="R137" s="134"/>
      <c r="T137" s="135"/>
      <c r="U137" s="40"/>
      <c r="V137" s="136"/>
      <c r="W137" s="136"/>
      <c r="X137" s="136"/>
      <c r="Y137" s="136"/>
      <c r="Z137" s="136"/>
      <c r="AA137" s="137"/>
    </row>
    <row r="138" spans="2:29" s="1" customFormat="1" ht="38.25" customHeight="1" x14ac:dyDescent="0.35">
      <c r="B138" s="129"/>
      <c r="C138" s="130">
        <v>9</v>
      </c>
      <c r="D138" s="130" t="s">
        <v>138</v>
      </c>
      <c r="E138" s="131" t="s">
        <v>145</v>
      </c>
      <c r="F138" s="308" t="s">
        <v>369</v>
      </c>
      <c r="G138" s="308"/>
      <c r="H138" s="308"/>
      <c r="I138" s="308"/>
      <c r="J138" s="153" t="s">
        <v>128</v>
      </c>
      <c r="K138" s="154">
        <v>2</v>
      </c>
      <c r="L138" s="313"/>
      <c r="M138" s="313"/>
      <c r="N138" s="293">
        <f t="shared" si="0"/>
        <v>0</v>
      </c>
      <c r="O138" s="293"/>
      <c r="P138" s="293"/>
      <c r="Q138" s="293"/>
      <c r="R138" s="134"/>
      <c r="T138" s="135"/>
      <c r="U138" s="40"/>
      <c r="V138" s="136"/>
      <c r="W138" s="136"/>
      <c r="X138" s="136"/>
      <c r="Y138" s="136"/>
      <c r="Z138" s="136"/>
      <c r="AA138" s="137"/>
    </row>
    <row r="139" spans="2:29" s="1" customFormat="1" ht="38.25" customHeight="1" x14ac:dyDescent="0.35">
      <c r="B139" s="129"/>
      <c r="C139" s="130">
        <v>10</v>
      </c>
      <c r="D139" s="130" t="s">
        <v>138</v>
      </c>
      <c r="E139" s="131" t="s">
        <v>147</v>
      </c>
      <c r="F139" s="308" t="s">
        <v>370</v>
      </c>
      <c r="G139" s="308"/>
      <c r="H139" s="308"/>
      <c r="I139" s="308"/>
      <c r="J139" s="153" t="s">
        <v>128</v>
      </c>
      <c r="K139" s="154">
        <v>2</v>
      </c>
      <c r="L139" s="313"/>
      <c r="M139" s="313"/>
      <c r="N139" s="293">
        <f t="shared" si="0"/>
        <v>0</v>
      </c>
      <c r="O139" s="293"/>
      <c r="P139" s="293"/>
      <c r="Q139" s="293"/>
      <c r="R139" s="134"/>
      <c r="T139" s="135"/>
      <c r="U139" s="40"/>
      <c r="V139" s="136"/>
      <c r="W139" s="136"/>
      <c r="X139" s="136"/>
      <c r="Y139" s="136"/>
      <c r="Z139" s="136"/>
      <c r="AA139" s="137"/>
    </row>
    <row r="140" spans="2:29" s="1" customFormat="1" ht="38.25" customHeight="1" x14ac:dyDescent="0.35">
      <c r="B140" s="129"/>
      <c r="C140" s="130">
        <v>11</v>
      </c>
      <c r="D140" s="130" t="s">
        <v>138</v>
      </c>
      <c r="E140" s="131" t="s">
        <v>153</v>
      </c>
      <c r="F140" s="308" t="s">
        <v>366</v>
      </c>
      <c r="G140" s="308"/>
      <c r="H140" s="308"/>
      <c r="I140" s="308"/>
      <c r="J140" s="153" t="s">
        <v>128</v>
      </c>
      <c r="K140" s="154">
        <v>2</v>
      </c>
      <c r="L140" s="313"/>
      <c r="M140" s="313"/>
      <c r="N140" s="293">
        <f>ROUND(L140*K140,2)</f>
        <v>0</v>
      </c>
      <c r="O140" s="293"/>
      <c r="P140" s="293"/>
      <c r="Q140" s="293"/>
      <c r="R140" s="134"/>
      <c r="T140" s="135"/>
      <c r="U140" s="40"/>
      <c r="V140" s="136"/>
      <c r="W140" s="136"/>
      <c r="X140" s="136"/>
      <c r="Y140" s="136"/>
      <c r="Z140" s="136"/>
      <c r="AA140" s="137"/>
    </row>
    <row r="141" spans="2:29" s="1" customFormat="1" ht="38.25" customHeight="1" x14ac:dyDescent="0.35">
      <c r="B141" s="129"/>
      <c r="C141" s="130">
        <v>12</v>
      </c>
      <c r="D141" s="130" t="s">
        <v>123</v>
      </c>
      <c r="E141" s="131" t="s">
        <v>149</v>
      </c>
      <c r="F141" s="294" t="s">
        <v>365</v>
      </c>
      <c r="G141" s="294"/>
      <c r="H141" s="294"/>
      <c r="I141" s="294"/>
      <c r="J141" s="132" t="s">
        <v>128</v>
      </c>
      <c r="K141" s="154">
        <v>20</v>
      </c>
      <c r="L141" s="293"/>
      <c r="M141" s="293"/>
      <c r="N141" s="293">
        <f t="shared" si="0"/>
        <v>0</v>
      </c>
      <c r="O141" s="293"/>
      <c r="P141" s="293"/>
      <c r="Q141" s="293"/>
      <c r="R141" s="134"/>
      <c r="T141" s="135"/>
      <c r="U141" s="40"/>
      <c r="V141" s="136"/>
      <c r="W141" s="136"/>
      <c r="X141" s="136"/>
      <c r="Y141" s="136"/>
      <c r="Z141" s="136"/>
      <c r="AA141" s="137"/>
    </row>
    <row r="142" spans="2:29" s="1" customFormat="1" ht="79.5" customHeight="1" x14ac:dyDescent="0.35">
      <c r="B142" s="31"/>
      <c r="C142" s="32"/>
      <c r="D142" s="32"/>
      <c r="E142" s="32"/>
      <c r="F142" s="311" t="s">
        <v>350</v>
      </c>
      <c r="G142" s="312"/>
      <c r="H142" s="312"/>
      <c r="I142" s="312"/>
      <c r="J142" s="32"/>
      <c r="K142" s="152"/>
      <c r="L142" s="32"/>
      <c r="M142" s="32"/>
      <c r="N142" s="32"/>
      <c r="O142" s="32"/>
      <c r="P142" s="32"/>
      <c r="Q142" s="32"/>
      <c r="R142" s="33"/>
      <c r="T142" s="138"/>
      <c r="U142" s="32"/>
      <c r="V142" s="32"/>
      <c r="W142" s="32"/>
      <c r="X142" s="32"/>
      <c r="Y142" s="32"/>
      <c r="Z142" s="32"/>
      <c r="AA142" s="69"/>
    </row>
    <row r="143" spans="2:29" s="1" customFormat="1" ht="38.25" customHeight="1" x14ac:dyDescent="0.35">
      <c r="B143" s="129"/>
      <c r="C143" s="130">
        <v>13</v>
      </c>
      <c r="D143" s="130" t="s">
        <v>138</v>
      </c>
      <c r="E143" s="131" t="s">
        <v>151</v>
      </c>
      <c r="F143" s="308" t="s">
        <v>707</v>
      </c>
      <c r="G143" s="308"/>
      <c r="H143" s="308"/>
      <c r="I143" s="308"/>
      <c r="J143" s="153" t="s">
        <v>128</v>
      </c>
      <c r="K143" s="154">
        <v>2</v>
      </c>
      <c r="L143" s="313"/>
      <c r="M143" s="313"/>
      <c r="N143" s="293">
        <f>ROUND(L143*K143,2)</f>
        <v>0</v>
      </c>
      <c r="O143" s="293"/>
      <c r="P143" s="293"/>
      <c r="Q143" s="293"/>
      <c r="R143" s="134"/>
      <c r="T143" s="135"/>
      <c r="U143" s="40"/>
      <c r="V143" s="136"/>
      <c r="W143" s="136"/>
      <c r="X143" s="136"/>
      <c r="Y143" s="136"/>
      <c r="Z143" s="136"/>
      <c r="AA143" s="137"/>
    </row>
    <row r="144" spans="2:29" s="1" customFormat="1" ht="38.25" customHeight="1" x14ac:dyDescent="0.35">
      <c r="B144" s="129"/>
      <c r="C144" s="130">
        <v>14</v>
      </c>
      <c r="D144" s="130" t="s">
        <v>138</v>
      </c>
      <c r="E144" s="131" t="s">
        <v>152</v>
      </c>
      <c r="F144" s="308" t="s">
        <v>708</v>
      </c>
      <c r="G144" s="308"/>
      <c r="H144" s="308"/>
      <c r="I144" s="308"/>
      <c r="J144" s="153" t="s">
        <v>128</v>
      </c>
      <c r="K144" s="154">
        <v>12</v>
      </c>
      <c r="L144" s="313"/>
      <c r="M144" s="313"/>
      <c r="N144" s="293">
        <f>ROUND(L144*K144,2)</f>
        <v>0</v>
      </c>
      <c r="O144" s="293"/>
      <c r="P144" s="293"/>
      <c r="Q144" s="293"/>
      <c r="R144" s="134"/>
      <c r="T144" s="135"/>
      <c r="U144" s="40"/>
      <c r="V144" s="136"/>
      <c r="W144" s="136"/>
      <c r="X144" s="136"/>
      <c r="Y144" s="136"/>
      <c r="Z144" s="136"/>
      <c r="AA144" s="137"/>
    </row>
    <row r="145" spans="2:29" s="1" customFormat="1" ht="38.25" customHeight="1" x14ac:dyDescent="0.35">
      <c r="B145" s="129"/>
      <c r="C145" s="130">
        <v>15</v>
      </c>
      <c r="D145" s="130" t="s">
        <v>138</v>
      </c>
      <c r="E145" s="131" t="s">
        <v>153</v>
      </c>
      <c r="F145" s="308" t="s">
        <v>371</v>
      </c>
      <c r="G145" s="308"/>
      <c r="H145" s="308"/>
      <c r="I145" s="308"/>
      <c r="J145" s="153" t="s">
        <v>128</v>
      </c>
      <c r="K145" s="154">
        <v>6</v>
      </c>
      <c r="L145" s="313"/>
      <c r="M145" s="313"/>
      <c r="N145" s="293">
        <f>ROUND(L145*K145,2)</f>
        <v>0</v>
      </c>
      <c r="O145" s="293"/>
      <c r="P145" s="293"/>
      <c r="Q145" s="293"/>
      <c r="R145" s="134"/>
      <c r="T145" s="135"/>
      <c r="U145" s="40"/>
      <c r="V145" s="136"/>
      <c r="W145" s="136"/>
      <c r="X145" s="136"/>
      <c r="Y145" s="136"/>
      <c r="Z145" s="136"/>
      <c r="AA145" s="137"/>
    </row>
    <row r="146" spans="2:29" s="1" customFormat="1" ht="25.5" customHeight="1" x14ac:dyDescent="0.35">
      <c r="B146" s="129"/>
      <c r="C146" s="130">
        <v>16</v>
      </c>
      <c r="D146" s="130" t="s">
        <v>123</v>
      </c>
      <c r="E146" s="131" t="s">
        <v>440</v>
      </c>
      <c r="F146" s="308" t="s">
        <v>439</v>
      </c>
      <c r="G146" s="308"/>
      <c r="H146" s="308"/>
      <c r="I146" s="308"/>
      <c r="J146" s="153" t="s">
        <v>155</v>
      </c>
      <c r="K146" s="154">
        <v>325.36399999999998</v>
      </c>
      <c r="L146" s="313"/>
      <c r="M146" s="313"/>
      <c r="N146" s="293">
        <f>ROUND(L146*K146,2)</f>
        <v>0</v>
      </c>
      <c r="O146" s="293"/>
      <c r="P146" s="293"/>
      <c r="Q146" s="293"/>
      <c r="R146" s="134"/>
      <c r="T146" s="135"/>
      <c r="U146" s="40"/>
      <c r="V146" s="136"/>
      <c r="W146" s="136"/>
      <c r="X146" s="136"/>
      <c r="Y146" s="136"/>
      <c r="Z146" s="136"/>
      <c r="AA146" s="137"/>
    </row>
    <row r="147" spans="2:29" s="9" customFormat="1" ht="29.9" customHeight="1" x14ac:dyDescent="0.35">
      <c r="B147" s="121"/>
      <c r="C147" s="122"/>
      <c r="D147" s="128" t="s">
        <v>106</v>
      </c>
      <c r="E147" s="128"/>
      <c r="F147" s="128"/>
      <c r="G147" s="128"/>
      <c r="H147" s="128"/>
      <c r="I147" s="128"/>
      <c r="J147" s="128"/>
      <c r="K147" s="192"/>
      <c r="L147" s="128"/>
      <c r="M147" s="128"/>
      <c r="N147" s="304">
        <f>SUM(N148:Q155)</f>
        <v>0</v>
      </c>
      <c r="O147" s="305"/>
      <c r="P147" s="305"/>
      <c r="Q147" s="305"/>
      <c r="R147" s="124"/>
      <c r="S147" s="149"/>
      <c r="T147" s="125"/>
      <c r="U147" s="122"/>
      <c r="V147" s="122"/>
      <c r="W147" s="126"/>
      <c r="X147" s="122"/>
      <c r="Y147" s="126"/>
      <c r="Z147" s="122"/>
      <c r="AA147" s="127"/>
      <c r="AC147" s="1"/>
    </row>
    <row r="148" spans="2:29" s="1" customFormat="1" ht="38.25" customHeight="1" x14ac:dyDescent="0.35">
      <c r="B148" s="129"/>
      <c r="C148" s="130">
        <v>17</v>
      </c>
      <c r="D148" s="130" t="s">
        <v>123</v>
      </c>
      <c r="E148" s="131" t="s">
        <v>157</v>
      </c>
      <c r="F148" s="294" t="s">
        <v>158</v>
      </c>
      <c r="G148" s="294"/>
      <c r="H148" s="294"/>
      <c r="I148" s="294"/>
      <c r="J148" s="132" t="s">
        <v>126</v>
      </c>
      <c r="K148" s="133">
        <v>2</v>
      </c>
      <c r="L148" s="293"/>
      <c r="M148" s="293"/>
      <c r="N148" s="293">
        <f>ROUND(L148*K148,2)</f>
        <v>0</v>
      </c>
      <c r="O148" s="293"/>
      <c r="P148" s="293"/>
      <c r="Q148" s="293"/>
      <c r="R148" s="134"/>
      <c r="T148" s="135"/>
      <c r="U148" s="40"/>
      <c r="V148" s="136"/>
      <c r="W148" s="136"/>
      <c r="X148" s="136"/>
      <c r="Y148" s="136"/>
      <c r="Z148" s="136"/>
      <c r="AA148" s="137"/>
    </row>
    <row r="149" spans="2:29" s="1" customFormat="1" ht="25.5" customHeight="1" x14ac:dyDescent="0.35">
      <c r="B149" s="129"/>
      <c r="C149" s="130">
        <v>18</v>
      </c>
      <c r="D149" s="130" t="s">
        <v>138</v>
      </c>
      <c r="E149" s="131" t="s">
        <v>528</v>
      </c>
      <c r="F149" s="308" t="s">
        <v>356</v>
      </c>
      <c r="G149" s="308"/>
      <c r="H149" s="308"/>
      <c r="I149" s="308"/>
      <c r="J149" s="153" t="s">
        <v>160</v>
      </c>
      <c r="K149" s="154">
        <v>2</v>
      </c>
      <c r="L149" s="313"/>
      <c r="M149" s="313"/>
      <c r="N149" s="293">
        <f>ROUND(L149*K149,2)</f>
        <v>0</v>
      </c>
      <c r="O149" s="293"/>
      <c r="P149" s="293"/>
      <c r="Q149" s="293"/>
      <c r="R149" s="134"/>
      <c r="T149" s="135"/>
      <c r="U149" s="40"/>
      <c r="V149" s="136"/>
      <c r="W149" s="136"/>
      <c r="X149" s="136"/>
      <c r="Y149" s="136"/>
      <c r="Z149" s="136"/>
      <c r="AA149" s="137"/>
    </row>
    <row r="150" spans="2:29" s="1" customFormat="1" ht="164.25" customHeight="1" x14ac:dyDescent="0.35">
      <c r="B150" s="31"/>
      <c r="C150" s="32"/>
      <c r="D150" s="32"/>
      <c r="E150" s="32"/>
      <c r="F150" s="309" t="s">
        <v>526</v>
      </c>
      <c r="G150" s="310"/>
      <c r="H150" s="310"/>
      <c r="I150" s="310"/>
      <c r="J150" s="152"/>
      <c r="K150" s="152"/>
      <c r="L150" s="152"/>
      <c r="M150" s="152"/>
      <c r="N150" s="32"/>
      <c r="O150" s="32"/>
      <c r="P150" s="32"/>
      <c r="Q150" s="32"/>
      <c r="R150" s="33"/>
      <c r="T150" s="138"/>
      <c r="U150" s="32"/>
      <c r="V150" s="32"/>
      <c r="W150" s="32"/>
      <c r="X150" s="32"/>
      <c r="Y150" s="32"/>
      <c r="Z150" s="32"/>
      <c r="AA150" s="69"/>
    </row>
    <row r="151" spans="2:29" s="1" customFormat="1" ht="16.5" customHeight="1" x14ac:dyDescent="0.35">
      <c r="B151" s="129"/>
      <c r="C151" s="130">
        <v>19</v>
      </c>
      <c r="D151" s="130" t="s">
        <v>138</v>
      </c>
      <c r="E151" s="131" t="s">
        <v>527</v>
      </c>
      <c r="F151" s="308" t="s">
        <v>162</v>
      </c>
      <c r="G151" s="308"/>
      <c r="H151" s="308"/>
      <c r="I151" s="308"/>
      <c r="J151" s="153" t="s">
        <v>163</v>
      </c>
      <c r="K151" s="154">
        <v>2</v>
      </c>
      <c r="L151" s="313"/>
      <c r="M151" s="313"/>
      <c r="N151" s="293">
        <f>ROUND(L151*K151,2)</f>
        <v>0</v>
      </c>
      <c r="O151" s="293"/>
      <c r="P151" s="293"/>
      <c r="Q151" s="293"/>
      <c r="R151" s="134"/>
      <c r="T151" s="135"/>
      <c r="U151" s="40"/>
      <c r="V151" s="136"/>
      <c r="W151" s="136"/>
      <c r="X151" s="136"/>
      <c r="Y151" s="136"/>
      <c r="Z151" s="136"/>
      <c r="AA151" s="137"/>
    </row>
    <row r="152" spans="2:29" s="1" customFormat="1" ht="149.25" customHeight="1" x14ac:dyDescent="0.35">
      <c r="B152" s="31"/>
      <c r="C152" s="32"/>
      <c r="D152" s="32"/>
      <c r="E152" s="32"/>
      <c r="F152" s="309" t="s">
        <v>425</v>
      </c>
      <c r="G152" s="310"/>
      <c r="H152" s="310"/>
      <c r="I152" s="310"/>
      <c r="J152" s="152"/>
      <c r="K152" s="152"/>
      <c r="L152" s="152"/>
      <c r="M152" s="152"/>
      <c r="N152" s="32"/>
      <c r="O152" s="32"/>
      <c r="P152" s="32"/>
      <c r="Q152" s="32"/>
      <c r="R152" s="33"/>
      <c r="T152" s="138"/>
      <c r="U152" s="32"/>
      <c r="V152" s="32"/>
      <c r="W152" s="32"/>
      <c r="X152" s="32"/>
      <c r="Y152" s="32"/>
      <c r="Z152" s="32"/>
      <c r="AA152" s="69"/>
    </row>
    <row r="153" spans="2:29" s="1" customFormat="1" ht="25.5" customHeight="1" x14ac:dyDescent="0.35">
      <c r="B153" s="129"/>
      <c r="C153" s="130">
        <v>20</v>
      </c>
      <c r="D153" s="130" t="s">
        <v>123</v>
      </c>
      <c r="E153" s="131" t="s">
        <v>164</v>
      </c>
      <c r="F153" s="308" t="s">
        <v>441</v>
      </c>
      <c r="G153" s="308"/>
      <c r="H153" s="308"/>
      <c r="I153" s="308"/>
      <c r="J153" s="153" t="s">
        <v>163</v>
      </c>
      <c r="K153" s="154">
        <v>2</v>
      </c>
      <c r="L153" s="313"/>
      <c r="M153" s="313"/>
      <c r="N153" s="293">
        <f>ROUND(L153*K153,2)</f>
        <v>0</v>
      </c>
      <c r="O153" s="293"/>
      <c r="P153" s="293"/>
      <c r="Q153" s="293"/>
      <c r="R153" s="134"/>
      <c r="T153" s="135"/>
      <c r="U153" s="40"/>
      <c r="V153" s="136"/>
      <c r="W153" s="136"/>
      <c r="X153" s="136"/>
      <c r="Y153" s="136"/>
      <c r="Z153" s="136"/>
      <c r="AA153" s="137"/>
    </row>
    <row r="154" spans="2:29" s="1" customFormat="1" ht="84.75" customHeight="1" x14ac:dyDescent="0.35">
      <c r="B154" s="31"/>
      <c r="C154" s="32"/>
      <c r="D154" s="32"/>
      <c r="E154" s="32"/>
      <c r="F154" s="311" t="s">
        <v>442</v>
      </c>
      <c r="G154" s="312"/>
      <c r="H154" s="312"/>
      <c r="I154" s="312"/>
      <c r="J154" s="32"/>
      <c r="K154" s="32"/>
      <c r="L154" s="32"/>
      <c r="M154" s="32"/>
      <c r="N154" s="32"/>
      <c r="O154" s="32"/>
      <c r="P154" s="32"/>
      <c r="Q154" s="32"/>
      <c r="R154" s="33"/>
      <c r="T154" s="138"/>
      <c r="U154" s="32"/>
      <c r="V154" s="32"/>
      <c r="W154" s="32"/>
      <c r="X154" s="32"/>
      <c r="Y154" s="32"/>
      <c r="Z154" s="32"/>
      <c r="AA154" s="69"/>
    </row>
    <row r="155" spans="2:29" s="1" customFormat="1" ht="25.5" customHeight="1" x14ac:dyDescent="0.35">
      <c r="B155" s="129"/>
      <c r="C155" s="130">
        <v>21</v>
      </c>
      <c r="D155" s="130" t="s">
        <v>123</v>
      </c>
      <c r="E155" s="131" t="s">
        <v>372</v>
      </c>
      <c r="F155" s="294" t="s">
        <v>443</v>
      </c>
      <c r="G155" s="294"/>
      <c r="H155" s="294"/>
      <c r="I155" s="294"/>
      <c r="J155" s="132" t="s">
        <v>131</v>
      </c>
      <c r="K155" s="133">
        <f>0.6+0.6+0.1</f>
        <v>1.3</v>
      </c>
      <c r="L155" s="293"/>
      <c r="M155" s="293"/>
      <c r="N155" s="293">
        <f>ROUND(L155*K155,2)</f>
        <v>0</v>
      </c>
      <c r="O155" s="293"/>
      <c r="P155" s="293"/>
      <c r="Q155" s="293"/>
      <c r="R155" s="134"/>
      <c r="T155" s="135"/>
      <c r="U155" s="40"/>
      <c r="V155" s="136"/>
      <c r="W155" s="136"/>
      <c r="X155" s="136"/>
      <c r="Y155" s="136"/>
      <c r="Z155" s="136"/>
      <c r="AA155" s="137"/>
    </row>
    <row r="156" spans="2:29" s="9" customFormat="1" ht="29.9" customHeight="1" x14ac:dyDescent="0.35">
      <c r="B156" s="121"/>
      <c r="C156" s="122"/>
      <c r="D156" s="128" t="s">
        <v>107</v>
      </c>
      <c r="E156" s="128"/>
      <c r="F156" s="128"/>
      <c r="G156" s="128"/>
      <c r="H156" s="128"/>
      <c r="I156" s="128"/>
      <c r="J156" s="128"/>
      <c r="K156" s="128"/>
      <c r="L156" s="128"/>
      <c r="M156" s="128"/>
      <c r="N156" s="304">
        <f>SUM(N157:Q163)</f>
        <v>0</v>
      </c>
      <c r="O156" s="305"/>
      <c r="P156" s="305"/>
      <c r="Q156" s="305"/>
      <c r="R156" s="124"/>
      <c r="T156" s="125"/>
      <c r="U156" s="122"/>
      <c r="V156" s="122"/>
      <c r="W156" s="126"/>
      <c r="X156" s="122"/>
      <c r="Y156" s="126"/>
      <c r="Z156" s="122"/>
      <c r="AA156" s="127"/>
      <c r="AC156" s="1"/>
    </row>
    <row r="157" spans="2:29" s="1" customFormat="1" ht="25.5" customHeight="1" x14ac:dyDescent="0.35">
      <c r="B157" s="129"/>
      <c r="C157" s="130">
        <v>22</v>
      </c>
      <c r="D157" s="130" t="s">
        <v>123</v>
      </c>
      <c r="E157" s="131" t="s">
        <v>166</v>
      </c>
      <c r="F157" s="294" t="s">
        <v>444</v>
      </c>
      <c r="G157" s="294"/>
      <c r="H157" s="294"/>
      <c r="I157" s="294"/>
      <c r="J157" s="132" t="s">
        <v>160</v>
      </c>
      <c r="K157" s="133">
        <v>2</v>
      </c>
      <c r="L157" s="293"/>
      <c r="M157" s="293"/>
      <c r="N157" s="293">
        <f t="shared" ref="N157:N163" si="1">ROUND(L157*K157,2)</f>
        <v>0</v>
      </c>
      <c r="O157" s="293"/>
      <c r="P157" s="293"/>
      <c r="Q157" s="293"/>
      <c r="R157" s="134"/>
      <c r="T157" s="135"/>
      <c r="U157" s="40"/>
      <c r="V157" s="136"/>
      <c r="W157" s="136"/>
      <c r="X157" s="136"/>
      <c r="Y157" s="136"/>
      <c r="Z157" s="136"/>
      <c r="AA157" s="137"/>
    </row>
    <row r="158" spans="2:29" s="1" customFormat="1" ht="25.5" customHeight="1" x14ac:dyDescent="0.35">
      <c r="B158" s="129"/>
      <c r="C158" s="130">
        <v>23</v>
      </c>
      <c r="D158" s="130" t="s">
        <v>123</v>
      </c>
      <c r="E158" s="131" t="s">
        <v>453</v>
      </c>
      <c r="F158" s="294" t="s">
        <v>454</v>
      </c>
      <c r="G158" s="294"/>
      <c r="H158" s="294"/>
      <c r="I158" s="294"/>
      <c r="J158" s="132" t="s">
        <v>160</v>
      </c>
      <c r="K158" s="133">
        <v>1</v>
      </c>
      <c r="L158" s="293"/>
      <c r="M158" s="293"/>
      <c r="N158" s="293">
        <f t="shared" si="1"/>
        <v>0</v>
      </c>
      <c r="O158" s="293"/>
      <c r="P158" s="293"/>
      <c r="Q158" s="293"/>
      <c r="R158" s="134"/>
      <c r="T158" s="135"/>
      <c r="U158" s="40"/>
      <c r="V158" s="136"/>
      <c r="W158" s="136"/>
      <c r="X158" s="136"/>
      <c r="Y158" s="136"/>
      <c r="Z158" s="136"/>
      <c r="AA158" s="137"/>
    </row>
    <row r="159" spans="2:29" s="1" customFormat="1" ht="75.75" customHeight="1" x14ac:dyDescent="0.35">
      <c r="B159" s="129"/>
      <c r="C159" s="130">
        <v>24</v>
      </c>
      <c r="D159" s="130" t="s">
        <v>123</v>
      </c>
      <c r="E159" s="131" t="s">
        <v>455</v>
      </c>
      <c r="F159" s="294" t="s">
        <v>938</v>
      </c>
      <c r="G159" s="294"/>
      <c r="H159" s="294"/>
      <c r="I159" s="294"/>
      <c r="J159" s="132" t="s">
        <v>160</v>
      </c>
      <c r="K159" s="133">
        <v>1</v>
      </c>
      <c r="L159" s="293"/>
      <c r="M159" s="293"/>
      <c r="N159" s="293">
        <f t="shared" si="1"/>
        <v>0</v>
      </c>
      <c r="O159" s="293"/>
      <c r="P159" s="293"/>
      <c r="Q159" s="293"/>
      <c r="R159" s="134"/>
      <c r="T159" s="135"/>
      <c r="U159" s="40"/>
      <c r="V159" s="136"/>
      <c r="W159" s="136"/>
      <c r="X159" s="136"/>
      <c r="Y159" s="136"/>
      <c r="Z159" s="136"/>
      <c r="AA159" s="137"/>
    </row>
    <row r="160" spans="2:29" s="1" customFormat="1" ht="42.75" customHeight="1" x14ac:dyDescent="0.35">
      <c r="B160" s="129"/>
      <c r="C160" s="130">
        <v>25</v>
      </c>
      <c r="D160" s="130" t="s">
        <v>123</v>
      </c>
      <c r="E160" s="131" t="s">
        <v>455</v>
      </c>
      <c r="F160" s="294" t="s">
        <v>456</v>
      </c>
      <c r="G160" s="294"/>
      <c r="H160" s="294"/>
      <c r="I160" s="294"/>
      <c r="J160" s="132" t="s">
        <v>160</v>
      </c>
      <c r="K160" s="133">
        <v>1</v>
      </c>
      <c r="L160" s="293"/>
      <c r="M160" s="293"/>
      <c r="N160" s="293">
        <f t="shared" si="1"/>
        <v>0</v>
      </c>
      <c r="O160" s="293"/>
      <c r="P160" s="293"/>
      <c r="Q160" s="293"/>
      <c r="R160" s="134"/>
      <c r="T160" s="135"/>
      <c r="U160" s="40"/>
      <c r="V160" s="136"/>
      <c r="W160" s="136"/>
      <c r="X160" s="136"/>
      <c r="Y160" s="136"/>
      <c r="Z160" s="136"/>
      <c r="AA160" s="137"/>
    </row>
    <row r="161" spans="2:29" s="1" customFormat="1" ht="25.5" customHeight="1" x14ac:dyDescent="0.35">
      <c r="B161" s="129"/>
      <c r="C161" s="130">
        <v>26</v>
      </c>
      <c r="D161" s="130" t="s">
        <v>123</v>
      </c>
      <c r="E161" s="131" t="s">
        <v>168</v>
      </c>
      <c r="F161" s="294" t="s">
        <v>169</v>
      </c>
      <c r="G161" s="294"/>
      <c r="H161" s="294"/>
      <c r="I161" s="294"/>
      <c r="J161" s="132" t="s">
        <v>160</v>
      </c>
      <c r="K161" s="133">
        <v>2</v>
      </c>
      <c r="L161" s="293"/>
      <c r="M161" s="293"/>
      <c r="N161" s="293">
        <f t="shared" si="1"/>
        <v>0</v>
      </c>
      <c r="O161" s="293"/>
      <c r="P161" s="293"/>
      <c r="Q161" s="293"/>
      <c r="R161" s="134"/>
      <c r="T161" s="135"/>
      <c r="U161" s="40"/>
      <c r="V161" s="136"/>
      <c r="W161" s="136"/>
      <c r="X161" s="136"/>
      <c r="Y161" s="136"/>
      <c r="Z161" s="136"/>
      <c r="AA161" s="137"/>
    </row>
    <row r="162" spans="2:29" s="1" customFormat="1" ht="25.5" customHeight="1" x14ac:dyDescent="0.35">
      <c r="B162" s="129"/>
      <c r="C162" s="130">
        <v>27</v>
      </c>
      <c r="D162" s="130" t="s">
        <v>123</v>
      </c>
      <c r="E162" s="131" t="s">
        <v>170</v>
      </c>
      <c r="F162" s="294" t="s">
        <v>529</v>
      </c>
      <c r="G162" s="294"/>
      <c r="H162" s="294"/>
      <c r="I162" s="294"/>
      <c r="J162" s="132" t="s">
        <v>128</v>
      </c>
      <c r="K162" s="133">
        <f>20</f>
        <v>20</v>
      </c>
      <c r="L162" s="293"/>
      <c r="M162" s="293"/>
      <c r="N162" s="293">
        <f t="shared" si="1"/>
        <v>0</v>
      </c>
      <c r="O162" s="293"/>
      <c r="P162" s="293"/>
      <c r="Q162" s="293"/>
      <c r="R162" s="134"/>
      <c r="T162" s="135"/>
      <c r="U162" s="40"/>
      <c r="V162" s="136"/>
      <c r="W162" s="136"/>
      <c r="X162" s="136"/>
      <c r="Y162" s="136"/>
      <c r="Z162" s="136"/>
      <c r="AA162" s="137"/>
    </row>
    <row r="163" spans="2:29" s="1" customFormat="1" ht="38.25" customHeight="1" x14ac:dyDescent="0.35">
      <c r="B163" s="129"/>
      <c r="C163" s="130">
        <v>28</v>
      </c>
      <c r="D163" s="130" t="s">
        <v>123</v>
      </c>
      <c r="E163" s="131" t="s">
        <v>172</v>
      </c>
      <c r="F163" s="294" t="s">
        <v>173</v>
      </c>
      <c r="G163" s="294"/>
      <c r="H163" s="294"/>
      <c r="I163" s="294"/>
      <c r="J163" s="132" t="s">
        <v>131</v>
      </c>
      <c r="K163" s="133">
        <v>2</v>
      </c>
      <c r="L163" s="293"/>
      <c r="M163" s="293"/>
      <c r="N163" s="293">
        <f t="shared" si="1"/>
        <v>0</v>
      </c>
      <c r="O163" s="293"/>
      <c r="P163" s="293"/>
      <c r="Q163" s="293"/>
      <c r="R163" s="134"/>
      <c r="T163" s="135"/>
      <c r="U163" s="40"/>
      <c r="V163" s="136"/>
      <c r="W163" s="136"/>
      <c r="X163" s="136"/>
      <c r="Y163" s="136"/>
      <c r="Z163" s="136"/>
      <c r="AA163" s="137"/>
    </row>
    <row r="164" spans="2:29" s="9" customFormat="1" ht="29.9" customHeight="1" x14ac:dyDescent="0.35">
      <c r="B164" s="121"/>
      <c r="C164" s="122"/>
      <c r="D164" s="128" t="s">
        <v>108</v>
      </c>
      <c r="E164" s="128"/>
      <c r="F164" s="128"/>
      <c r="G164" s="128"/>
      <c r="H164" s="128"/>
      <c r="I164" s="128"/>
      <c r="J164" s="128"/>
      <c r="K164" s="128"/>
      <c r="L164" s="128"/>
      <c r="M164" s="128"/>
      <c r="N164" s="304">
        <f>SUM(N165:Q200)</f>
        <v>0</v>
      </c>
      <c r="O164" s="305"/>
      <c r="P164" s="305"/>
      <c r="Q164" s="305"/>
      <c r="R164" s="124"/>
      <c r="T164" s="125"/>
      <c r="U164" s="122"/>
      <c r="V164" s="122"/>
      <c r="W164" s="126"/>
      <c r="X164" s="122"/>
      <c r="Y164" s="126"/>
      <c r="Z164" s="122"/>
      <c r="AA164" s="127"/>
      <c r="AC164" s="1"/>
    </row>
    <row r="165" spans="2:29" s="1" customFormat="1" ht="25.5" customHeight="1" x14ac:dyDescent="0.35">
      <c r="B165" s="129"/>
      <c r="C165" s="130">
        <v>29</v>
      </c>
      <c r="D165" s="130" t="s">
        <v>123</v>
      </c>
      <c r="E165" s="131" t="s">
        <v>445</v>
      </c>
      <c r="F165" s="294" t="s">
        <v>175</v>
      </c>
      <c r="G165" s="294"/>
      <c r="H165" s="294"/>
      <c r="I165" s="294"/>
      <c r="J165" s="132" t="s">
        <v>160</v>
      </c>
      <c r="K165" s="133">
        <v>1</v>
      </c>
      <c r="L165" s="293"/>
      <c r="M165" s="293"/>
      <c r="N165" s="293">
        <f>ROUND(L165*K165,2)</f>
        <v>0</v>
      </c>
      <c r="O165" s="293"/>
      <c r="P165" s="293"/>
      <c r="Q165" s="293"/>
      <c r="R165" s="134"/>
      <c r="T165" s="135"/>
      <c r="U165" s="40"/>
      <c r="V165" s="136"/>
      <c r="W165" s="136"/>
      <c r="X165" s="136"/>
      <c r="Y165" s="136"/>
      <c r="Z165" s="136"/>
      <c r="AA165" s="137"/>
    </row>
    <row r="166" spans="2:29" s="1" customFormat="1" ht="20.25" customHeight="1" x14ac:dyDescent="0.35">
      <c r="B166" s="31"/>
      <c r="C166" s="32"/>
      <c r="D166" s="32"/>
      <c r="E166" s="32"/>
      <c r="F166" s="311" t="s">
        <v>352</v>
      </c>
      <c r="G166" s="312"/>
      <c r="H166" s="312"/>
      <c r="I166" s="312"/>
      <c r="J166" s="32"/>
      <c r="K166" s="32"/>
      <c r="L166" s="32"/>
      <c r="M166" s="32"/>
      <c r="N166" s="32"/>
      <c r="O166" s="32"/>
      <c r="P166" s="32"/>
      <c r="Q166" s="32"/>
      <c r="R166" s="33"/>
      <c r="T166" s="138"/>
      <c r="U166" s="32"/>
      <c r="V166" s="32"/>
      <c r="W166" s="32"/>
      <c r="X166" s="32"/>
      <c r="Y166" s="32"/>
      <c r="Z166" s="32"/>
      <c r="AA166" s="69"/>
    </row>
    <row r="167" spans="2:29" s="1" customFormat="1" ht="25.5" customHeight="1" x14ac:dyDescent="0.35">
      <c r="B167" s="129"/>
      <c r="C167" s="130">
        <v>30</v>
      </c>
      <c r="D167" s="130" t="s">
        <v>123</v>
      </c>
      <c r="E167" s="131" t="s">
        <v>446</v>
      </c>
      <c r="F167" s="294" t="s">
        <v>602</v>
      </c>
      <c r="G167" s="294"/>
      <c r="H167" s="294"/>
      <c r="I167" s="294"/>
      <c r="J167" s="132" t="s">
        <v>160</v>
      </c>
      <c r="K167" s="133">
        <v>1</v>
      </c>
      <c r="L167" s="293"/>
      <c r="M167" s="293"/>
      <c r="N167" s="293">
        <f>ROUND(L167*K167,2)</f>
        <v>0</v>
      </c>
      <c r="O167" s="293"/>
      <c r="P167" s="293"/>
      <c r="Q167" s="293"/>
      <c r="R167" s="134"/>
      <c r="T167" s="135"/>
      <c r="U167" s="40"/>
      <c r="V167" s="136"/>
      <c r="W167" s="136"/>
      <c r="X167" s="136"/>
      <c r="Y167" s="136"/>
      <c r="Z167" s="136"/>
      <c r="AA167" s="137"/>
    </row>
    <row r="168" spans="2:29" s="1" customFormat="1" ht="288" customHeight="1" x14ac:dyDescent="0.35">
      <c r="B168" s="31"/>
      <c r="C168" s="32"/>
      <c r="D168" s="32"/>
      <c r="E168" s="32"/>
      <c r="F168" s="336" t="s">
        <v>603</v>
      </c>
      <c r="G168" s="312"/>
      <c r="H168" s="312"/>
      <c r="I168" s="312"/>
      <c r="J168" s="32"/>
      <c r="K168" s="32" t="s">
        <v>24</v>
      </c>
      <c r="L168" s="32"/>
      <c r="M168" s="32"/>
      <c r="N168" s="32"/>
      <c r="O168" s="32"/>
      <c r="P168" s="32"/>
      <c r="Q168" s="32"/>
      <c r="R168" s="33"/>
      <c r="T168" s="138"/>
      <c r="U168" s="32"/>
      <c r="V168" s="32"/>
      <c r="W168" s="32"/>
      <c r="X168" s="32"/>
      <c r="Y168" s="32"/>
      <c r="Z168" s="32"/>
      <c r="AA168" s="69"/>
    </row>
    <row r="169" spans="2:29" s="1" customFormat="1" ht="197.25" customHeight="1" x14ac:dyDescent="0.35">
      <c r="B169" s="31"/>
      <c r="C169" s="168"/>
      <c r="D169" s="168"/>
      <c r="E169" s="168"/>
      <c r="F169" s="337" t="s">
        <v>604</v>
      </c>
      <c r="G169" s="338"/>
      <c r="H169" s="338"/>
      <c r="I169" s="338"/>
      <c r="J169" s="168"/>
      <c r="K169" s="168"/>
      <c r="L169" s="168"/>
      <c r="M169" s="168"/>
      <c r="N169" s="168"/>
      <c r="O169" s="168"/>
      <c r="P169" s="168"/>
      <c r="Q169" s="168"/>
      <c r="R169" s="33"/>
      <c r="T169" s="138"/>
      <c r="U169" s="168"/>
      <c r="V169" s="168"/>
      <c r="W169" s="168"/>
      <c r="X169" s="168"/>
      <c r="Y169" s="168"/>
      <c r="Z169" s="168"/>
      <c r="AA169" s="69"/>
    </row>
    <row r="170" spans="2:29" s="1" customFormat="1" ht="59.25" customHeight="1" x14ac:dyDescent="0.35">
      <c r="B170" s="129"/>
      <c r="C170" s="130">
        <v>31</v>
      </c>
      <c r="D170" s="130" t="s">
        <v>123</v>
      </c>
      <c r="E170" s="131" t="s">
        <v>422</v>
      </c>
      <c r="F170" s="294" t="s">
        <v>423</v>
      </c>
      <c r="G170" s="294"/>
      <c r="H170" s="294"/>
      <c r="I170" s="294"/>
      <c r="J170" s="132" t="s">
        <v>126</v>
      </c>
      <c r="K170" s="133">
        <v>2</v>
      </c>
      <c r="L170" s="293"/>
      <c r="M170" s="293"/>
      <c r="N170" s="293">
        <f>ROUND(L170*K170,2)</f>
        <v>0</v>
      </c>
      <c r="O170" s="293"/>
      <c r="P170" s="293"/>
      <c r="Q170" s="293"/>
      <c r="R170" s="134"/>
      <c r="T170" s="135"/>
      <c r="U170" s="40"/>
      <c r="V170" s="136"/>
      <c r="W170" s="136"/>
      <c r="X170" s="136"/>
      <c r="Y170" s="136"/>
      <c r="Z170" s="136"/>
      <c r="AA170" s="137"/>
    </row>
    <row r="171" spans="2:29" s="1" customFormat="1" ht="24" customHeight="1" x14ac:dyDescent="0.35">
      <c r="B171" s="31"/>
      <c r="C171" s="32"/>
      <c r="D171" s="32"/>
      <c r="E171" s="32"/>
      <c r="F171" s="311" t="s">
        <v>419</v>
      </c>
      <c r="G171" s="312"/>
      <c r="H171" s="312"/>
      <c r="I171" s="312"/>
      <c r="J171" s="32"/>
      <c r="K171" s="32"/>
      <c r="L171" s="32"/>
      <c r="M171" s="32"/>
      <c r="N171" s="32"/>
      <c r="O171" s="32"/>
      <c r="P171" s="32"/>
      <c r="Q171" s="32"/>
      <c r="R171" s="33"/>
      <c r="T171" s="138"/>
      <c r="U171" s="32"/>
      <c r="V171" s="32"/>
      <c r="W171" s="32"/>
      <c r="X171" s="32"/>
      <c r="Y171" s="32"/>
      <c r="Z171" s="32"/>
      <c r="AA171" s="69"/>
    </row>
    <row r="172" spans="2:29" s="1" customFormat="1" ht="60.75" customHeight="1" x14ac:dyDescent="0.35">
      <c r="B172" s="129"/>
      <c r="C172" s="130">
        <v>32</v>
      </c>
      <c r="D172" s="130" t="s">
        <v>123</v>
      </c>
      <c r="E172" s="131" t="s">
        <v>421</v>
      </c>
      <c r="F172" s="294" t="s">
        <v>424</v>
      </c>
      <c r="G172" s="294"/>
      <c r="H172" s="294"/>
      <c r="I172" s="294"/>
      <c r="J172" s="132" t="s">
        <v>126</v>
      </c>
      <c r="K172" s="133">
        <v>1</v>
      </c>
      <c r="L172" s="293"/>
      <c r="M172" s="293"/>
      <c r="N172" s="293">
        <f>ROUND(L172*K172,2)</f>
        <v>0</v>
      </c>
      <c r="O172" s="293"/>
      <c r="P172" s="293"/>
      <c r="Q172" s="293"/>
      <c r="R172" s="134"/>
      <c r="T172" s="135"/>
      <c r="U172" s="40"/>
      <c r="V172" s="136"/>
      <c r="W172" s="136"/>
      <c r="X172" s="136"/>
      <c r="Y172" s="136"/>
      <c r="Z172" s="136"/>
      <c r="AA172" s="137"/>
    </row>
    <row r="173" spans="2:29" s="1" customFormat="1" ht="16.5" customHeight="1" x14ac:dyDescent="0.35">
      <c r="B173" s="31"/>
      <c r="C173" s="32"/>
      <c r="D173" s="32"/>
      <c r="E173" s="32"/>
      <c r="F173" s="311" t="s">
        <v>420</v>
      </c>
      <c r="G173" s="312"/>
      <c r="H173" s="312"/>
      <c r="I173" s="312"/>
      <c r="J173" s="32"/>
      <c r="K173" s="32"/>
      <c r="L173" s="32"/>
      <c r="M173" s="32"/>
      <c r="N173" s="32"/>
      <c r="O173" s="32"/>
      <c r="P173" s="32"/>
      <c r="Q173" s="32"/>
      <c r="R173" s="33"/>
      <c r="T173" s="138"/>
      <c r="U173" s="32"/>
      <c r="V173" s="32"/>
      <c r="W173" s="32"/>
      <c r="X173" s="32"/>
      <c r="Y173" s="32"/>
      <c r="Z173" s="32"/>
      <c r="AA173" s="69"/>
    </row>
    <row r="174" spans="2:29" s="1" customFormat="1" ht="125.25" customHeight="1" x14ac:dyDescent="0.35">
      <c r="B174" s="31"/>
      <c r="C174" s="130">
        <v>33</v>
      </c>
      <c r="D174" s="130" t="s">
        <v>123</v>
      </c>
      <c r="E174" s="131" t="s">
        <v>176</v>
      </c>
      <c r="F174" s="308" t="s">
        <v>531</v>
      </c>
      <c r="G174" s="308"/>
      <c r="H174" s="308"/>
      <c r="I174" s="308"/>
      <c r="J174" s="132" t="s">
        <v>126</v>
      </c>
      <c r="K174" s="133">
        <v>1</v>
      </c>
      <c r="L174" s="293"/>
      <c r="M174" s="293"/>
      <c r="N174" s="293">
        <f>ROUND(L174*K174,2)</f>
        <v>0</v>
      </c>
      <c r="O174" s="293"/>
      <c r="P174" s="293"/>
      <c r="Q174" s="293"/>
      <c r="R174" s="33"/>
      <c r="T174" s="138"/>
      <c r="U174" s="148"/>
      <c r="V174" s="148"/>
      <c r="W174" s="148"/>
      <c r="X174" s="148"/>
      <c r="Y174" s="148"/>
      <c r="Z174" s="148"/>
      <c r="AA174" s="69"/>
    </row>
    <row r="175" spans="2:29" s="1" customFormat="1" ht="11.25" customHeight="1" x14ac:dyDescent="0.35">
      <c r="B175" s="31"/>
      <c r="C175" s="142"/>
      <c r="D175" s="142"/>
      <c r="E175" s="143"/>
      <c r="F175" s="170"/>
      <c r="G175" s="170"/>
      <c r="H175" s="170"/>
      <c r="I175" s="170"/>
      <c r="J175" s="144"/>
      <c r="K175" s="145"/>
      <c r="L175" s="146"/>
      <c r="M175" s="146"/>
      <c r="N175" s="146"/>
      <c r="O175" s="146"/>
      <c r="P175" s="146"/>
      <c r="Q175" s="146"/>
      <c r="R175" s="33"/>
      <c r="T175" s="138"/>
      <c r="U175" s="166"/>
      <c r="V175" s="166"/>
      <c r="W175" s="166"/>
      <c r="X175" s="166"/>
      <c r="Y175" s="166"/>
      <c r="Z175" s="166"/>
      <c r="AA175" s="69"/>
    </row>
    <row r="176" spans="2:29" s="1" customFormat="1" ht="70.5" customHeight="1" x14ac:dyDescent="0.35">
      <c r="B176" s="31"/>
      <c r="C176" s="130">
        <v>34</v>
      </c>
      <c r="D176" s="130" t="s">
        <v>123</v>
      </c>
      <c r="E176" s="131" t="s">
        <v>449</v>
      </c>
      <c r="F176" s="308" t="s">
        <v>937</v>
      </c>
      <c r="G176" s="308"/>
      <c r="H176" s="308"/>
      <c r="I176" s="308"/>
      <c r="J176" s="132" t="s">
        <v>160</v>
      </c>
      <c r="K176" s="133">
        <v>1</v>
      </c>
      <c r="L176" s="293"/>
      <c r="M176" s="293"/>
      <c r="N176" s="293">
        <f>ROUND(L176*K176,2)</f>
        <v>0</v>
      </c>
      <c r="O176" s="293"/>
      <c r="P176" s="293"/>
      <c r="Q176" s="293"/>
      <c r="R176" s="33"/>
      <c r="T176" s="138"/>
      <c r="U176" s="166"/>
      <c r="V176" s="166"/>
      <c r="W176" s="166"/>
      <c r="X176" s="166"/>
      <c r="Y176" s="166"/>
      <c r="Z176" s="166"/>
      <c r="AA176" s="69"/>
    </row>
    <row r="177" spans="2:27" s="1" customFormat="1" ht="11.25" customHeight="1" x14ac:dyDescent="0.35">
      <c r="B177" s="31"/>
      <c r="C177" s="142"/>
      <c r="D177" s="142"/>
      <c r="E177" s="143"/>
      <c r="F177" s="170"/>
      <c r="G177" s="170"/>
      <c r="H177" s="170"/>
      <c r="I177" s="170"/>
      <c r="J177" s="144"/>
      <c r="K177" s="145"/>
      <c r="L177" s="146"/>
      <c r="M177" s="146"/>
      <c r="N177" s="146"/>
      <c r="O177" s="146"/>
      <c r="P177" s="146"/>
      <c r="Q177" s="146"/>
      <c r="R177" s="33"/>
      <c r="T177" s="138"/>
      <c r="U177" s="166"/>
      <c r="V177" s="166"/>
      <c r="W177" s="166"/>
      <c r="X177" s="166"/>
      <c r="Y177" s="166"/>
      <c r="Z177" s="166"/>
      <c r="AA177" s="69"/>
    </row>
    <row r="178" spans="2:27" s="1" customFormat="1" ht="34.5" customHeight="1" x14ac:dyDescent="0.35">
      <c r="B178" s="31"/>
      <c r="C178" s="130">
        <v>35</v>
      </c>
      <c r="D178" s="130" t="s">
        <v>123</v>
      </c>
      <c r="E178" s="131" t="s">
        <v>451</v>
      </c>
      <c r="F178" s="308" t="s">
        <v>450</v>
      </c>
      <c r="G178" s="308"/>
      <c r="H178" s="308"/>
      <c r="I178" s="308"/>
      <c r="J178" s="132" t="s">
        <v>160</v>
      </c>
      <c r="K178" s="133">
        <v>1</v>
      </c>
      <c r="L178" s="293"/>
      <c r="M178" s="293"/>
      <c r="N178" s="293">
        <f>ROUND(L178*K178,2)</f>
        <v>0</v>
      </c>
      <c r="O178" s="293"/>
      <c r="P178" s="293"/>
      <c r="Q178" s="293"/>
      <c r="R178" s="33"/>
      <c r="T178" s="138"/>
      <c r="U178" s="166"/>
      <c r="V178" s="166"/>
      <c r="W178" s="166"/>
      <c r="X178" s="166"/>
      <c r="Y178" s="166"/>
      <c r="Z178" s="166"/>
      <c r="AA178" s="69"/>
    </row>
    <row r="179" spans="2:27" s="1" customFormat="1" ht="50.25" customHeight="1" x14ac:dyDescent="0.35">
      <c r="B179" s="31"/>
      <c r="C179" s="130">
        <v>36</v>
      </c>
      <c r="D179" s="130" t="s">
        <v>123</v>
      </c>
      <c r="E179" s="131" t="s">
        <v>506</v>
      </c>
      <c r="F179" s="308" t="s">
        <v>507</v>
      </c>
      <c r="G179" s="308"/>
      <c r="H179" s="308"/>
      <c r="I179" s="308"/>
      <c r="J179" s="132" t="s">
        <v>160</v>
      </c>
      <c r="K179" s="133">
        <v>1</v>
      </c>
      <c r="L179" s="293"/>
      <c r="M179" s="293"/>
      <c r="N179" s="293">
        <f>ROUND(L179*K179,2)</f>
        <v>0</v>
      </c>
      <c r="O179" s="293"/>
      <c r="P179" s="293"/>
      <c r="Q179" s="293"/>
      <c r="R179" s="33"/>
      <c r="T179" s="138"/>
      <c r="U179" s="166"/>
      <c r="V179" s="166"/>
      <c r="W179" s="166"/>
      <c r="X179" s="166"/>
      <c r="Y179" s="166"/>
      <c r="Z179" s="166"/>
      <c r="AA179" s="69"/>
    </row>
    <row r="180" spans="2:27" s="1" customFormat="1" ht="52.5" customHeight="1" x14ac:dyDescent="0.35">
      <c r="B180" s="31"/>
      <c r="C180" s="130">
        <v>37</v>
      </c>
      <c r="D180" s="130" t="s">
        <v>123</v>
      </c>
      <c r="E180" s="131" t="s">
        <v>506</v>
      </c>
      <c r="F180" s="308" t="s">
        <v>508</v>
      </c>
      <c r="G180" s="308"/>
      <c r="H180" s="308"/>
      <c r="I180" s="308"/>
      <c r="J180" s="132" t="s">
        <v>160</v>
      </c>
      <c r="K180" s="133">
        <v>1</v>
      </c>
      <c r="L180" s="293"/>
      <c r="M180" s="293"/>
      <c r="N180" s="293">
        <f>ROUND(L180*K180,2)</f>
        <v>0</v>
      </c>
      <c r="O180" s="293"/>
      <c r="P180" s="293"/>
      <c r="Q180" s="293"/>
      <c r="R180" s="33"/>
      <c r="T180" s="138"/>
      <c r="U180" s="166"/>
      <c r="V180" s="166"/>
      <c r="W180" s="166"/>
      <c r="X180" s="166"/>
      <c r="Y180" s="166"/>
      <c r="Z180" s="166"/>
      <c r="AA180" s="69"/>
    </row>
    <row r="181" spans="2:27" s="1" customFormat="1" ht="57.75" customHeight="1" x14ac:dyDescent="0.35">
      <c r="B181" s="31"/>
      <c r="C181" s="130">
        <v>38</v>
      </c>
      <c r="D181" s="130" t="s">
        <v>123</v>
      </c>
      <c r="E181" s="131" t="s">
        <v>506</v>
      </c>
      <c r="F181" s="308" t="s">
        <v>509</v>
      </c>
      <c r="G181" s="308"/>
      <c r="H181" s="308"/>
      <c r="I181" s="308"/>
      <c r="J181" s="132" t="s">
        <v>160</v>
      </c>
      <c r="K181" s="133">
        <v>1</v>
      </c>
      <c r="L181" s="293"/>
      <c r="M181" s="293"/>
      <c r="N181" s="293">
        <f>ROUND(L181*K181,2)</f>
        <v>0</v>
      </c>
      <c r="O181" s="293"/>
      <c r="P181" s="293"/>
      <c r="Q181" s="293"/>
      <c r="R181" s="33"/>
      <c r="T181" s="138"/>
      <c r="U181" s="166"/>
      <c r="V181" s="166"/>
      <c r="W181" s="166"/>
      <c r="X181" s="166"/>
      <c r="Y181" s="166"/>
      <c r="Z181" s="166"/>
      <c r="AA181" s="69"/>
    </row>
    <row r="182" spans="2:27" s="1" customFormat="1" ht="12.75" customHeight="1" x14ac:dyDescent="0.35">
      <c r="B182" s="31"/>
      <c r="C182" s="148"/>
      <c r="D182" s="148"/>
      <c r="E182" s="148"/>
      <c r="F182" s="150"/>
      <c r="G182" s="151"/>
      <c r="H182" s="151"/>
      <c r="I182" s="151"/>
      <c r="J182" s="148"/>
      <c r="K182" s="148"/>
      <c r="L182" s="148"/>
      <c r="M182" s="148"/>
      <c r="N182" s="148"/>
      <c r="O182" s="148"/>
      <c r="P182" s="148"/>
      <c r="Q182" s="148"/>
      <c r="R182" s="33"/>
      <c r="T182" s="138"/>
      <c r="U182" s="148"/>
      <c r="V182" s="148"/>
      <c r="W182" s="148"/>
      <c r="X182" s="148"/>
      <c r="Y182" s="148"/>
      <c r="Z182" s="148"/>
      <c r="AA182" s="69"/>
    </row>
    <row r="183" spans="2:27" s="1" customFormat="1" ht="25.5" customHeight="1" x14ac:dyDescent="0.35">
      <c r="B183" s="129"/>
      <c r="C183" s="130">
        <v>39</v>
      </c>
      <c r="D183" s="130" t="s">
        <v>123</v>
      </c>
      <c r="E183" s="131" t="s">
        <v>177</v>
      </c>
      <c r="F183" s="308" t="s">
        <v>178</v>
      </c>
      <c r="G183" s="308"/>
      <c r="H183" s="308"/>
      <c r="I183" s="308"/>
      <c r="J183" s="132" t="s">
        <v>163</v>
      </c>
      <c r="K183" s="133">
        <v>1</v>
      </c>
      <c r="L183" s="293"/>
      <c r="M183" s="293"/>
      <c r="N183" s="293">
        <f>ROUND(L183*K183,2)</f>
        <v>0</v>
      </c>
      <c r="O183" s="293"/>
      <c r="P183" s="293"/>
      <c r="Q183" s="293"/>
      <c r="R183" s="134"/>
      <c r="T183" s="135"/>
      <c r="U183" s="40"/>
      <c r="V183" s="136"/>
      <c r="W183" s="136"/>
      <c r="X183" s="136"/>
      <c r="Y183" s="136"/>
      <c r="Z183" s="136"/>
      <c r="AA183" s="137"/>
    </row>
    <row r="184" spans="2:27" s="1" customFormat="1" ht="46.5" customHeight="1" x14ac:dyDescent="0.35">
      <c r="B184" s="31"/>
      <c r="C184" s="32"/>
      <c r="D184" s="32"/>
      <c r="E184" s="32"/>
      <c r="F184" s="309" t="s">
        <v>524</v>
      </c>
      <c r="G184" s="310"/>
      <c r="H184" s="310"/>
      <c r="I184" s="310"/>
      <c r="J184" s="32"/>
      <c r="K184" s="32"/>
      <c r="L184" s="32"/>
      <c r="M184" s="32"/>
      <c r="N184" s="32"/>
      <c r="O184" s="32"/>
      <c r="P184" s="32"/>
      <c r="Q184" s="32"/>
      <c r="R184" s="33"/>
      <c r="T184" s="138"/>
      <c r="U184" s="32"/>
      <c r="V184" s="32"/>
      <c r="W184" s="32"/>
      <c r="X184" s="32"/>
      <c r="Y184" s="32"/>
      <c r="Z184" s="32"/>
      <c r="AA184" s="69"/>
    </row>
    <row r="185" spans="2:27" s="1" customFormat="1" ht="30.75" customHeight="1" x14ac:dyDescent="0.35">
      <c r="B185" s="129"/>
      <c r="C185" s="130">
        <v>40</v>
      </c>
      <c r="D185" s="130" t="s">
        <v>123</v>
      </c>
      <c r="E185" s="131" t="s">
        <v>179</v>
      </c>
      <c r="F185" s="308" t="s">
        <v>427</v>
      </c>
      <c r="G185" s="308"/>
      <c r="H185" s="308"/>
      <c r="I185" s="308"/>
      <c r="J185" s="132" t="s">
        <v>163</v>
      </c>
      <c r="K185" s="133">
        <v>1</v>
      </c>
      <c r="L185" s="293"/>
      <c r="M185" s="293"/>
      <c r="N185" s="293">
        <f>ROUND(L185*K185,2)</f>
        <v>0</v>
      </c>
      <c r="O185" s="293"/>
      <c r="P185" s="293"/>
      <c r="Q185" s="293"/>
      <c r="R185" s="134"/>
      <c r="T185" s="135"/>
      <c r="U185" s="40"/>
      <c r="V185" s="136"/>
      <c r="W185" s="136"/>
      <c r="X185" s="136"/>
      <c r="Y185" s="136"/>
      <c r="Z185" s="136"/>
      <c r="AA185" s="137"/>
    </row>
    <row r="186" spans="2:27" s="1" customFormat="1" ht="76.5" customHeight="1" x14ac:dyDescent="0.35">
      <c r="B186" s="31"/>
      <c r="C186" s="32"/>
      <c r="D186" s="32"/>
      <c r="E186" s="32"/>
      <c r="F186" s="309" t="s">
        <v>788</v>
      </c>
      <c r="G186" s="310"/>
      <c r="H186" s="310"/>
      <c r="I186" s="310"/>
      <c r="J186" s="32"/>
      <c r="K186" s="32"/>
      <c r="L186" s="32"/>
      <c r="M186" s="32"/>
      <c r="N186" s="32"/>
      <c r="O186" s="32"/>
      <c r="P186" s="32"/>
      <c r="Q186" s="32"/>
      <c r="R186" s="33"/>
      <c r="T186" s="138"/>
      <c r="U186" s="32"/>
      <c r="V186" s="32"/>
      <c r="W186" s="32"/>
      <c r="X186" s="32"/>
      <c r="Y186" s="32"/>
      <c r="Z186" s="32"/>
      <c r="AA186" s="69"/>
    </row>
    <row r="187" spans="2:27" s="1" customFormat="1" ht="25.5" customHeight="1" x14ac:dyDescent="0.35">
      <c r="B187" s="129"/>
      <c r="C187" s="130">
        <v>41</v>
      </c>
      <c r="D187" s="130" t="s">
        <v>123</v>
      </c>
      <c r="E187" s="131" t="s">
        <v>180</v>
      </c>
      <c r="F187" s="294" t="s">
        <v>181</v>
      </c>
      <c r="G187" s="294"/>
      <c r="H187" s="294"/>
      <c r="I187" s="294"/>
      <c r="J187" s="132" t="s">
        <v>160</v>
      </c>
      <c r="K187" s="133">
        <v>1</v>
      </c>
      <c r="L187" s="293"/>
      <c r="M187" s="293"/>
      <c r="N187" s="293">
        <f>ROUND(L187*K187,2)</f>
        <v>0</v>
      </c>
      <c r="O187" s="293"/>
      <c r="P187" s="293"/>
      <c r="Q187" s="293"/>
      <c r="R187" s="134"/>
      <c r="T187" s="135"/>
      <c r="U187" s="40"/>
      <c r="V187" s="136"/>
      <c r="W187" s="136"/>
      <c r="X187" s="136"/>
      <c r="Y187" s="136"/>
      <c r="Z187" s="136"/>
      <c r="AA187" s="137"/>
    </row>
    <row r="188" spans="2:27" s="1" customFormat="1" ht="36" customHeight="1" x14ac:dyDescent="0.35">
      <c r="B188" s="31"/>
      <c r="C188" s="32"/>
      <c r="D188" s="32"/>
      <c r="E188" s="32"/>
      <c r="F188" s="311" t="s">
        <v>789</v>
      </c>
      <c r="G188" s="312"/>
      <c r="H188" s="312"/>
      <c r="I188" s="312"/>
      <c r="J188" s="32"/>
      <c r="K188" s="32"/>
      <c r="L188" s="32"/>
      <c r="M188" s="32"/>
      <c r="N188" s="32"/>
      <c r="O188" s="32"/>
      <c r="P188" s="32"/>
      <c r="Q188" s="32"/>
      <c r="R188" s="33"/>
      <c r="T188" s="138"/>
      <c r="U188" s="32"/>
      <c r="V188" s="32"/>
      <c r="W188" s="32"/>
      <c r="X188" s="32"/>
      <c r="Y188" s="32"/>
      <c r="Z188" s="32"/>
      <c r="AA188" s="69"/>
    </row>
    <row r="189" spans="2:27" s="1" customFormat="1" ht="38.25" customHeight="1" x14ac:dyDescent="0.35">
      <c r="B189" s="129"/>
      <c r="C189" s="130">
        <v>42</v>
      </c>
      <c r="D189" s="130" t="s">
        <v>123</v>
      </c>
      <c r="E189" s="131" t="s">
        <v>182</v>
      </c>
      <c r="F189" s="294" t="s">
        <v>461</v>
      </c>
      <c r="G189" s="294"/>
      <c r="H189" s="294"/>
      <c r="I189" s="294"/>
      <c r="J189" s="132" t="s">
        <v>163</v>
      </c>
      <c r="K189" s="133">
        <v>1</v>
      </c>
      <c r="L189" s="293"/>
      <c r="M189" s="293"/>
      <c r="N189" s="293">
        <f>ROUND(L189*K189,2)</f>
        <v>0</v>
      </c>
      <c r="O189" s="293"/>
      <c r="P189" s="293"/>
      <c r="Q189" s="293"/>
      <c r="R189" s="134"/>
      <c r="T189" s="135"/>
      <c r="U189" s="40"/>
      <c r="V189" s="136"/>
      <c r="W189" s="136"/>
      <c r="X189" s="136"/>
      <c r="Y189" s="136"/>
      <c r="Z189" s="136"/>
      <c r="AA189" s="137"/>
    </row>
    <row r="190" spans="2:27" s="1" customFormat="1" ht="37.5" customHeight="1" x14ac:dyDescent="0.35">
      <c r="B190" s="31"/>
      <c r="C190" s="32"/>
      <c r="D190" s="32"/>
      <c r="E190" s="32"/>
      <c r="F190" s="311" t="s">
        <v>525</v>
      </c>
      <c r="G190" s="312"/>
      <c r="H190" s="312"/>
      <c r="I190" s="312"/>
      <c r="J190" s="32"/>
      <c r="K190" s="32"/>
      <c r="L190" s="32"/>
      <c r="M190" s="32"/>
      <c r="N190" s="32"/>
      <c r="O190" s="32"/>
      <c r="P190" s="32"/>
      <c r="Q190" s="32"/>
      <c r="R190" s="33"/>
      <c r="T190" s="138"/>
      <c r="U190" s="32"/>
      <c r="V190" s="32"/>
      <c r="W190" s="32"/>
      <c r="X190" s="32"/>
      <c r="Y190" s="32"/>
      <c r="Z190" s="32"/>
      <c r="AA190" s="69"/>
    </row>
    <row r="191" spans="2:27" s="1" customFormat="1" ht="46.5" customHeight="1" x14ac:dyDescent="0.35">
      <c r="B191" s="129"/>
      <c r="C191" s="130">
        <v>43</v>
      </c>
      <c r="D191" s="130" t="s">
        <v>123</v>
      </c>
      <c r="E191" s="131" t="s">
        <v>183</v>
      </c>
      <c r="F191" s="294" t="s">
        <v>459</v>
      </c>
      <c r="G191" s="294"/>
      <c r="H191" s="294"/>
      <c r="I191" s="294"/>
      <c r="J191" s="132" t="s">
        <v>184</v>
      </c>
      <c r="K191" s="133">
        <v>25</v>
      </c>
      <c r="L191" s="293"/>
      <c r="M191" s="293"/>
      <c r="N191" s="293">
        <f>ROUND(L191*K191,2)</f>
        <v>0</v>
      </c>
      <c r="O191" s="293"/>
      <c r="P191" s="293"/>
      <c r="Q191" s="293"/>
      <c r="R191" s="134"/>
      <c r="T191" s="135"/>
      <c r="U191" s="40"/>
      <c r="V191" s="136"/>
      <c r="W191" s="136"/>
      <c r="X191" s="136"/>
      <c r="Y191" s="136"/>
      <c r="Z191" s="136"/>
      <c r="AA191" s="137"/>
    </row>
    <row r="192" spans="2:27" s="1" customFormat="1" ht="29.25" customHeight="1" x14ac:dyDescent="0.35">
      <c r="B192" s="31"/>
      <c r="C192" s="32"/>
      <c r="D192" s="32"/>
      <c r="E192" s="32"/>
      <c r="F192" s="311" t="s">
        <v>460</v>
      </c>
      <c r="G192" s="312"/>
      <c r="H192" s="312"/>
      <c r="I192" s="312"/>
      <c r="J192" s="32"/>
      <c r="K192" s="32"/>
      <c r="L192" s="32"/>
      <c r="M192" s="32"/>
      <c r="N192" s="32"/>
      <c r="O192" s="32"/>
      <c r="P192" s="32"/>
      <c r="Q192" s="32"/>
      <c r="R192" s="33"/>
      <c r="T192" s="138"/>
      <c r="U192" s="32"/>
      <c r="V192" s="32"/>
      <c r="W192" s="32"/>
      <c r="X192" s="32"/>
      <c r="Y192" s="32"/>
      <c r="Z192" s="32"/>
      <c r="AA192" s="69"/>
    </row>
    <row r="193" spans="2:29" s="1" customFormat="1" ht="25.5" customHeight="1" x14ac:dyDescent="0.35">
      <c r="B193" s="129"/>
      <c r="C193" s="130">
        <v>44</v>
      </c>
      <c r="D193" s="130" t="s">
        <v>123</v>
      </c>
      <c r="E193" s="131" t="s">
        <v>185</v>
      </c>
      <c r="F193" s="294" t="s">
        <v>186</v>
      </c>
      <c r="G193" s="294"/>
      <c r="H193" s="294"/>
      <c r="I193" s="294"/>
      <c r="J193" s="132" t="s">
        <v>160</v>
      </c>
      <c r="K193" s="133">
        <v>1</v>
      </c>
      <c r="L193" s="293"/>
      <c r="M193" s="293"/>
      <c r="N193" s="293">
        <f t="shared" ref="N193:N200" si="2">ROUND(L193*K193,2)</f>
        <v>0</v>
      </c>
      <c r="O193" s="293"/>
      <c r="P193" s="293"/>
      <c r="Q193" s="293"/>
      <c r="R193" s="134"/>
      <c r="T193" s="135"/>
      <c r="U193" s="40"/>
      <c r="V193" s="136"/>
      <c r="W193" s="136"/>
      <c r="X193" s="136"/>
      <c r="Y193" s="136"/>
      <c r="Z193" s="136"/>
      <c r="AA193" s="137"/>
    </row>
    <row r="194" spans="2:29" s="1" customFormat="1" ht="78" customHeight="1" x14ac:dyDescent="0.35">
      <c r="B194" s="129"/>
      <c r="C194" s="130">
        <v>45</v>
      </c>
      <c r="D194" s="130" t="s">
        <v>123</v>
      </c>
      <c r="E194" s="131" t="s">
        <v>187</v>
      </c>
      <c r="F194" s="308" t="s">
        <v>402</v>
      </c>
      <c r="G194" s="308"/>
      <c r="H194" s="308"/>
      <c r="I194" s="308"/>
      <c r="J194" s="132" t="s">
        <v>163</v>
      </c>
      <c r="K194" s="133">
        <v>2</v>
      </c>
      <c r="L194" s="293"/>
      <c r="M194" s="293"/>
      <c r="N194" s="293">
        <f t="shared" si="2"/>
        <v>0</v>
      </c>
      <c r="O194" s="293"/>
      <c r="P194" s="293"/>
      <c r="Q194" s="293"/>
      <c r="R194" s="134"/>
      <c r="T194" s="135"/>
      <c r="U194" s="40"/>
      <c r="V194" s="136"/>
      <c r="W194" s="136"/>
      <c r="X194" s="136"/>
      <c r="Y194" s="136"/>
      <c r="Z194" s="136"/>
      <c r="AA194" s="137"/>
    </row>
    <row r="195" spans="2:29" s="1" customFormat="1" ht="27" customHeight="1" x14ac:dyDescent="0.35">
      <c r="B195" s="129"/>
      <c r="C195" s="130">
        <v>46</v>
      </c>
      <c r="D195" s="130" t="s">
        <v>123</v>
      </c>
      <c r="E195" s="131" t="s">
        <v>188</v>
      </c>
      <c r="F195" s="308" t="s">
        <v>189</v>
      </c>
      <c r="G195" s="308"/>
      <c r="H195" s="308"/>
      <c r="I195" s="308"/>
      <c r="J195" s="132" t="s">
        <v>160</v>
      </c>
      <c r="K195" s="133">
        <v>4</v>
      </c>
      <c r="L195" s="293"/>
      <c r="M195" s="293"/>
      <c r="N195" s="293">
        <f t="shared" si="2"/>
        <v>0</v>
      </c>
      <c r="O195" s="293"/>
      <c r="P195" s="293"/>
      <c r="Q195" s="293"/>
      <c r="R195" s="134"/>
      <c r="T195" s="135"/>
      <c r="U195" s="40"/>
      <c r="V195" s="136"/>
      <c r="W195" s="136"/>
      <c r="X195" s="136"/>
      <c r="Y195" s="136"/>
      <c r="Z195" s="136"/>
      <c r="AA195" s="137"/>
    </row>
    <row r="196" spans="2:29" s="1" customFormat="1" ht="150.75" customHeight="1" x14ac:dyDescent="0.35">
      <c r="B196" s="129"/>
      <c r="C196" s="130">
        <v>47</v>
      </c>
      <c r="D196" s="130" t="s">
        <v>123</v>
      </c>
      <c r="E196" s="131" t="s">
        <v>576</v>
      </c>
      <c r="F196" s="294" t="s">
        <v>462</v>
      </c>
      <c r="G196" s="294"/>
      <c r="H196" s="294"/>
      <c r="I196" s="294"/>
      <c r="J196" s="132" t="s">
        <v>160</v>
      </c>
      <c r="K196" s="133">
        <v>1</v>
      </c>
      <c r="L196" s="293"/>
      <c r="M196" s="293"/>
      <c r="N196" s="293">
        <f t="shared" si="2"/>
        <v>0</v>
      </c>
      <c r="O196" s="293"/>
      <c r="P196" s="293"/>
      <c r="Q196" s="293"/>
      <c r="R196" s="134"/>
      <c r="T196" s="135"/>
      <c r="U196" s="40"/>
      <c r="V196" s="136"/>
      <c r="W196" s="136"/>
      <c r="X196" s="136"/>
      <c r="Y196" s="136"/>
      <c r="Z196" s="136"/>
      <c r="AA196" s="137"/>
    </row>
    <row r="197" spans="2:29" s="1" customFormat="1" ht="150.75" customHeight="1" x14ac:dyDescent="0.35">
      <c r="B197" s="129"/>
      <c r="C197" s="130">
        <v>48</v>
      </c>
      <c r="D197" s="130" t="s">
        <v>123</v>
      </c>
      <c r="E197" s="131" t="s">
        <v>577</v>
      </c>
      <c r="F197" s="294" t="s">
        <v>463</v>
      </c>
      <c r="G197" s="294"/>
      <c r="H197" s="294"/>
      <c r="I197" s="294"/>
      <c r="J197" s="132" t="s">
        <v>160</v>
      </c>
      <c r="K197" s="133">
        <v>1</v>
      </c>
      <c r="L197" s="293"/>
      <c r="M197" s="293"/>
      <c r="N197" s="293">
        <f t="shared" ref="N197:N199" si="3">ROUND(L197*K197,2)</f>
        <v>0</v>
      </c>
      <c r="O197" s="293"/>
      <c r="P197" s="293"/>
      <c r="Q197" s="293"/>
      <c r="R197" s="134"/>
      <c r="T197" s="135"/>
      <c r="U197" s="40"/>
      <c r="V197" s="136"/>
      <c r="W197" s="136"/>
      <c r="X197" s="136"/>
      <c r="Y197" s="136"/>
      <c r="Z197" s="136"/>
      <c r="AA197" s="137"/>
    </row>
    <row r="198" spans="2:29" s="1" customFormat="1" ht="150.75" customHeight="1" x14ac:dyDescent="0.35">
      <c r="B198" s="129"/>
      <c r="C198" s="130">
        <v>49</v>
      </c>
      <c r="D198" s="130" t="s">
        <v>123</v>
      </c>
      <c r="E198" s="131" t="s">
        <v>578</v>
      </c>
      <c r="F198" s="294" t="s">
        <v>464</v>
      </c>
      <c r="G198" s="294"/>
      <c r="H198" s="294"/>
      <c r="I198" s="294"/>
      <c r="J198" s="132" t="s">
        <v>160</v>
      </c>
      <c r="K198" s="133">
        <v>1</v>
      </c>
      <c r="L198" s="293"/>
      <c r="M198" s="293"/>
      <c r="N198" s="293">
        <f t="shared" si="3"/>
        <v>0</v>
      </c>
      <c r="O198" s="293"/>
      <c r="P198" s="293"/>
      <c r="Q198" s="293"/>
      <c r="R198" s="134"/>
      <c r="T198" s="135"/>
      <c r="U198" s="40"/>
      <c r="V198" s="136"/>
      <c r="W198" s="136"/>
      <c r="X198" s="136"/>
      <c r="Y198" s="136"/>
      <c r="Z198" s="136"/>
      <c r="AA198" s="137"/>
    </row>
    <row r="199" spans="2:29" s="1" customFormat="1" ht="150.75" customHeight="1" x14ac:dyDescent="0.35">
      <c r="B199" s="129"/>
      <c r="C199" s="130">
        <v>50</v>
      </c>
      <c r="D199" s="130" t="s">
        <v>123</v>
      </c>
      <c r="E199" s="131" t="s">
        <v>579</v>
      </c>
      <c r="F199" s="294" t="s">
        <v>465</v>
      </c>
      <c r="G199" s="294"/>
      <c r="H199" s="294"/>
      <c r="I199" s="294"/>
      <c r="J199" s="132" t="s">
        <v>160</v>
      </c>
      <c r="K199" s="133">
        <v>1</v>
      </c>
      <c r="L199" s="293"/>
      <c r="M199" s="293"/>
      <c r="N199" s="293">
        <f t="shared" si="3"/>
        <v>0</v>
      </c>
      <c r="O199" s="293"/>
      <c r="P199" s="293"/>
      <c r="Q199" s="293"/>
      <c r="R199" s="134"/>
      <c r="T199" s="135"/>
      <c r="U199" s="40"/>
      <c r="V199" s="136"/>
      <c r="W199" s="136"/>
      <c r="X199" s="136"/>
      <c r="Y199" s="136"/>
      <c r="Z199" s="136"/>
      <c r="AA199" s="137"/>
    </row>
    <row r="200" spans="2:29" s="1" customFormat="1" ht="25.5" customHeight="1" x14ac:dyDescent="0.35">
      <c r="B200" s="129"/>
      <c r="C200" s="130">
        <v>51</v>
      </c>
      <c r="D200" s="130" t="s">
        <v>123</v>
      </c>
      <c r="E200" s="131" t="s">
        <v>190</v>
      </c>
      <c r="F200" s="294" t="s">
        <v>191</v>
      </c>
      <c r="G200" s="294"/>
      <c r="H200" s="294"/>
      <c r="I200" s="294"/>
      <c r="J200" s="132" t="s">
        <v>155</v>
      </c>
      <c r="K200" s="133">
        <v>4991.99</v>
      </c>
      <c r="L200" s="293"/>
      <c r="M200" s="293"/>
      <c r="N200" s="293">
        <f t="shared" si="2"/>
        <v>0</v>
      </c>
      <c r="O200" s="293"/>
      <c r="P200" s="293"/>
      <c r="Q200" s="293"/>
      <c r="R200" s="134"/>
      <c r="T200" s="135"/>
      <c r="U200" s="40"/>
      <c r="V200" s="136"/>
      <c r="W200" s="136"/>
      <c r="X200" s="136"/>
      <c r="Y200" s="136"/>
      <c r="Z200" s="136"/>
      <c r="AA200" s="137"/>
    </row>
    <row r="201" spans="2:29" s="9" customFormat="1" ht="29.9" customHeight="1" x14ac:dyDescent="0.35">
      <c r="B201" s="121"/>
      <c r="C201" s="122"/>
      <c r="D201" s="128" t="s">
        <v>109</v>
      </c>
      <c r="E201" s="128"/>
      <c r="F201" s="128"/>
      <c r="G201" s="128"/>
      <c r="H201" s="128"/>
      <c r="I201" s="128"/>
      <c r="J201" s="128"/>
      <c r="K201" s="128"/>
      <c r="L201" s="128"/>
      <c r="M201" s="128"/>
      <c r="N201" s="304">
        <f>SUM(N202:Q204)</f>
        <v>0</v>
      </c>
      <c r="O201" s="305"/>
      <c r="P201" s="305"/>
      <c r="Q201" s="305"/>
      <c r="R201" s="124"/>
      <c r="T201" s="125"/>
      <c r="U201" s="122"/>
      <c r="V201" s="122"/>
      <c r="W201" s="126"/>
      <c r="X201" s="122"/>
      <c r="Y201" s="126"/>
      <c r="Z201" s="122"/>
      <c r="AA201" s="127"/>
      <c r="AC201" s="1"/>
    </row>
    <row r="202" spans="2:29" s="1" customFormat="1" ht="27.75" customHeight="1" x14ac:dyDescent="0.35">
      <c r="B202" s="129"/>
      <c r="C202" s="130">
        <v>52</v>
      </c>
      <c r="D202" s="130" t="s">
        <v>123</v>
      </c>
      <c r="E202" s="131" t="s">
        <v>192</v>
      </c>
      <c r="F202" s="294" t="s">
        <v>448</v>
      </c>
      <c r="G202" s="294"/>
      <c r="H202" s="294"/>
      <c r="I202" s="294"/>
      <c r="J202" s="132" t="s">
        <v>163</v>
      </c>
      <c r="K202" s="133">
        <v>1</v>
      </c>
      <c r="L202" s="293"/>
      <c r="M202" s="293"/>
      <c r="N202" s="293">
        <f>ROUND(L202*K202,2)</f>
        <v>0</v>
      </c>
      <c r="O202" s="293"/>
      <c r="P202" s="293"/>
      <c r="Q202" s="293"/>
      <c r="R202" s="134"/>
      <c r="T202" s="135"/>
      <c r="U202" s="40"/>
      <c r="V202" s="136"/>
      <c r="W202" s="136"/>
      <c r="X202" s="136"/>
      <c r="Y202" s="136"/>
      <c r="Z202" s="136"/>
      <c r="AA202" s="137"/>
    </row>
    <row r="203" spans="2:29" s="1" customFormat="1" ht="38.25" customHeight="1" x14ac:dyDescent="0.35">
      <c r="B203" s="129"/>
      <c r="C203" s="130">
        <v>53</v>
      </c>
      <c r="D203" s="130" t="s">
        <v>123</v>
      </c>
      <c r="E203" s="131" t="s">
        <v>351</v>
      </c>
      <c r="F203" s="294" t="s">
        <v>447</v>
      </c>
      <c r="G203" s="294"/>
      <c r="H203" s="294"/>
      <c r="I203" s="294"/>
      <c r="J203" s="132" t="s">
        <v>160</v>
      </c>
      <c r="K203" s="133">
        <v>1</v>
      </c>
      <c r="L203" s="293"/>
      <c r="M203" s="293"/>
      <c r="N203" s="293">
        <f>ROUND(L203*K203,2)</f>
        <v>0</v>
      </c>
      <c r="O203" s="293"/>
      <c r="P203" s="293"/>
      <c r="Q203" s="293"/>
      <c r="R203" s="134"/>
      <c r="T203" s="135"/>
      <c r="U203" s="40"/>
      <c r="V203" s="136"/>
      <c r="W203" s="136"/>
      <c r="X203" s="136"/>
      <c r="Y203" s="136"/>
      <c r="Z203" s="136"/>
      <c r="AA203" s="137"/>
    </row>
    <row r="204" spans="2:29" s="1" customFormat="1" ht="38.25" customHeight="1" x14ac:dyDescent="0.35">
      <c r="B204" s="129"/>
      <c r="C204" s="130">
        <v>54</v>
      </c>
      <c r="D204" s="130" t="s">
        <v>123</v>
      </c>
      <c r="E204" s="131" t="s">
        <v>193</v>
      </c>
      <c r="F204" s="294" t="s">
        <v>194</v>
      </c>
      <c r="G204" s="294"/>
      <c r="H204" s="294"/>
      <c r="I204" s="294"/>
      <c r="J204" s="132" t="s">
        <v>131</v>
      </c>
      <c r="K204" s="133">
        <v>0.27700000000000002</v>
      </c>
      <c r="L204" s="293"/>
      <c r="M204" s="293"/>
      <c r="N204" s="293">
        <f>ROUND(L204*K204,2)</f>
        <v>0</v>
      </c>
      <c r="O204" s="293"/>
      <c r="P204" s="293"/>
      <c r="Q204" s="293"/>
      <c r="R204" s="134"/>
      <c r="T204" s="135"/>
      <c r="U204" s="40"/>
      <c r="V204" s="136"/>
      <c r="W204" s="136"/>
      <c r="X204" s="136"/>
      <c r="Y204" s="136"/>
      <c r="Z204" s="136"/>
      <c r="AA204" s="137"/>
    </row>
    <row r="205" spans="2:29" s="9" customFormat="1" ht="29.9" customHeight="1" x14ac:dyDescent="0.35">
      <c r="B205" s="121"/>
      <c r="C205" s="122"/>
      <c r="D205" s="128" t="s">
        <v>110</v>
      </c>
      <c r="E205" s="128"/>
      <c r="F205" s="128"/>
      <c r="G205" s="128"/>
      <c r="H205" s="128"/>
      <c r="I205" s="128"/>
      <c r="J205" s="128"/>
      <c r="K205" s="128"/>
      <c r="L205" s="128"/>
      <c r="M205" s="128"/>
      <c r="N205" s="304">
        <f>SUM(N206:Q223)</f>
        <v>0</v>
      </c>
      <c r="O205" s="305"/>
      <c r="P205" s="305"/>
      <c r="Q205" s="305"/>
      <c r="R205" s="124"/>
      <c r="T205" s="125"/>
      <c r="U205" s="122"/>
      <c r="V205" s="122"/>
      <c r="W205" s="126"/>
      <c r="X205" s="122"/>
      <c r="Y205" s="126"/>
      <c r="Z205" s="122"/>
      <c r="AA205" s="127"/>
      <c r="AC205" s="1"/>
    </row>
    <row r="206" spans="2:29" s="1" customFormat="1" ht="38.25" customHeight="1" x14ac:dyDescent="0.35">
      <c r="B206" s="129"/>
      <c r="C206" s="130">
        <v>55</v>
      </c>
      <c r="D206" s="130" t="s">
        <v>123</v>
      </c>
      <c r="E206" s="131" t="s">
        <v>373</v>
      </c>
      <c r="F206" s="294" t="s">
        <v>376</v>
      </c>
      <c r="G206" s="294"/>
      <c r="H206" s="294"/>
      <c r="I206" s="294"/>
      <c r="J206" s="132" t="s">
        <v>128</v>
      </c>
      <c r="K206" s="133">
        <v>24</v>
      </c>
      <c r="L206" s="293"/>
      <c r="M206" s="293"/>
      <c r="N206" s="293">
        <f t="shared" ref="N206:N213" si="4">ROUND(L206*K206,2)</f>
        <v>0</v>
      </c>
      <c r="O206" s="293"/>
      <c r="P206" s="293"/>
      <c r="Q206" s="293"/>
      <c r="R206" s="134"/>
      <c r="T206" s="135"/>
      <c r="U206" s="40"/>
      <c r="V206" s="136"/>
      <c r="W206" s="136"/>
      <c r="X206" s="136"/>
      <c r="Y206" s="136"/>
      <c r="Z206" s="136"/>
      <c r="AA206" s="137"/>
    </row>
    <row r="207" spans="2:29" s="1" customFormat="1" ht="38.25" customHeight="1" x14ac:dyDescent="0.35">
      <c r="B207" s="129"/>
      <c r="C207" s="130">
        <v>56</v>
      </c>
      <c r="D207" s="130" t="s">
        <v>123</v>
      </c>
      <c r="E207" s="131" t="s">
        <v>375</v>
      </c>
      <c r="F207" s="294" t="s">
        <v>374</v>
      </c>
      <c r="G207" s="294"/>
      <c r="H207" s="294"/>
      <c r="I207" s="294"/>
      <c r="J207" s="132" t="s">
        <v>128</v>
      </c>
      <c r="K207" s="133">
        <v>6</v>
      </c>
      <c r="L207" s="293"/>
      <c r="M207" s="293"/>
      <c r="N207" s="293">
        <f t="shared" si="4"/>
        <v>0</v>
      </c>
      <c r="O207" s="293"/>
      <c r="P207" s="293"/>
      <c r="Q207" s="293"/>
      <c r="R207" s="134"/>
      <c r="T207" s="135"/>
      <c r="U207" s="40"/>
      <c r="V207" s="136"/>
      <c r="W207" s="136"/>
      <c r="X207" s="136"/>
      <c r="Y207" s="136"/>
      <c r="Z207" s="136"/>
      <c r="AA207" s="137"/>
    </row>
    <row r="208" spans="2:29" s="1" customFormat="1" ht="38.25" customHeight="1" x14ac:dyDescent="0.35">
      <c r="B208" s="129"/>
      <c r="C208" s="130">
        <v>57</v>
      </c>
      <c r="D208" s="130" t="s">
        <v>123</v>
      </c>
      <c r="E208" s="131" t="s">
        <v>377</v>
      </c>
      <c r="F208" s="294" t="s">
        <v>380</v>
      </c>
      <c r="G208" s="294"/>
      <c r="H208" s="294"/>
      <c r="I208" s="294"/>
      <c r="J208" s="132" t="s">
        <v>128</v>
      </c>
      <c r="K208" s="133">
        <v>20</v>
      </c>
      <c r="L208" s="293"/>
      <c r="M208" s="293"/>
      <c r="N208" s="293">
        <f t="shared" si="4"/>
        <v>0</v>
      </c>
      <c r="O208" s="293"/>
      <c r="P208" s="293"/>
      <c r="Q208" s="293"/>
      <c r="R208" s="134"/>
      <c r="T208" s="135"/>
      <c r="U208" s="40"/>
      <c r="V208" s="136"/>
      <c r="W208" s="136"/>
      <c r="X208" s="136"/>
      <c r="Y208" s="136"/>
      <c r="Z208" s="136"/>
      <c r="AA208" s="137"/>
    </row>
    <row r="209" spans="2:29" s="1" customFormat="1" ht="38.25" customHeight="1" x14ac:dyDescent="0.35">
      <c r="B209" s="129"/>
      <c r="C209" s="130">
        <v>58</v>
      </c>
      <c r="D209" s="130" t="s">
        <v>123</v>
      </c>
      <c r="E209" s="131" t="s">
        <v>388</v>
      </c>
      <c r="F209" s="294" t="s">
        <v>379</v>
      </c>
      <c r="G209" s="294"/>
      <c r="H209" s="294"/>
      <c r="I209" s="294"/>
      <c r="J209" s="132" t="s">
        <v>128</v>
      </c>
      <c r="K209" s="133">
        <v>2</v>
      </c>
      <c r="L209" s="293"/>
      <c r="M209" s="293"/>
      <c r="N209" s="293">
        <f t="shared" si="4"/>
        <v>0</v>
      </c>
      <c r="O209" s="293"/>
      <c r="P209" s="293"/>
      <c r="Q209" s="293"/>
      <c r="R209" s="134"/>
      <c r="T209" s="135"/>
      <c r="U209" s="40"/>
      <c r="V209" s="136"/>
      <c r="W209" s="136"/>
      <c r="X209" s="136"/>
      <c r="Y209" s="136"/>
      <c r="Z209" s="136"/>
      <c r="AA209" s="137"/>
    </row>
    <row r="210" spans="2:29" s="1" customFormat="1" ht="38.25" customHeight="1" x14ac:dyDescent="0.35">
      <c r="B210" s="129"/>
      <c r="C210" s="130">
        <v>59</v>
      </c>
      <c r="D210" s="130" t="s">
        <v>123</v>
      </c>
      <c r="E210" s="131" t="s">
        <v>387</v>
      </c>
      <c r="F210" s="294" t="s">
        <v>378</v>
      </c>
      <c r="G210" s="294"/>
      <c r="H210" s="294"/>
      <c r="I210" s="294"/>
      <c r="J210" s="132" t="s">
        <v>128</v>
      </c>
      <c r="K210" s="133">
        <v>2</v>
      </c>
      <c r="L210" s="293"/>
      <c r="M210" s="293"/>
      <c r="N210" s="293">
        <f t="shared" si="4"/>
        <v>0</v>
      </c>
      <c r="O210" s="293"/>
      <c r="P210" s="293"/>
      <c r="Q210" s="293"/>
      <c r="R210" s="134"/>
      <c r="T210" s="135"/>
      <c r="U210" s="40"/>
      <c r="V210" s="136"/>
      <c r="W210" s="136"/>
      <c r="X210" s="136"/>
      <c r="Y210" s="136"/>
      <c r="Z210" s="136"/>
      <c r="AA210" s="137"/>
    </row>
    <row r="211" spans="2:29" s="1" customFormat="1" ht="35.25" customHeight="1" x14ac:dyDescent="0.35">
      <c r="B211" s="31"/>
      <c r="C211" s="130">
        <v>60</v>
      </c>
      <c r="D211" s="130" t="s">
        <v>123</v>
      </c>
      <c r="E211" s="131" t="s">
        <v>467</v>
      </c>
      <c r="F211" s="294" t="s">
        <v>466</v>
      </c>
      <c r="G211" s="294"/>
      <c r="H211" s="294"/>
      <c r="I211" s="294"/>
      <c r="J211" s="132" t="s">
        <v>128</v>
      </c>
      <c r="K211" s="133">
        <v>2</v>
      </c>
      <c r="L211" s="293"/>
      <c r="M211" s="293"/>
      <c r="N211" s="293">
        <f t="shared" si="4"/>
        <v>0</v>
      </c>
      <c r="O211" s="293"/>
      <c r="P211" s="293"/>
      <c r="Q211" s="293"/>
      <c r="R211" s="33"/>
      <c r="T211" s="138"/>
      <c r="U211" s="166"/>
      <c r="V211" s="166"/>
      <c r="W211" s="166"/>
      <c r="X211" s="166"/>
      <c r="Y211" s="166"/>
      <c r="Z211" s="166"/>
      <c r="AA211" s="69"/>
    </row>
    <row r="212" spans="2:29" s="1" customFormat="1" ht="38.25" customHeight="1" x14ac:dyDescent="0.35">
      <c r="B212" s="129"/>
      <c r="C212" s="130">
        <v>61</v>
      </c>
      <c r="D212" s="130" t="s">
        <v>123</v>
      </c>
      <c r="E212" s="131" t="s">
        <v>386</v>
      </c>
      <c r="F212" s="294" t="s">
        <v>381</v>
      </c>
      <c r="G212" s="294"/>
      <c r="H212" s="294"/>
      <c r="I212" s="294"/>
      <c r="J212" s="132" t="s">
        <v>128</v>
      </c>
      <c r="K212" s="133">
        <v>12</v>
      </c>
      <c r="L212" s="293"/>
      <c r="M212" s="293"/>
      <c r="N212" s="293">
        <f t="shared" si="4"/>
        <v>0</v>
      </c>
      <c r="O212" s="293"/>
      <c r="P212" s="293"/>
      <c r="Q212" s="293"/>
      <c r="R212" s="134"/>
      <c r="T212" s="135"/>
      <c r="U212" s="40"/>
      <c r="V212" s="136"/>
      <c r="W212" s="136"/>
      <c r="X212" s="136"/>
      <c r="Y212" s="136"/>
      <c r="Z212" s="136"/>
      <c r="AA212" s="137"/>
    </row>
    <row r="213" spans="2:29" s="1" customFormat="1" ht="38.25" customHeight="1" x14ac:dyDescent="0.35">
      <c r="B213" s="129"/>
      <c r="C213" s="130">
        <v>62</v>
      </c>
      <c r="D213" s="130" t="s">
        <v>123</v>
      </c>
      <c r="E213" s="131" t="s">
        <v>468</v>
      </c>
      <c r="F213" s="294" t="s">
        <v>469</v>
      </c>
      <c r="G213" s="294"/>
      <c r="H213" s="294"/>
      <c r="I213" s="294"/>
      <c r="J213" s="132" t="s">
        <v>128</v>
      </c>
      <c r="K213" s="133">
        <v>6</v>
      </c>
      <c r="L213" s="293"/>
      <c r="M213" s="293"/>
      <c r="N213" s="293">
        <f t="shared" si="4"/>
        <v>0</v>
      </c>
      <c r="O213" s="293"/>
      <c r="P213" s="293"/>
      <c r="Q213" s="293"/>
      <c r="R213" s="134"/>
      <c r="T213" s="135"/>
      <c r="U213" s="40"/>
      <c r="V213" s="136"/>
      <c r="W213" s="136"/>
      <c r="X213" s="136"/>
      <c r="Y213" s="136"/>
      <c r="Z213" s="136"/>
      <c r="AA213" s="137"/>
    </row>
    <row r="214" spans="2:29" s="1" customFormat="1" ht="60" customHeight="1" x14ac:dyDescent="0.35">
      <c r="B214" s="31"/>
      <c r="C214" s="32"/>
      <c r="D214" s="32"/>
      <c r="E214" s="32"/>
      <c r="F214" s="311" t="s">
        <v>389</v>
      </c>
      <c r="G214" s="312"/>
      <c r="H214" s="312"/>
      <c r="I214" s="312"/>
      <c r="J214" s="32"/>
      <c r="K214" s="32"/>
      <c r="L214" s="32"/>
      <c r="M214" s="32"/>
      <c r="N214" s="32"/>
      <c r="O214" s="32"/>
      <c r="P214" s="32"/>
      <c r="Q214" s="32"/>
      <c r="R214" s="33"/>
      <c r="T214" s="138"/>
      <c r="U214" s="32"/>
      <c r="V214" s="32"/>
      <c r="W214" s="32"/>
      <c r="X214" s="32"/>
      <c r="Y214" s="32"/>
      <c r="Z214" s="32"/>
      <c r="AA214" s="69"/>
    </row>
    <row r="215" spans="2:29" s="1" customFormat="1" ht="25.5" customHeight="1" x14ac:dyDescent="0.35">
      <c r="B215" s="129"/>
      <c r="C215" s="130">
        <v>63</v>
      </c>
      <c r="D215" s="130" t="s">
        <v>123</v>
      </c>
      <c r="E215" s="131" t="s">
        <v>385</v>
      </c>
      <c r="F215" s="294" t="s">
        <v>196</v>
      </c>
      <c r="G215" s="294"/>
      <c r="H215" s="294"/>
      <c r="I215" s="294"/>
      <c r="J215" s="132" t="s">
        <v>128</v>
      </c>
      <c r="K215" s="133">
        <v>2</v>
      </c>
      <c r="L215" s="293"/>
      <c r="M215" s="293"/>
      <c r="N215" s="293">
        <f>ROUND(L215*K215,2)</f>
        <v>0</v>
      </c>
      <c r="O215" s="293"/>
      <c r="P215" s="293"/>
      <c r="Q215" s="293"/>
      <c r="R215" s="134"/>
      <c r="T215" s="135"/>
      <c r="U215" s="40"/>
      <c r="V215" s="136"/>
      <c r="W215" s="136"/>
      <c r="X215" s="136"/>
      <c r="Y215" s="136"/>
      <c r="Z215" s="136"/>
      <c r="AA215" s="137"/>
    </row>
    <row r="216" spans="2:29" s="1" customFormat="1" ht="36" customHeight="1" x14ac:dyDescent="0.35">
      <c r="B216" s="31"/>
      <c r="C216" s="32"/>
      <c r="D216" s="32"/>
      <c r="E216" s="32"/>
      <c r="F216" s="311" t="s">
        <v>197</v>
      </c>
      <c r="G216" s="312"/>
      <c r="H216" s="312"/>
      <c r="I216" s="312"/>
      <c r="J216" s="32"/>
      <c r="K216" s="32"/>
      <c r="L216" s="32"/>
      <c r="M216" s="32"/>
      <c r="N216" s="32"/>
      <c r="O216" s="32"/>
      <c r="P216" s="32"/>
      <c r="Q216" s="32"/>
      <c r="R216" s="33"/>
      <c r="T216" s="138"/>
      <c r="U216" s="32"/>
      <c r="V216" s="32"/>
      <c r="W216" s="32"/>
      <c r="X216" s="32"/>
      <c r="Y216" s="32"/>
      <c r="Z216" s="32"/>
      <c r="AA216" s="69"/>
    </row>
    <row r="217" spans="2:29" s="1" customFormat="1" ht="38.25" customHeight="1" x14ac:dyDescent="0.35">
      <c r="B217" s="129"/>
      <c r="C217" s="130">
        <v>64</v>
      </c>
      <c r="D217" s="130" t="s">
        <v>123</v>
      </c>
      <c r="E217" s="131" t="s">
        <v>198</v>
      </c>
      <c r="F217" s="339" t="s">
        <v>471</v>
      </c>
      <c r="G217" s="340"/>
      <c r="H217" s="340"/>
      <c r="I217" s="341"/>
      <c r="J217" s="132" t="s">
        <v>160</v>
      </c>
      <c r="K217" s="133">
        <v>1</v>
      </c>
      <c r="L217" s="293"/>
      <c r="M217" s="293"/>
      <c r="N217" s="293">
        <f>ROUND(L217*K217,2)</f>
        <v>0</v>
      </c>
      <c r="O217" s="293"/>
      <c r="P217" s="293"/>
      <c r="Q217" s="293"/>
      <c r="R217" s="134"/>
      <c r="T217" s="135"/>
      <c r="U217" s="40"/>
      <c r="V217" s="136"/>
      <c r="W217" s="136"/>
      <c r="X217" s="136"/>
      <c r="Y217" s="136"/>
      <c r="Z217" s="136"/>
      <c r="AA217" s="137"/>
    </row>
    <row r="218" spans="2:29" s="1" customFormat="1" ht="72.75" customHeight="1" x14ac:dyDescent="0.35">
      <c r="B218" s="31"/>
      <c r="C218" s="32"/>
      <c r="D218" s="32"/>
      <c r="E218" s="32"/>
      <c r="F218" s="311" t="s">
        <v>530</v>
      </c>
      <c r="G218" s="312"/>
      <c r="H218" s="312"/>
      <c r="I218" s="312"/>
      <c r="J218" s="32"/>
      <c r="K218" s="32"/>
      <c r="L218" s="32"/>
      <c r="M218" s="32"/>
      <c r="N218" s="32"/>
      <c r="O218" s="32"/>
      <c r="P218" s="32"/>
      <c r="Q218" s="32"/>
      <c r="R218" s="33"/>
      <c r="T218" s="138"/>
      <c r="U218" s="32"/>
      <c r="V218" s="32"/>
      <c r="W218" s="32"/>
      <c r="X218" s="32"/>
      <c r="Y218" s="32"/>
      <c r="Z218" s="32"/>
      <c r="AA218" s="69"/>
    </row>
    <row r="219" spans="2:29" s="1" customFormat="1" ht="33.75" customHeight="1" x14ac:dyDescent="0.35">
      <c r="B219" s="31"/>
      <c r="C219" s="130">
        <v>65</v>
      </c>
      <c r="D219" s="130" t="s">
        <v>123</v>
      </c>
      <c r="E219" s="131" t="s">
        <v>470</v>
      </c>
      <c r="F219" s="294" t="s">
        <v>472</v>
      </c>
      <c r="G219" s="294"/>
      <c r="H219" s="294"/>
      <c r="I219" s="294"/>
      <c r="J219" s="132" t="s">
        <v>160</v>
      </c>
      <c r="K219" s="133">
        <v>1</v>
      </c>
      <c r="L219" s="293"/>
      <c r="M219" s="293"/>
      <c r="N219" s="293">
        <f>ROUND(L219*K219,2)</f>
        <v>0</v>
      </c>
      <c r="O219" s="293"/>
      <c r="P219" s="293"/>
      <c r="Q219" s="293"/>
      <c r="R219" s="33"/>
      <c r="T219" s="138"/>
      <c r="U219" s="166"/>
      <c r="V219" s="166"/>
      <c r="W219" s="166"/>
      <c r="X219" s="166"/>
      <c r="Y219" s="166"/>
      <c r="Z219" s="166"/>
      <c r="AA219" s="69"/>
    </row>
    <row r="220" spans="2:29" s="1" customFormat="1" ht="25.5" customHeight="1" x14ac:dyDescent="0.35">
      <c r="B220" s="129"/>
      <c r="C220" s="130">
        <v>66</v>
      </c>
      <c r="D220" s="130" t="s">
        <v>123</v>
      </c>
      <c r="E220" s="131" t="s">
        <v>199</v>
      </c>
      <c r="F220" s="294" t="s">
        <v>382</v>
      </c>
      <c r="G220" s="294"/>
      <c r="H220" s="294"/>
      <c r="I220" s="294"/>
      <c r="J220" s="132" t="s">
        <v>128</v>
      </c>
      <c r="K220" s="133">
        <v>73</v>
      </c>
      <c r="L220" s="293"/>
      <c r="M220" s="293"/>
      <c r="N220" s="293">
        <f>ROUND(L220*K220,2)</f>
        <v>0</v>
      </c>
      <c r="O220" s="293"/>
      <c r="P220" s="293"/>
      <c r="Q220" s="293"/>
      <c r="R220" s="134"/>
      <c r="T220" s="135"/>
      <c r="U220" s="40"/>
      <c r="V220" s="136"/>
      <c r="W220" s="136"/>
      <c r="X220" s="136"/>
      <c r="Y220" s="136"/>
      <c r="Z220" s="136"/>
      <c r="AA220" s="137"/>
    </row>
    <row r="221" spans="2:29" s="1" customFormat="1" ht="38.25" customHeight="1" x14ac:dyDescent="0.35">
      <c r="B221" s="129"/>
      <c r="C221" s="130">
        <v>67</v>
      </c>
      <c r="D221" s="130" t="s">
        <v>123</v>
      </c>
      <c r="E221" s="131" t="s">
        <v>384</v>
      </c>
      <c r="F221" s="294" t="s">
        <v>383</v>
      </c>
      <c r="G221" s="294"/>
      <c r="H221" s="294"/>
      <c r="I221" s="294"/>
      <c r="J221" s="132" t="s">
        <v>128</v>
      </c>
      <c r="K221" s="133">
        <v>24</v>
      </c>
      <c r="L221" s="293"/>
      <c r="M221" s="293"/>
      <c r="N221" s="293">
        <f>ROUND(L221*K221,2)</f>
        <v>0</v>
      </c>
      <c r="O221" s="293"/>
      <c r="P221" s="293"/>
      <c r="Q221" s="293"/>
      <c r="R221" s="134"/>
      <c r="T221" s="135"/>
      <c r="U221" s="40"/>
      <c r="V221" s="136"/>
      <c r="W221" s="136"/>
      <c r="X221" s="136"/>
      <c r="Y221" s="136"/>
      <c r="Z221" s="136"/>
      <c r="AA221" s="137"/>
    </row>
    <row r="222" spans="2:29" s="1" customFormat="1" ht="54" customHeight="1" x14ac:dyDescent="0.35">
      <c r="B222" s="31"/>
      <c r="C222" s="32"/>
      <c r="D222" s="32"/>
      <c r="E222" s="32"/>
      <c r="F222" s="311" t="s">
        <v>828</v>
      </c>
      <c r="G222" s="312"/>
      <c r="H222" s="312"/>
      <c r="I222" s="312"/>
      <c r="J222" s="32"/>
      <c r="K222" s="32"/>
      <c r="L222" s="32"/>
      <c r="M222" s="32"/>
      <c r="N222" s="32"/>
      <c r="O222" s="32"/>
      <c r="P222" s="32"/>
      <c r="Q222" s="32"/>
      <c r="R222" s="33"/>
      <c r="T222" s="138"/>
      <c r="U222" s="32"/>
      <c r="V222" s="32"/>
      <c r="W222" s="32"/>
      <c r="X222" s="32"/>
      <c r="Y222" s="32"/>
      <c r="Z222" s="32"/>
      <c r="AA222" s="69"/>
    </row>
    <row r="223" spans="2:29" s="1" customFormat="1" ht="25.5" customHeight="1" x14ac:dyDescent="0.35">
      <c r="B223" s="129"/>
      <c r="C223" s="130">
        <v>68</v>
      </c>
      <c r="D223" s="130" t="s">
        <v>123</v>
      </c>
      <c r="E223" s="131" t="s">
        <v>200</v>
      </c>
      <c r="F223" s="294" t="s">
        <v>201</v>
      </c>
      <c r="G223" s="294"/>
      <c r="H223" s="294"/>
      <c r="I223" s="294"/>
      <c r="J223" s="132" t="s">
        <v>155</v>
      </c>
      <c r="K223" s="133">
        <v>1004.979</v>
      </c>
      <c r="L223" s="293"/>
      <c r="M223" s="293"/>
      <c r="N223" s="293">
        <f>ROUND(L223*K223,2)</f>
        <v>0</v>
      </c>
      <c r="O223" s="293"/>
      <c r="P223" s="293"/>
      <c r="Q223" s="293"/>
      <c r="R223" s="134"/>
      <c r="T223" s="135"/>
      <c r="U223" s="40"/>
      <c r="V223" s="136"/>
      <c r="W223" s="136"/>
      <c r="X223" s="136"/>
      <c r="Y223" s="136"/>
      <c r="Z223" s="136"/>
      <c r="AA223" s="137"/>
    </row>
    <row r="224" spans="2:29" s="9" customFormat="1" ht="29.9" customHeight="1" x14ac:dyDescent="0.35">
      <c r="B224" s="121"/>
      <c r="C224" s="122"/>
      <c r="D224" s="128" t="s">
        <v>111</v>
      </c>
      <c r="E224" s="128"/>
      <c r="F224" s="128"/>
      <c r="G224" s="128"/>
      <c r="H224" s="128"/>
      <c r="I224" s="128"/>
      <c r="J224" s="128"/>
      <c r="K224" s="128"/>
      <c r="L224" s="128"/>
      <c r="M224" s="128"/>
      <c r="N224" s="304">
        <f>SUM(N225:Q229)</f>
        <v>0</v>
      </c>
      <c r="O224" s="305"/>
      <c r="P224" s="305"/>
      <c r="Q224" s="305"/>
      <c r="R224" s="124"/>
      <c r="T224" s="125"/>
      <c r="U224" s="122"/>
      <c r="V224" s="122"/>
      <c r="W224" s="126"/>
      <c r="X224" s="122"/>
      <c r="Y224" s="126"/>
      <c r="Z224" s="122"/>
      <c r="AA224" s="127"/>
      <c r="AC224" s="1"/>
    </row>
    <row r="225" spans="2:29" s="1" customFormat="1" ht="25.5" customHeight="1" x14ac:dyDescent="0.35">
      <c r="B225" s="129"/>
      <c r="C225" s="130">
        <v>69</v>
      </c>
      <c r="D225" s="130" t="s">
        <v>123</v>
      </c>
      <c r="E225" s="131" t="s">
        <v>202</v>
      </c>
      <c r="F225" s="294" t="s">
        <v>203</v>
      </c>
      <c r="G225" s="294"/>
      <c r="H225" s="294"/>
      <c r="I225" s="294"/>
      <c r="J225" s="132" t="s">
        <v>128</v>
      </c>
      <c r="K225" s="133">
        <v>20</v>
      </c>
      <c r="L225" s="293"/>
      <c r="M225" s="293"/>
      <c r="N225" s="293">
        <f>ROUND(L225*K225,2)</f>
        <v>0</v>
      </c>
      <c r="O225" s="293"/>
      <c r="P225" s="293"/>
      <c r="Q225" s="293"/>
      <c r="R225" s="134"/>
      <c r="T225" s="135"/>
      <c r="U225" s="40"/>
      <c r="V225" s="136"/>
      <c r="W225" s="136"/>
      <c r="X225" s="136"/>
      <c r="Y225" s="136"/>
      <c r="Z225" s="136"/>
      <c r="AA225" s="137"/>
    </row>
    <row r="226" spans="2:29" s="1" customFormat="1" ht="24" customHeight="1" x14ac:dyDescent="0.35">
      <c r="B226" s="31"/>
      <c r="C226" s="32"/>
      <c r="D226" s="32"/>
      <c r="E226" s="32"/>
      <c r="F226" s="311" t="s">
        <v>204</v>
      </c>
      <c r="G226" s="312"/>
      <c r="H226" s="312"/>
      <c r="I226" s="312"/>
      <c r="J226" s="32"/>
      <c r="K226" s="32"/>
      <c r="L226" s="32"/>
      <c r="M226" s="32"/>
      <c r="N226" s="32"/>
      <c r="O226" s="32"/>
      <c r="P226" s="32"/>
      <c r="Q226" s="32"/>
      <c r="R226" s="33"/>
      <c r="T226" s="138"/>
      <c r="U226" s="32"/>
      <c r="V226" s="32"/>
      <c r="W226" s="32"/>
      <c r="X226" s="32"/>
      <c r="Y226" s="32"/>
      <c r="Z226" s="32"/>
      <c r="AA226" s="69"/>
    </row>
    <row r="227" spans="2:29" s="1" customFormat="1" ht="25.5" customHeight="1" x14ac:dyDescent="0.35">
      <c r="B227" s="129"/>
      <c r="C227" s="130">
        <v>70</v>
      </c>
      <c r="D227" s="130" t="s">
        <v>123</v>
      </c>
      <c r="E227" s="131" t="s">
        <v>205</v>
      </c>
      <c r="F227" s="294" t="s">
        <v>206</v>
      </c>
      <c r="G227" s="294"/>
      <c r="H227" s="294"/>
      <c r="I227" s="294"/>
      <c r="J227" s="132" t="s">
        <v>128</v>
      </c>
      <c r="K227" s="133">
        <v>50</v>
      </c>
      <c r="L227" s="293"/>
      <c r="M227" s="293"/>
      <c r="N227" s="293">
        <f>ROUND(L227*K227,2)</f>
        <v>0</v>
      </c>
      <c r="O227" s="293"/>
      <c r="P227" s="293"/>
      <c r="Q227" s="293"/>
      <c r="R227" s="134"/>
      <c r="T227" s="135"/>
      <c r="U227" s="40"/>
      <c r="V227" s="136"/>
      <c r="W227" s="136"/>
      <c r="X227" s="136"/>
      <c r="Y227" s="136"/>
      <c r="Z227" s="136"/>
      <c r="AA227" s="137"/>
    </row>
    <row r="228" spans="2:29" s="1" customFormat="1" ht="24" customHeight="1" x14ac:dyDescent="0.35">
      <c r="B228" s="31"/>
      <c r="C228" s="32"/>
      <c r="D228" s="32"/>
      <c r="E228" s="32"/>
      <c r="F228" s="311" t="s">
        <v>207</v>
      </c>
      <c r="G228" s="312"/>
      <c r="H228" s="312"/>
      <c r="I228" s="312"/>
      <c r="J228" s="32"/>
      <c r="K228" s="32"/>
      <c r="L228" s="32"/>
      <c r="M228" s="32"/>
      <c r="N228" s="32"/>
      <c r="O228" s="32"/>
      <c r="P228" s="32"/>
      <c r="Q228" s="32"/>
      <c r="R228" s="33"/>
      <c r="T228" s="138"/>
      <c r="U228" s="32"/>
      <c r="V228" s="32"/>
      <c r="W228" s="32"/>
      <c r="X228" s="32"/>
      <c r="Y228" s="32"/>
      <c r="Z228" s="32"/>
      <c r="AA228" s="69"/>
    </row>
    <row r="229" spans="2:29" s="1" customFormat="1" ht="38.25" customHeight="1" x14ac:dyDescent="0.35">
      <c r="B229" s="129"/>
      <c r="C229" s="130">
        <v>71</v>
      </c>
      <c r="D229" s="130" t="s">
        <v>123</v>
      </c>
      <c r="E229" s="131" t="s">
        <v>208</v>
      </c>
      <c r="F229" s="294" t="s">
        <v>209</v>
      </c>
      <c r="G229" s="294"/>
      <c r="H229" s="294"/>
      <c r="I229" s="294"/>
      <c r="J229" s="132" t="s">
        <v>131</v>
      </c>
      <c r="K229" s="133">
        <v>0.25</v>
      </c>
      <c r="L229" s="293"/>
      <c r="M229" s="293"/>
      <c r="N229" s="293">
        <f>ROUND(L229*K229,2)</f>
        <v>0</v>
      </c>
      <c r="O229" s="293"/>
      <c r="P229" s="293"/>
      <c r="Q229" s="293"/>
      <c r="R229" s="134"/>
      <c r="T229" s="135"/>
      <c r="U229" s="40"/>
      <c r="V229" s="136"/>
      <c r="W229" s="136"/>
      <c r="X229" s="136"/>
      <c r="Y229" s="136"/>
      <c r="Z229" s="136"/>
      <c r="AA229" s="137"/>
    </row>
    <row r="230" spans="2:29" s="9" customFormat="1" ht="29.9" customHeight="1" x14ac:dyDescent="0.35">
      <c r="B230" s="121"/>
      <c r="C230" s="122"/>
      <c r="D230" s="128" t="s">
        <v>112</v>
      </c>
      <c r="E230" s="128"/>
      <c r="F230" s="128"/>
      <c r="G230" s="128"/>
      <c r="H230" s="128"/>
      <c r="I230" s="128"/>
      <c r="J230" s="128"/>
      <c r="K230" s="128"/>
      <c r="L230" s="128"/>
      <c r="M230" s="128"/>
      <c r="N230" s="304">
        <f>SUM(N231:Q256)</f>
        <v>0</v>
      </c>
      <c r="O230" s="305"/>
      <c r="P230" s="305"/>
      <c r="Q230" s="305"/>
      <c r="R230" s="124"/>
      <c r="T230" s="125"/>
      <c r="U230" s="122"/>
      <c r="V230" s="122"/>
      <c r="W230" s="126"/>
      <c r="X230" s="122"/>
      <c r="Y230" s="126"/>
      <c r="Z230" s="122"/>
      <c r="AA230" s="127"/>
      <c r="AC230" s="1"/>
    </row>
    <row r="231" spans="2:29" s="1" customFormat="1" ht="51" customHeight="1" x14ac:dyDescent="0.35">
      <c r="B231" s="129"/>
      <c r="C231" s="130">
        <v>72</v>
      </c>
      <c r="D231" s="130" t="s">
        <v>123</v>
      </c>
      <c r="E231" s="131" t="s">
        <v>484</v>
      </c>
      <c r="F231" s="294" t="s">
        <v>473</v>
      </c>
      <c r="G231" s="294"/>
      <c r="H231" s="294"/>
      <c r="I231" s="294"/>
      <c r="J231" s="132" t="s">
        <v>160</v>
      </c>
      <c r="K231" s="133">
        <v>2</v>
      </c>
      <c r="L231" s="293"/>
      <c r="M231" s="293"/>
      <c r="N231" s="293">
        <f t="shared" ref="N231:N237" si="5">ROUND(L231*K231,2)</f>
        <v>0</v>
      </c>
      <c r="O231" s="293"/>
      <c r="P231" s="293"/>
      <c r="Q231" s="293"/>
      <c r="R231" s="134"/>
      <c r="T231" s="135"/>
      <c r="U231" s="40"/>
      <c r="V231" s="136"/>
      <c r="W231" s="136"/>
      <c r="X231" s="136"/>
      <c r="Y231" s="136"/>
      <c r="Z231" s="136"/>
      <c r="AA231" s="137"/>
    </row>
    <row r="232" spans="2:29" s="1" customFormat="1" ht="25.5" customHeight="1" x14ac:dyDescent="0.35">
      <c r="B232" s="129"/>
      <c r="C232" s="130">
        <v>73</v>
      </c>
      <c r="D232" s="130" t="s">
        <v>123</v>
      </c>
      <c r="E232" s="131" t="s">
        <v>485</v>
      </c>
      <c r="F232" s="294" t="s">
        <v>474</v>
      </c>
      <c r="G232" s="294"/>
      <c r="H232" s="294"/>
      <c r="I232" s="294"/>
      <c r="J232" s="132" t="s">
        <v>126</v>
      </c>
      <c r="K232" s="133">
        <v>4</v>
      </c>
      <c r="L232" s="293"/>
      <c r="M232" s="293"/>
      <c r="N232" s="293">
        <f t="shared" si="5"/>
        <v>0</v>
      </c>
      <c r="O232" s="293"/>
      <c r="P232" s="293"/>
      <c r="Q232" s="293"/>
      <c r="R232" s="134"/>
      <c r="T232" s="135"/>
      <c r="U232" s="40"/>
      <c r="V232" s="136"/>
      <c r="W232" s="136"/>
      <c r="X232" s="136"/>
      <c r="Y232" s="136"/>
      <c r="Z232" s="136"/>
      <c r="AA232" s="137"/>
    </row>
    <row r="233" spans="2:29" s="1" customFormat="1" ht="51.75" customHeight="1" x14ac:dyDescent="0.35">
      <c r="B233" s="129"/>
      <c r="C233" s="130">
        <v>74</v>
      </c>
      <c r="D233" s="130" t="s">
        <v>123</v>
      </c>
      <c r="E233" s="131" t="s">
        <v>493</v>
      </c>
      <c r="F233" s="294" t="s">
        <v>475</v>
      </c>
      <c r="G233" s="294"/>
      <c r="H233" s="294"/>
      <c r="I233" s="294"/>
      <c r="J233" s="132" t="s">
        <v>126</v>
      </c>
      <c r="K233" s="133">
        <v>2</v>
      </c>
      <c r="L233" s="293"/>
      <c r="M233" s="293"/>
      <c r="N233" s="293">
        <f t="shared" si="5"/>
        <v>0</v>
      </c>
      <c r="O233" s="293"/>
      <c r="P233" s="293"/>
      <c r="Q233" s="293"/>
      <c r="R233" s="134"/>
      <c r="T233" s="135"/>
      <c r="U233" s="40"/>
      <c r="V233" s="136"/>
      <c r="W233" s="136"/>
      <c r="X233" s="136"/>
      <c r="Y233" s="136"/>
      <c r="Z233" s="136"/>
      <c r="AA233" s="137"/>
    </row>
    <row r="234" spans="2:29" s="1" customFormat="1" ht="25.5" customHeight="1" x14ac:dyDescent="0.35">
      <c r="B234" s="129"/>
      <c r="C234" s="130">
        <v>75</v>
      </c>
      <c r="D234" s="130" t="s">
        <v>138</v>
      </c>
      <c r="E234" s="131" t="s">
        <v>486</v>
      </c>
      <c r="F234" s="294" t="s">
        <v>569</v>
      </c>
      <c r="G234" s="294"/>
      <c r="H234" s="294"/>
      <c r="I234" s="294"/>
      <c r="J234" s="132" t="s">
        <v>160</v>
      </c>
      <c r="K234" s="133">
        <v>1</v>
      </c>
      <c r="L234" s="293"/>
      <c r="M234" s="293"/>
      <c r="N234" s="293">
        <f t="shared" si="5"/>
        <v>0</v>
      </c>
      <c r="O234" s="293"/>
      <c r="P234" s="293"/>
      <c r="Q234" s="293"/>
      <c r="R234" s="134"/>
      <c r="T234" s="135"/>
      <c r="U234" s="40"/>
      <c r="V234" s="136"/>
      <c r="W234" s="136"/>
      <c r="X234" s="136"/>
      <c r="Y234" s="136"/>
      <c r="Z234" s="136"/>
      <c r="AA234" s="137"/>
    </row>
    <row r="235" spans="2:29" s="1" customFormat="1" ht="25.5" customHeight="1" x14ac:dyDescent="0.35">
      <c r="B235" s="129"/>
      <c r="C235" s="130">
        <v>76</v>
      </c>
      <c r="D235" s="130" t="s">
        <v>138</v>
      </c>
      <c r="E235" s="131" t="s">
        <v>500</v>
      </c>
      <c r="F235" s="294" t="s">
        <v>499</v>
      </c>
      <c r="G235" s="294"/>
      <c r="H235" s="294"/>
      <c r="I235" s="294"/>
      <c r="J235" s="132" t="s">
        <v>160</v>
      </c>
      <c r="K235" s="133">
        <v>1</v>
      </c>
      <c r="L235" s="293"/>
      <c r="M235" s="293"/>
      <c r="N235" s="293">
        <f t="shared" si="5"/>
        <v>0</v>
      </c>
      <c r="O235" s="293"/>
      <c r="P235" s="293"/>
      <c r="Q235" s="293"/>
      <c r="R235" s="134"/>
      <c r="T235" s="135"/>
      <c r="U235" s="40"/>
      <c r="V235" s="136"/>
      <c r="W235" s="136"/>
      <c r="X235" s="136"/>
      <c r="Y235" s="136"/>
      <c r="Z235" s="136"/>
      <c r="AA235" s="137"/>
    </row>
    <row r="236" spans="2:29" s="1" customFormat="1" ht="25.5" customHeight="1" x14ac:dyDescent="0.35">
      <c r="B236" s="129"/>
      <c r="C236" s="130">
        <v>77</v>
      </c>
      <c r="D236" s="130" t="s">
        <v>123</v>
      </c>
      <c r="E236" s="131" t="s">
        <v>487</v>
      </c>
      <c r="F236" s="294" t="s">
        <v>476</v>
      </c>
      <c r="G236" s="294"/>
      <c r="H236" s="294"/>
      <c r="I236" s="294"/>
      <c r="J236" s="132" t="s">
        <v>160</v>
      </c>
      <c r="K236" s="133">
        <v>10</v>
      </c>
      <c r="L236" s="293"/>
      <c r="M236" s="293"/>
      <c r="N236" s="293">
        <f t="shared" si="5"/>
        <v>0</v>
      </c>
      <c r="O236" s="293"/>
      <c r="P236" s="293"/>
      <c r="Q236" s="293"/>
      <c r="R236" s="134"/>
      <c r="T236" s="135"/>
      <c r="U236" s="40"/>
      <c r="V236" s="136"/>
      <c r="W236" s="136"/>
      <c r="X236" s="136"/>
      <c r="Y236" s="136"/>
      <c r="Z236" s="136"/>
      <c r="AA236" s="137"/>
    </row>
    <row r="237" spans="2:29" s="1" customFormat="1" ht="25.5" customHeight="1" x14ac:dyDescent="0.35">
      <c r="B237" s="129"/>
      <c r="C237" s="130">
        <v>78</v>
      </c>
      <c r="D237" s="130" t="s">
        <v>123</v>
      </c>
      <c r="E237" s="131" t="s">
        <v>501</v>
      </c>
      <c r="F237" s="294" t="s">
        <v>517</v>
      </c>
      <c r="G237" s="294"/>
      <c r="H237" s="294"/>
      <c r="I237" s="294"/>
      <c r="J237" s="132" t="s">
        <v>160</v>
      </c>
      <c r="K237" s="133">
        <v>1</v>
      </c>
      <c r="L237" s="293"/>
      <c r="M237" s="293"/>
      <c r="N237" s="293">
        <f t="shared" si="5"/>
        <v>0</v>
      </c>
      <c r="O237" s="293"/>
      <c r="P237" s="293"/>
      <c r="Q237" s="293"/>
      <c r="R237" s="134"/>
      <c r="T237" s="135"/>
      <c r="U237" s="40"/>
      <c r="V237" s="136"/>
      <c r="W237" s="136"/>
      <c r="X237" s="136"/>
      <c r="Y237" s="136"/>
      <c r="Z237" s="136"/>
      <c r="AA237" s="137"/>
    </row>
    <row r="238" spans="2:29" s="1" customFormat="1" ht="25.5" customHeight="1" x14ac:dyDescent="0.35">
      <c r="B238" s="129"/>
      <c r="C238" s="130">
        <v>79</v>
      </c>
      <c r="D238" s="130" t="s">
        <v>123</v>
      </c>
      <c r="E238" s="131" t="s">
        <v>501</v>
      </c>
      <c r="F238" s="294" t="s">
        <v>518</v>
      </c>
      <c r="G238" s="294"/>
      <c r="H238" s="294"/>
      <c r="I238" s="294"/>
      <c r="J238" s="132" t="s">
        <v>160</v>
      </c>
      <c r="K238" s="133">
        <v>1</v>
      </c>
      <c r="L238" s="293"/>
      <c r="M238" s="293"/>
      <c r="N238" s="293">
        <f t="shared" ref="N238:N239" si="6">ROUND(L238*K238,2)</f>
        <v>0</v>
      </c>
      <c r="O238" s="293"/>
      <c r="P238" s="293"/>
      <c r="Q238" s="293"/>
      <c r="R238" s="134"/>
      <c r="T238" s="135"/>
      <c r="U238" s="40"/>
      <c r="V238" s="136"/>
      <c r="W238" s="136"/>
      <c r="X238" s="136"/>
      <c r="Y238" s="136"/>
      <c r="Z238" s="136"/>
      <c r="AA238" s="137"/>
    </row>
    <row r="239" spans="2:29" s="1" customFormat="1" ht="25.5" customHeight="1" x14ac:dyDescent="0.35">
      <c r="B239" s="129"/>
      <c r="C239" s="130">
        <v>80</v>
      </c>
      <c r="D239" s="130" t="s">
        <v>123</v>
      </c>
      <c r="E239" s="131" t="s">
        <v>210</v>
      </c>
      <c r="F239" s="294" t="s">
        <v>477</v>
      </c>
      <c r="G239" s="294"/>
      <c r="H239" s="294"/>
      <c r="I239" s="294"/>
      <c r="J239" s="132" t="s">
        <v>160</v>
      </c>
      <c r="K239" s="133">
        <v>1</v>
      </c>
      <c r="L239" s="293"/>
      <c r="M239" s="293"/>
      <c r="N239" s="293">
        <f t="shared" si="6"/>
        <v>0</v>
      </c>
      <c r="O239" s="293"/>
      <c r="P239" s="293"/>
      <c r="Q239" s="293"/>
      <c r="R239" s="134"/>
      <c r="T239" s="135"/>
      <c r="U239" s="40"/>
      <c r="V239" s="136"/>
      <c r="W239" s="136"/>
      <c r="X239" s="136"/>
      <c r="Y239" s="136"/>
      <c r="Z239" s="136"/>
      <c r="AA239" s="137"/>
    </row>
    <row r="240" spans="2:29" s="1" customFormat="1" ht="25.5" customHeight="1" x14ac:dyDescent="0.35">
      <c r="B240" s="129"/>
      <c r="C240" s="130">
        <v>81</v>
      </c>
      <c r="D240" s="130" t="s">
        <v>123</v>
      </c>
      <c r="E240" s="131" t="s">
        <v>512</v>
      </c>
      <c r="F240" s="294" t="s">
        <v>523</v>
      </c>
      <c r="G240" s="294"/>
      <c r="H240" s="294"/>
      <c r="I240" s="294"/>
      <c r="J240" s="132" t="s">
        <v>160</v>
      </c>
      <c r="K240" s="133">
        <v>1</v>
      </c>
      <c r="L240" s="293"/>
      <c r="M240" s="293"/>
      <c r="N240" s="293">
        <f t="shared" ref="N240:N250" si="7">ROUND(L240*K240,2)</f>
        <v>0</v>
      </c>
      <c r="O240" s="293"/>
      <c r="P240" s="293"/>
      <c r="Q240" s="293"/>
      <c r="R240" s="134"/>
      <c r="T240" s="135"/>
      <c r="U240" s="40"/>
      <c r="V240" s="136"/>
      <c r="W240" s="136"/>
      <c r="X240" s="136"/>
      <c r="Y240" s="136"/>
      <c r="Z240" s="136"/>
      <c r="AA240" s="137"/>
    </row>
    <row r="241" spans="2:27" s="1" customFormat="1" ht="25.5" customHeight="1" x14ac:dyDescent="0.35">
      <c r="B241" s="129"/>
      <c r="C241" s="130">
        <v>82</v>
      </c>
      <c r="D241" s="130" t="s">
        <v>123</v>
      </c>
      <c r="E241" s="131" t="s">
        <v>511</v>
      </c>
      <c r="F241" s="294" t="s">
        <v>522</v>
      </c>
      <c r="G241" s="294"/>
      <c r="H241" s="294"/>
      <c r="I241" s="294"/>
      <c r="J241" s="132" t="s">
        <v>160</v>
      </c>
      <c r="K241" s="133">
        <v>1</v>
      </c>
      <c r="L241" s="293"/>
      <c r="M241" s="293"/>
      <c r="N241" s="293">
        <f t="shared" si="7"/>
        <v>0</v>
      </c>
      <c r="O241" s="293"/>
      <c r="P241" s="293"/>
      <c r="Q241" s="293"/>
      <c r="R241" s="134"/>
      <c r="T241" s="135"/>
      <c r="U241" s="40"/>
      <c r="V241" s="136"/>
      <c r="W241" s="136"/>
      <c r="X241" s="136"/>
      <c r="Y241" s="136"/>
      <c r="Z241" s="136"/>
      <c r="AA241" s="137"/>
    </row>
    <row r="242" spans="2:27" s="1" customFormat="1" ht="38.25" customHeight="1" x14ac:dyDescent="0.35">
      <c r="B242" s="129"/>
      <c r="C242" s="130">
        <v>83</v>
      </c>
      <c r="D242" s="130" t="s">
        <v>123</v>
      </c>
      <c r="E242" s="131" t="s">
        <v>516</v>
      </c>
      <c r="F242" s="294" t="s">
        <v>519</v>
      </c>
      <c r="G242" s="294"/>
      <c r="H242" s="294"/>
      <c r="I242" s="294"/>
      <c r="J242" s="132" t="s">
        <v>160</v>
      </c>
      <c r="K242" s="133">
        <v>1</v>
      </c>
      <c r="L242" s="293"/>
      <c r="M242" s="293"/>
      <c r="N242" s="293">
        <f t="shared" si="7"/>
        <v>0</v>
      </c>
      <c r="O242" s="293"/>
      <c r="P242" s="293"/>
      <c r="Q242" s="293"/>
      <c r="R242" s="134"/>
      <c r="T242" s="135"/>
      <c r="U242" s="40"/>
      <c r="V242" s="136"/>
      <c r="W242" s="136"/>
      <c r="X242" s="136"/>
      <c r="Y242" s="136"/>
      <c r="Z242" s="136"/>
      <c r="AA242" s="137"/>
    </row>
    <row r="243" spans="2:27" s="1" customFormat="1" ht="42.75" customHeight="1" x14ac:dyDescent="0.35">
      <c r="B243" s="129"/>
      <c r="C243" s="130">
        <v>84</v>
      </c>
      <c r="D243" s="130" t="s">
        <v>123</v>
      </c>
      <c r="E243" s="131" t="s">
        <v>515</v>
      </c>
      <c r="F243" s="294" t="s">
        <v>520</v>
      </c>
      <c r="G243" s="294"/>
      <c r="H243" s="294"/>
      <c r="I243" s="294"/>
      <c r="J243" s="132" t="s">
        <v>160</v>
      </c>
      <c r="K243" s="133">
        <v>1</v>
      </c>
      <c r="L243" s="293"/>
      <c r="M243" s="293"/>
      <c r="N243" s="293">
        <f t="shared" si="7"/>
        <v>0</v>
      </c>
      <c r="O243" s="293"/>
      <c r="P243" s="293"/>
      <c r="Q243" s="293"/>
      <c r="R243" s="134"/>
      <c r="T243" s="135"/>
      <c r="U243" s="40"/>
      <c r="V243" s="136"/>
      <c r="W243" s="136"/>
      <c r="X243" s="136"/>
      <c r="Y243" s="136"/>
      <c r="Z243" s="136"/>
      <c r="AA243" s="137"/>
    </row>
    <row r="244" spans="2:27" s="1" customFormat="1" ht="37.5" customHeight="1" x14ac:dyDescent="0.35">
      <c r="B244" s="129"/>
      <c r="C244" s="130">
        <v>85</v>
      </c>
      <c r="D244" s="130" t="s">
        <v>123</v>
      </c>
      <c r="E244" s="131" t="s">
        <v>514</v>
      </c>
      <c r="F244" s="294" t="s">
        <v>521</v>
      </c>
      <c r="G244" s="294"/>
      <c r="H244" s="294"/>
      <c r="I244" s="294"/>
      <c r="J244" s="132" t="s">
        <v>160</v>
      </c>
      <c r="K244" s="133">
        <v>1</v>
      </c>
      <c r="L244" s="293"/>
      <c r="M244" s="293"/>
      <c r="N244" s="293">
        <f t="shared" si="7"/>
        <v>0</v>
      </c>
      <c r="O244" s="293"/>
      <c r="P244" s="293"/>
      <c r="Q244" s="293"/>
      <c r="R244" s="134"/>
      <c r="T244" s="135"/>
      <c r="U244" s="40"/>
      <c r="V244" s="136"/>
      <c r="W244" s="136"/>
      <c r="X244" s="136"/>
      <c r="Y244" s="136"/>
      <c r="Z244" s="136"/>
      <c r="AA244" s="137"/>
    </row>
    <row r="245" spans="2:27" s="1" customFormat="1" ht="33.75" customHeight="1" x14ac:dyDescent="0.35">
      <c r="B245" s="129"/>
      <c r="C245" s="130">
        <v>86</v>
      </c>
      <c r="D245" s="130" t="s">
        <v>123</v>
      </c>
      <c r="E245" s="131" t="s">
        <v>513</v>
      </c>
      <c r="F245" s="294" t="s">
        <v>510</v>
      </c>
      <c r="G245" s="294"/>
      <c r="H245" s="294"/>
      <c r="I245" s="294"/>
      <c r="J245" s="132" t="s">
        <v>160</v>
      </c>
      <c r="K245" s="133">
        <v>2</v>
      </c>
      <c r="L245" s="293"/>
      <c r="M245" s="293"/>
      <c r="N245" s="293">
        <f t="shared" si="7"/>
        <v>0</v>
      </c>
      <c r="O245" s="293"/>
      <c r="P245" s="293"/>
      <c r="Q245" s="293"/>
      <c r="R245" s="134"/>
      <c r="T245" s="135"/>
      <c r="U245" s="40"/>
      <c r="V245" s="136"/>
      <c r="W245" s="136"/>
      <c r="X245" s="136"/>
      <c r="Y245" s="136"/>
      <c r="Z245" s="136"/>
      <c r="AA245" s="137"/>
    </row>
    <row r="246" spans="2:27" s="1" customFormat="1" ht="25.5" customHeight="1" x14ac:dyDescent="0.35">
      <c r="B246" s="129"/>
      <c r="C246" s="130">
        <v>87</v>
      </c>
      <c r="D246" s="130" t="s">
        <v>123</v>
      </c>
      <c r="E246" s="131" t="s">
        <v>541</v>
      </c>
      <c r="F246" s="294" t="s">
        <v>542</v>
      </c>
      <c r="G246" s="294"/>
      <c r="H246" s="294"/>
      <c r="I246" s="294"/>
      <c r="J246" s="132" t="s">
        <v>160</v>
      </c>
      <c r="K246" s="154">
        <v>6</v>
      </c>
      <c r="L246" s="293"/>
      <c r="M246" s="293"/>
      <c r="N246" s="293">
        <f t="shared" si="7"/>
        <v>0</v>
      </c>
      <c r="O246" s="293"/>
      <c r="P246" s="293"/>
      <c r="Q246" s="293"/>
      <c r="R246" s="134"/>
      <c r="T246" s="135"/>
      <c r="U246" s="40"/>
      <c r="V246" s="136"/>
      <c r="W246" s="136"/>
      <c r="X246" s="136"/>
      <c r="Y246" s="136"/>
      <c r="Z246" s="136"/>
      <c r="AA246" s="137"/>
    </row>
    <row r="247" spans="2:27" s="1" customFormat="1" ht="25.5" customHeight="1" x14ac:dyDescent="0.35">
      <c r="B247" s="129"/>
      <c r="C247" s="130">
        <v>88</v>
      </c>
      <c r="D247" s="130" t="s">
        <v>123</v>
      </c>
      <c r="E247" s="131" t="s">
        <v>488</v>
      </c>
      <c r="F247" s="294" t="s">
        <v>478</v>
      </c>
      <c r="G247" s="294"/>
      <c r="H247" s="294"/>
      <c r="I247" s="294"/>
      <c r="J247" s="132" t="s">
        <v>160</v>
      </c>
      <c r="K247" s="154">
        <v>8</v>
      </c>
      <c r="L247" s="293"/>
      <c r="M247" s="293"/>
      <c r="N247" s="293">
        <f t="shared" si="7"/>
        <v>0</v>
      </c>
      <c r="O247" s="293"/>
      <c r="P247" s="293"/>
      <c r="Q247" s="293"/>
      <c r="R247" s="134"/>
      <c r="T247" s="135"/>
      <c r="U247" s="40"/>
      <c r="V247" s="136"/>
      <c r="W247" s="136"/>
      <c r="X247" s="136"/>
      <c r="Y247" s="136"/>
      <c r="Z247" s="136"/>
      <c r="AA247" s="137"/>
    </row>
    <row r="248" spans="2:27" s="1" customFormat="1" ht="38.25" customHeight="1" x14ac:dyDescent="0.35">
      <c r="B248" s="129"/>
      <c r="C248" s="130">
        <v>89</v>
      </c>
      <c r="D248" s="130" t="s">
        <v>123</v>
      </c>
      <c r="E248" s="131" t="s">
        <v>497</v>
      </c>
      <c r="F248" s="294" t="s">
        <v>495</v>
      </c>
      <c r="G248" s="294"/>
      <c r="H248" s="294"/>
      <c r="I248" s="294"/>
      <c r="J248" s="132" t="s">
        <v>160</v>
      </c>
      <c r="K248" s="154">
        <v>9</v>
      </c>
      <c r="L248" s="293"/>
      <c r="M248" s="293"/>
      <c r="N248" s="293">
        <f t="shared" si="7"/>
        <v>0</v>
      </c>
      <c r="O248" s="293"/>
      <c r="P248" s="293"/>
      <c r="Q248" s="293"/>
      <c r="R248" s="134"/>
      <c r="T248" s="135"/>
      <c r="U248" s="40"/>
      <c r="V248" s="136"/>
      <c r="W248" s="136"/>
      <c r="X248" s="136"/>
      <c r="Y248" s="136"/>
      <c r="Z248" s="136"/>
      <c r="AA248" s="137"/>
    </row>
    <row r="249" spans="2:27" s="1" customFormat="1" ht="38.25" customHeight="1" x14ac:dyDescent="0.35">
      <c r="B249" s="129"/>
      <c r="C249" s="130">
        <v>90</v>
      </c>
      <c r="D249" s="130" t="s">
        <v>123</v>
      </c>
      <c r="E249" s="131" t="s">
        <v>498</v>
      </c>
      <c r="F249" s="294" t="s">
        <v>496</v>
      </c>
      <c r="G249" s="294"/>
      <c r="H249" s="294"/>
      <c r="I249" s="294"/>
      <c r="J249" s="132" t="s">
        <v>160</v>
      </c>
      <c r="K249" s="154">
        <v>3</v>
      </c>
      <c r="L249" s="293"/>
      <c r="M249" s="293"/>
      <c r="N249" s="293">
        <f t="shared" si="7"/>
        <v>0</v>
      </c>
      <c r="O249" s="293"/>
      <c r="P249" s="293"/>
      <c r="Q249" s="293"/>
      <c r="R249" s="134"/>
      <c r="T249" s="135"/>
      <c r="U249" s="40"/>
      <c r="V249" s="136"/>
      <c r="W249" s="136"/>
      <c r="X249" s="136"/>
      <c r="Y249" s="136"/>
      <c r="Z249" s="136"/>
      <c r="AA249" s="137"/>
    </row>
    <row r="250" spans="2:27" s="1" customFormat="1" ht="25.5" customHeight="1" x14ac:dyDescent="0.35">
      <c r="B250" s="129"/>
      <c r="C250" s="130">
        <v>81</v>
      </c>
      <c r="D250" s="130" t="s">
        <v>123</v>
      </c>
      <c r="E250" s="131" t="s">
        <v>489</v>
      </c>
      <c r="F250" s="294" t="s">
        <v>479</v>
      </c>
      <c r="G250" s="294"/>
      <c r="H250" s="294"/>
      <c r="I250" s="294"/>
      <c r="J250" s="132" t="s">
        <v>160</v>
      </c>
      <c r="K250" s="154">
        <v>12</v>
      </c>
      <c r="L250" s="293"/>
      <c r="M250" s="293"/>
      <c r="N250" s="293">
        <f t="shared" si="7"/>
        <v>0</v>
      </c>
      <c r="O250" s="293"/>
      <c r="P250" s="293"/>
      <c r="Q250" s="293"/>
      <c r="R250" s="134"/>
      <c r="T250" s="135"/>
      <c r="U250" s="40"/>
      <c r="V250" s="136"/>
      <c r="W250" s="136"/>
      <c r="X250" s="136"/>
      <c r="Y250" s="136"/>
      <c r="Z250" s="136"/>
      <c r="AA250" s="137"/>
    </row>
    <row r="251" spans="2:27" s="1" customFormat="1" ht="16.5" customHeight="1" x14ac:dyDescent="0.35">
      <c r="B251" s="31"/>
      <c r="C251" s="32">
        <v>82</v>
      </c>
      <c r="D251" s="32"/>
      <c r="E251" s="32"/>
      <c r="F251" s="311" t="s">
        <v>211</v>
      </c>
      <c r="G251" s="312"/>
      <c r="H251" s="312"/>
      <c r="I251" s="312"/>
      <c r="J251" s="32"/>
      <c r="K251" s="152"/>
      <c r="L251" s="32"/>
      <c r="M251" s="32"/>
      <c r="N251" s="32"/>
      <c r="O251" s="32"/>
      <c r="P251" s="32"/>
      <c r="Q251" s="32"/>
      <c r="R251" s="33"/>
      <c r="T251" s="138"/>
      <c r="U251" s="32"/>
      <c r="V251" s="32"/>
      <c r="W251" s="32"/>
      <c r="X251" s="32"/>
      <c r="Y251" s="32"/>
      <c r="Z251" s="32"/>
      <c r="AA251" s="69"/>
    </row>
    <row r="252" spans="2:27" s="1" customFormat="1" ht="38.25" customHeight="1" x14ac:dyDescent="0.35">
      <c r="B252" s="129"/>
      <c r="C252" s="130">
        <v>83</v>
      </c>
      <c r="D252" s="130" t="s">
        <v>123</v>
      </c>
      <c r="E252" s="131" t="s">
        <v>490</v>
      </c>
      <c r="F252" s="294" t="s">
        <v>480</v>
      </c>
      <c r="G252" s="294"/>
      <c r="H252" s="294"/>
      <c r="I252" s="294"/>
      <c r="J252" s="132" t="s">
        <v>160</v>
      </c>
      <c r="K252" s="154">
        <v>1</v>
      </c>
      <c r="L252" s="293"/>
      <c r="M252" s="293"/>
      <c r="N252" s="293">
        <f>ROUND(L252*K252,2)</f>
        <v>0</v>
      </c>
      <c r="O252" s="293"/>
      <c r="P252" s="293"/>
      <c r="Q252" s="293"/>
      <c r="R252" s="134"/>
      <c r="T252" s="135"/>
      <c r="U252" s="40"/>
      <c r="V252" s="136"/>
      <c r="W252" s="136"/>
      <c r="X252" s="136"/>
      <c r="Y252" s="136"/>
      <c r="Z252" s="136"/>
      <c r="AA252" s="137"/>
    </row>
    <row r="253" spans="2:27" s="1" customFormat="1" ht="16.5" customHeight="1" x14ac:dyDescent="0.35">
      <c r="B253" s="129"/>
      <c r="C253" s="130">
        <v>84</v>
      </c>
      <c r="D253" s="130" t="s">
        <v>123</v>
      </c>
      <c r="E253" s="131" t="s">
        <v>491</v>
      </c>
      <c r="F253" s="294" t="s">
        <v>481</v>
      </c>
      <c r="G253" s="294"/>
      <c r="H253" s="294"/>
      <c r="I253" s="294"/>
      <c r="J253" s="132" t="s">
        <v>160</v>
      </c>
      <c r="K253" s="154">
        <v>1</v>
      </c>
      <c r="L253" s="293"/>
      <c r="M253" s="293"/>
      <c r="N253" s="293">
        <f>ROUND(L253*K253,2)</f>
        <v>0</v>
      </c>
      <c r="O253" s="293"/>
      <c r="P253" s="293"/>
      <c r="Q253" s="293"/>
      <c r="R253" s="134"/>
      <c r="T253" s="135"/>
      <c r="U253" s="40"/>
      <c r="V253" s="136"/>
      <c r="W253" s="136"/>
      <c r="X253" s="136"/>
      <c r="Y253" s="136"/>
      <c r="Z253" s="136"/>
      <c r="AA253" s="137"/>
    </row>
    <row r="254" spans="2:27" s="1" customFormat="1" ht="48" customHeight="1" x14ac:dyDescent="0.35">
      <c r="B254" s="31"/>
      <c r="C254" s="32"/>
      <c r="D254" s="32"/>
      <c r="E254" s="32"/>
      <c r="F254" s="311" t="s">
        <v>428</v>
      </c>
      <c r="G254" s="312"/>
      <c r="H254" s="312"/>
      <c r="I254" s="312"/>
      <c r="J254" s="32"/>
      <c r="K254" s="152"/>
      <c r="L254" s="32"/>
      <c r="M254" s="32"/>
      <c r="N254" s="32"/>
      <c r="O254" s="32"/>
      <c r="P254" s="32"/>
      <c r="Q254" s="32"/>
      <c r="R254" s="33"/>
      <c r="T254" s="138"/>
      <c r="U254" s="32"/>
      <c r="V254" s="32"/>
      <c r="W254" s="32"/>
      <c r="X254" s="32"/>
      <c r="Y254" s="32"/>
      <c r="Z254" s="32"/>
      <c r="AA254" s="69"/>
    </row>
    <row r="255" spans="2:27" s="1" customFormat="1" ht="38.25" customHeight="1" x14ac:dyDescent="0.35">
      <c r="B255" s="129"/>
      <c r="C255" s="130">
        <v>85</v>
      </c>
      <c r="D255" s="130" t="s">
        <v>123</v>
      </c>
      <c r="E255" s="131" t="s">
        <v>494</v>
      </c>
      <c r="F255" s="294" t="s">
        <v>482</v>
      </c>
      <c r="G255" s="294"/>
      <c r="H255" s="294"/>
      <c r="I255" s="294"/>
      <c r="J255" s="132" t="s">
        <v>160</v>
      </c>
      <c r="K255" s="154">
        <v>1</v>
      </c>
      <c r="L255" s="293"/>
      <c r="M255" s="293"/>
      <c r="N255" s="293">
        <f>ROUND(L255*K255,2)</f>
        <v>0</v>
      </c>
      <c r="O255" s="293"/>
      <c r="P255" s="293"/>
      <c r="Q255" s="293"/>
      <c r="R255" s="134"/>
      <c r="T255" s="135"/>
      <c r="U255" s="40"/>
      <c r="V255" s="136"/>
      <c r="W255" s="136"/>
      <c r="X255" s="136"/>
      <c r="Y255" s="136"/>
      <c r="Z255" s="136"/>
      <c r="AA255" s="137"/>
    </row>
    <row r="256" spans="2:27" s="1" customFormat="1" ht="25.5" customHeight="1" x14ac:dyDescent="0.35">
      <c r="B256" s="129"/>
      <c r="C256" s="130">
        <v>86</v>
      </c>
      <c r="D256" s="130" t="s">
        <v>123</v>
      </c>
      <c r="E256" s="131" t="s">
        <v>492</v>
      </c>
      <c r="F256" s="294" t="s">
        <v>483</v>
      </c>
      <c r="G256" s="294"/>
      <c r="H256" s="294"/>
      <c r="I256" s="294"/>
      <c r="J256" s="132" t="s">
        <v>155</v>
      </c>
      <c r="K256" s="154">
        <v>1760.116</v>
      </c>
      <c r="L256" s="293"/>
      <c r="M256" s="293"/>
      <c r="N256" s="293">
        <f>ROUND(L256*K256,2)</f>
        <v>0</v>
      </c>
      <c r="O256" s="293"/>
      <c r="P256" s="293"/>
      <c r="Q256" s="293"/>
      <c r="R256" s="134"/>
      <c r="T256" s="135"/>
      <c r="U256" s="40"/>
      <c r="V256" s="136"/>
      <c r="W256" s="136"/>
      <c r="X256" s="136"/>
      <c r="Y256" s="136"/>
      <c r="Z256" s="136"/>
      <c r="AA256" s="137"/>
    </row>
    <row r="257" spans="2:29" s="9" customFormat="1" ht="29.9" customHeight="1" x14ac:dyDescent="0.35">
      <c r="B257" s="121"/>
      <c r="C257" s="122"/>
      <c r="D257" s="128" t="s">
        <v>113</v>
      </c>
      <c r="E257" s="128"/>
      <c r="F257" s="128"/>
      <c r="G257" s="128"/>
      <c r="H257" s="128"/>
      <c r="I257" s="128"/>
      <c r="J257" s="128"/>
      <c r="K257" s="192"/>
      <c r="L257" s="128"/>
      <c r="M257" s="128"/>
      <c r="N257" s="304">
        <f>SUM(N258:Q280)</f>
        <v>0</v>
      </c>
      <c r="O257" s="305"/>
      <c r="P257" s="305"/>
      <c r="Q257" s="305"/>
      <c r="R257" s="124"/>
      <c r="T257" s="125"/>
      <c r="U257" s="122"/>
      <c r="V257" s="122"/>
      <c r="W257" s="126"/>
      <c r="X257" s="122"/>
      <c r="Y257" s="126"/>
      <c r="Z257" s="122"/>
      <c r="AA257" s="127"/>
      <c r="AC257" s="1"/>
    </row>
    <row r="258" spans="2:29" s="1" customFormat="1" ht="44.25" customHeight="1" x14ac:dyDescent="0.35">
      <c r="B258" s="129"/>
      <c r="C258" s="130">
        <v>87</v>
      </c>
      <c r="D258" s="130" t="s">
        <v>123</v>
      </c>
      <c r="E258" s="131" t="s">
        <v>212</v>
      </c>
      <c r="F258" s="294" t="s">
        <v>429</v>
      </c>
      <c r="G258" s="294"/>
      <c r="H258" s="294"/>
      <c r="I258" s="294"/>
      <c r="J258" s="132" t="s">
        <v>163</v>
      </c>
      <c r="K258" s="133">
        <v>1</v>
      </c>
      <c r="L258" s="293"/>
      <c r="M258" s="293"/>
      <c r="N258" s="293">
        <f>ROUND(L258*K258,2)</f>
        <v>0</v>
      </c>
      <c r="O258" s="293"/>
      <c r="P258" s="293"/>
      <c r="Q258" s="293"/>
      <c r="R258" s="134"/>
      <c r="T258" s="135"/>
      <c r="U258" s="40"/>
      <c r="V258" s="136"/>
      <c r="W258" s="136"/>
      <c r="X258" s="136"/>
      <c r="Y258" s="136"/>
      <c r="Z258" s="136"/>
      <c r="AA258" s="137"/>
    </row>
    <row r="259" spans="2:29" s="1" customFormat="1" ht="44.25" customHeight="1" x14ac:dyDescent="0.35">
      <c r="B259" s="129"/>
      <c r="C259" s="130">
        <v>88</v>
      </c>
      <c r="D259" s="130" t="s">
        <v>123</v>
      </c>
      <c r="E259" s="131" t="s">
        <v>457</v>
      </c>
      <c r="F259" s="294" t="s">
        <v>458</v>
      </c>
      <c r="G259" s="294"/>
      <c r="H259" s="294"/>
      <c r="I259" s="294"/>
      <c r="J259" s="132" t="s">
        <v>126</v>
      </c>
      <c r="K259" s="133">
        <v>1</v>
      </c>
      <c r="L259" s="293"/>
      <c r="M259" s="293"/>
      <c r="N259" s="293">
        <f>ROUND(L259*K259,2)</f>
        <v>0</v>
      </c>
      <c r="O259" s="293"/>
      <c r="P259" s="293"/>
      <c r="Q259" s="293"/>
      <c r="R259" s="134"/>
      <c r="T259" s="135"/>
      <c r="U259" s="40"/>
      <c r="V259" s="136"/>
      <c r="W259" s="136"/>
      <c r="X259" s="136"/>
      <c r="Y259" s="136"/>
      <c r="Z259" s="136"/>
      <c r="AA259" s="137"/>
    </row>
    <row r="260" spans="2:29" s="1" customFormat="1" ht="16.5" customHeight="1" x14ac:dyDescent="0.35">
      <c r="B260" s="129"/>
      <c r="C260" s="130">
        <v>89</v>
      </c>
      <c r="D260" s="130" t="s">
        <v>123</v>
      </c>
      <c r="E260" s="131" t="s">
        <v>213</v>
      </c>
      <c r="F260" s="294" t="s">
        <v>214</v>
      </c>
      <c r="G260" s="294"/>
      <c r="H260" s="294"/>
      <c r="I260" s="294"/>
      <c r="J260" s="132" t="s">
        <v>163</v>
      </c>
      <c r="K260" s="133">
        <v>1</v>
      </c>
      <c r="L260" s="293"/>
      <c r="M260" s="293"/>
      <c r="N260" s="293">
        <f>ROUND(L260*K260,2)</f>
        <v>0</v>
      </c>
      <c r="O260" s="293"/>
      <c r="P260" s="293"/>
      <c r="Q260" s="293"/>
      <c r="R260" s="134"/>
      <c r="T260" s="135"/>
      <c r="U260" s="40"/>
      <c r="V260" s="136"/>
      <c r="W260" s="136"/>
      <c r="X260" s="136"/>
      <c r="Y260" s="136"/>
      <c r="Z260" s="136"/>
      <c r="AA260" s="137"/>
    </row>
    <row r="261" spans="2:29" s="1" customFormat="1" ht="16.5" customHeight="1" x14ac:dyDescent="0.35">
      <c r="B261" s="129"/>
      <c r="C261" s="130">
        <v>90</v>
      </c>
      <c r="D261" s="130" t="s">
        <v>123</v>
      </c>
      <c r="E261" s="131" t="s">
        <v>215</v>
      </c>
      <c r="F261" s="294" t="s">
        <v>216</v>
      </c>
      <c r="G261" s="294"/>
      <c r="H261" s="294"/>
      <c r="I261" s="294"/>
      <c r="J261" s="132" t="s">
        <v>163</v>
      </c>
      <c r="K261" s="133">
        <v>1</v>
      </c>
      <c r="L261" s="293"/>
      <c r="M261" s="293"/>
      <c r="N261" s="293">
        <f>ROUND(L261*K261,2)</f>
        <v>0</v>
      </c>
      <c r="O261" s="293"/>
      <c r="P261" s="293"/>
      <c r="Q261" s="293"/>
      <c r="R261" s="134"/>
      <c r="T261" s="135"/>
      <c r="U261" s="40"/>
      <c r="V261" s="136"/>
      <c r="W261" s="136"/>
      <c r="X261" s="136"/>
      <c r="Y261" s="136"/>
      <c r="Z261" s="136"/>
      <c r="AA261" s="137"/>
    </row>
    <row r="262" spans="2:29" s="1" customFormat="1" ht="16.5" customHeight="1" x14ac:dyDescent="0.35">
      <c r="B262" s="129"/>
      <c r="C262" s="130">
        <v>91</v>
      </c>
      <c r="D262" s="130" t="s">
        <v>123</v>
      </c>
      <c r="E262" s="131" t="s">
        <v>431</v>
      </c>
      <c r="F262" s="294" t="s">
        <v>430</v>
      </c>
      <c r="G262" s="294"/>
      <c r="H262" s="294"/>
      <c r="I262" s="294"/>
      <c r="J262" s="132" t="s">
        <v>163</v>
      </c>
      <c r="K262" s="133">
        <v>1</v>
      </c>
      <c r="L262" s="293"/>
      <c r="M262" s="293"/>
      <c r="N262" s="293">
        <f>ROUND(L262*K262,2)</f>
        <v>0</v>
      </c>
      <c r="O262" s="293"/>
      <c r="P262" s="293"/>
      <c r="Q262" s="293"/>
      <c r="R262" s="134"/>
      <c r="T262" s="135"/>
      <c r="U262" s="40"/>
      <c r="V262" s="136"/>
      <c r="W262" s="136"/>
      <c r="X262" s="136"/>
      <c r="Y262" s="136"/>
      <c r="Z262" s="136"/>
      <c r="AA262" s="137"/>
    </row>
    <row r="263" spans="2:29" s="1" customFormat="1" ht="107.25" customHeight="1" x14ac:dyDescent="0.35">
      <c r="B263" s="31"/>
      <c r="C263" s="32"/>
      <c r="D263" s="32"/>
      <c r="E263" s="32"/>
      <c r="F263" s="309" t="s">
        <v>432</v>
      </c>
      <c r="G263" s="310"/>
      <c r="H263" s="310"/>
      <c r="I263" s="310"/>
      <c r="J263" s="32"/>
      <c r="K263" s="32"/>
      <c r="L263" s="32"/>
      <c r="M263" s="32"/>
      <c r="N263" s="32"/>
      <c r="O263" s="32"/>
      <c r="P263" s="32"/>
      <c r="Q263" s="32"/>
      <c r="R263" s="33"/>
      <c r="T263" s="138"/>
      <c r="U263" s="32"/>
      <c r="V263" s="32"/>
      <c r="W263" s="32"/>
      <c r="X263" s="32"/>
      <c r="Y263" s="32"/>
      <c r="Z263" s="32"/>
      <c r="AA263" s="69"/>
    </row>
    <row r="264" spans="2:29" s="1" customFormat="1" ht="16.5" customHeight="1" x14ac:dyDescent="0.35">
      <c r="B264" s="129"/>
      <c r="C264" s="130">
        <v>91</v>
      </c>
      <c r="D264" s="130" t="s">
        <v>123</v>
      </c>
      <c r="E264" s="131" t="s">
        <v>502</v>
      </c>
      <c r="F264" s="294" t="s">
        <v>503</v>
      </c>
      <c r="G264" s="294"/>
      <c r="H264" s="294"/>
      <c r="I264" s="294"/>
      <c r="J264" s="132" t="s">
        <v>160</v>
      </c>
      <c r="K264" s="133">
        <v>50</v>
      </c>
      <c r="L264" s="293"/>
      <c r="M264" s="293"/>
      <c r="N264" s="293">
        <f t="shared" ref="N264" si="8">ROUND(L264*K264,2)</f>
        <v>0</v>
      </c>
      <c r="O264" s="293"/>
      <c r="P264" s="293"/>
      <c r="Q264" s="293"/>
      <c r="R264" s="134"/>
      <c r="T264" s="171"/>
      <c r="U264" s="172"/>
      <c r="V264" s="173"/>
      <c r="W264" s="173"/>
      <c r="X264" s="173"/>
      <c r="Y264" s="173"/>
      <c r="Z264" s="173"/>
      <c r="AA264" s="174"/>
    </row>
    <row r="265" spans="2:29" s="1" customFormat="1" ht="56.25" customHeight="1" x14ac:dyDescent="0.35">
      <c r="B265" s="129"/>
      <c r="C265" s="130">
        <v>92</v>
      </c>
      <c r="D265" s="130" t="s">
        <v>123</v>
      </c>
      <c r="E265" s="131" t="s">
        <v>406</v>
      </c>
      <c r="F265" s="294" t="s">
        <v>217</v>
      </c>
      <c r="G265" s="294"/>
      <c r="H265" s="294"/>
      <c r="I265" s="294"/>
      <c r="J265" s="132" t="s">
        <v>160</v>
      </c>
      <c r="K265" s="133">
        <v>3</v>
      </c>
      <c r="L265" s="293"/>
      <c r="M265" s="293"/>
      <c r="N265" s="293">
        <f t="shared" ref="N265:N275" si="9">ROUND(L265*K265,2)</f>
        <v>0</v>
      </c>
      <c r="O265" s="293"/>
      <c r="P265" s="293"/>
      <c r="Q265" s="293"/>
      <c r="R265" s="134"/>
      <c r="T265" s="135"/>
      <c r="U265" s="40"/>
      <c r="V265" s="136"/>
      <c r="W265" s="136"/>
      <c r="X265" s="136"/>
      <c r="Y265" s="136"/>
      <c r="Z265" s="136"/>
      <c r="AA265" s="137"/>
    </row>
    <row r="266" spans="2:29" s="1" customFormat="1" ht="25.5" customHeight="1" x14ac:dyDescent="0.35">
      <c r="B266" s="129"/>
      <c r="C266" s="130">
        <v>93</v>
      </c>
      <c r="D266" s="130" t="s">
        <v>123</v>
      </c>
      <c r="E266" s="131" t="s">
        <v>407</v>
      </c>
      <c r="F266" s="294" t="s">
        <v>218</v>
      </c>
      <c r="G266" s="294"/>
      <c r="H266" s="294"/>
      <c r="I266" s="294"/>
      <c r="J266" s="132" t="s">
        <v>163</v>
      </c>
      <c r="K266" s="133">
        <v>1</v>
      </c>
      <c r="L266" s="293"/>
      <c r="M266" s="293"/>
      <c r="N266" s="293">
        <f t="shared" si="9"/>
        <v>0</v>
      </c>
      <c r="O266" s="293"/>
      <c r="P266" s="293"/>
      <c r="Q266" s="293"/>
      <c r="R266" s="134"/>
      <c r="T266" s="135"/>
      <c r="U266" s="40"/>
      <c r="V266" s="136"/>
      <c r="W266" s="136"/>
      <c r="X266" s="136"/>
      <c r="Y266" s="136"/>
      <c r="Z266" s="136"/>
      <c r="AA266" s="137"/>
    </row>
    <row r="267" spans="2:29" s="1" customFormat="1" ht="25.5" customHeight="1" x14ac:dyDescent="0.35">
      <c r="B267" s="129"/>
      <c r="C267" s="130">
        <v>94</v>
      </c>
      <c r="D267" s="130" t="s">
        <v>123</v>
      </c>
      <c r="E267" s="131" t="s">
        <v>408</v>
      </c>
      <c r="F267" s="294" t="s">
        <v>219</v>
      </c>
      <c r="G267" s="294"/>
      <c r="H267" s="294"/>
      <c r="I267" s="294"/>
      <c r="J267" s="132" t="s">
        <v>163</v>
      </c>
      <c r="K267" s="133">
        <v>1</v>
      </c>
      <c r="L267" s="293"/>
      <c r="M267" s="293"/>
      <c r="N267" s="293">
        <f t="shared" si="9"/>
        <v>0</v>
      </c>
      <c r="O267" s="293"/>
      <c r="P267" s="293"/>
      <c r="Q267" s="293"/>
      <c r="R267" s="134"/>
      <c r="T267" s="135"/>
      <c r="U267" s="40"/>
      <c r="V267" s="136"/>
      <c r="W267" s="136"/>
      <c r="X267" s="136"/>
      <c r="Y267" s="136"/>
      <c r="Z267" s="136"/>
      <c r="AA267" s="137"/>
    </row>
    <row r="268" spans="2:29" s="1" customFormat="1" ht="25.5" customHeight="1" x14ac:dyDescent="0.35">
      <c r="B268" s="129"/>
      <c r="C268" s="130">
        <v>95</v>
      </c>
      <c r="D268" s="130" t="s">
        <v>123</v>
      </c>
      <c r="E268" s="131" t="s">
        <v>409</v>
      </c>
      <c r="F268" s="294" t="s">
        <v>220</v>
      </c>
      <c r="G268" s="294"/>
      <c r="H268" s="294"/>
      <c r="I268" s="294"/>
      <c r="J268" s="132" t="s">
        <v>163</v>
      </c>
      <c r="K268" s="133">
        <v>1</v>
      </c>
      <c r="L268" s="293"/>
      <c r="M268" s="293"/>
      <c r="N268" s="293">
        <f t="shared" si="9"/>
        <v>0</v>
      </c>
      <c r="O268" s="293"/>
      <c r="P268" s="293"/>
      <c r="Q268" s="293"/>
      <c r="R268" s="134"/>
      <c r="T268" s="135"/>
      <c r="U268" s="40"/>
      <c r="V268" s="136"/>
      <c r="W268" s="136"/>
      <c r="X268" s="136"/>
      <c r="Y268" s="136"/>
      <c r="Z268" s="136"/>
      <c r="AA268" s="137"/>
    </row>
    <row r="269" spans="2:29" s="1" customFormat="1" ht="16.5" customHeight="1" x14ac:dyDescent="0.35">
      <c r="B269" s="129"/>
      <c r="C269" s="130">
        <v>96</v>
      </c>
      <c r="D269" s="130" t="s">
        <v>123</v>
      </c>
      <c r="E269" s="131" t="s">
        <v>410</v>
      </c>
      <c r="F269" s="294" t="s">
        <v>221</v>
      </c>
      <c r="G269" s="294"/>
      <c r="H269" s="294"/>
      <c r="I269" s="294"/>
      <c r="J269" s="132" t="s">
        <v>163</v>
      </c>
      <c r="K269" s="133">
        <v>1</v>
      </c>
      <c r="L269" s="293"/>
      <c r="M269" s="293"/>
      <c r="N269" s="293">
        <f t="shared" si="9"/>
        <v>0</v>
      </c>
      <c r="O269" s="293"/>
      <c r="P269" s="293"/>
      <c r="Q269" s="293"/>
      <c r="R269" s="134"/>
      <c r="T269" s="135"/>
      <c r="U269" s="40"/>
      <c r="V269" s="136"/>
      <c r="W269" s="136"/>
      <c r="X269" s="136"/>
      <c r="Y269" s="136"/>
      <c r="Z269" s="136"/>
      <c r="AA269" s="137"/>
    </row>
    <row r="270" spans="2:29" s="1" customFormat="1" ht="38.25" customHeight="1" x14ac:dyDescent="0.35">
      <c r="B270" s="129"/>
      <c r="C270" s="130">
        <v>97</v>
      </c>
      <c r="D270" s="130" t="s">
        <v>123</v>
      </c>
      <c r="E270" s="131" t="s">
        <v>411</v>
      </c>
      <c r="F270" s="294" t="s">
        <v>222</v>
      </c>
      <c r="G270" s="294"/>
      <c r="H270" s="294"/>
      <c r="I270" s="294"/>
      <c r="J270" s="132" t="s">
        <v>163</v>
      </c>
      <c r="K270" s="133">
        <v>1</v>
      </c>
      <c r="L270" s="293"/>
      <c r="M270" s="293"/>
      <c r="N270" s="293">
        <f t="shared" si="9"/>
        <v>0</v>
      </c>
      <c r="O270" s="293"/>
      <c r="P270" s="293"/>
      <c r="Q270" s="293"/>
      <c r="R270" s="134"/>
      <c r="T270" s="135"/>
      <c r="U270" s="40"/>
      <c r="V270" s="136"/>
      <c r="W270" s="136"/>
      <c r="X270" s="136"/>
      <c r="Y270" s="136"/>
      <c r="Z270" s="136"/>
      <c r="AA270" s="137"/>
    </row>
    <row r="271" spans="2:29" s="1" customFormat="1" ht="16.5" customHeight="1" x14ac:dyDescent="0.35">
      <c r="B271" s="129"/>
      <c r="C271" s="130">
        <v>98</v>
      </c>
      <c r="D271" s="130" t="s">
        <v>123</v>
      </c>
      <c r="E271" s="131" t="s">
        <v>412</v>
      </c>
      <c r="F271" s="294" t="s">
        <v>223</v>
      </c>
      <c r="G271" s="294"/>
      <c r="H271" s="294"/>
      <c r="I271" s="294"/>
      <c r="J271" s="132" t="s">
        <v>163</v>
      </c>
      <c r="K271" s="133">
        <v>1</v>
      </c>
      <c r="L271" s="293"/>
      <c r="M271" s="293"/>
      <c r="N271" s="293">
        <f t="shared" si="9"/>
        <v>0</v>
      </c>
      <c r="O271" s="293"/>
      <c r="P271" s="293"/>
      <c r="Q271" s="293"/>
      <c r="R271" s="134"/>
      <c r="T271" s="135"/>
      <c r="U271" s="40"/>
      <c r="V271" s="136"/>
      <c r="W271" s="136"/>
      <c r="X271" s="136"/>
      <c r="Y271" s="136"/>
      <c r="Z271" s="136"/>
      <c r="AA271" s="137"/>
    </row>
    <row r="272" spans="2:29" s="1" customFormat="1" ht="38.25" customHeight="1" x14ac:dyDescent="0.35">
      <c r="B272" s="129"/>
      <c r="C272" s="130">
        <v>99</v>
      </c>
      <c r="D272" s="130" t="s">
        <v>123</v>
      </c>
      <c r="E272" s="131" t="s">
        <v>413</v>
      </c>
      <c r="F272" s="294" t="s">
        <v>224</v>
      </c>
      <c r="G272" s="294"/>
      <c r="H272" s="294"/>
      <c r="I272" s="294"/>
      <c r="J272" s="132" t="s">
        <v>163</v>
      </c>
      <c r="K272" s="133">
        <v>1</v>
      </c>
      <c r="L272" s="293"/>
      <c r="M272" s="293"/>
      <c r="N272" s="293">
        <f t="shared" si="9"/>
        <v>0</v>
      </c>
      <c r="O272" s="293"/>
      <c r="P272" s="293"/>
      <c r="Q272" s="293"/>
      <c r="R272" s="134"/>
      <c r="T272" s="135"/>
      <c r="U272" s="40"/>
      <c r="V272" s="136"/>
      <c r="W272" s="136"/>
      <c r="X272" s="136"/>
      <c r="Y272" s="136"/>
      <c r="Z272" s="136"/>
      <c r="AA272" s="137"/>
    </row>
    <row r="273" spans="2:29" s="1" customFormat="1" ht="16.5" customHeight="1" x14ac:dyDescent="0.35">
      <c r="B273" s="129"/>
      <c r="C273" s="130">
        <v>100</v>
      </c>
      <c r="D273" s="130" t="s">
        <v>123</v>
      </c>
      <c r="E273" s="131" t="s">
        <v>414</v>
      </c>
      <c r="F273" s="294" t="s">
        <v>225</v>
      </c>
      <c r="G273" s="294"/>
      <c r="H273" s="294"/>
      <c r="I273" s="294"/>
      <c r="J273" s="132" t="s">
        <v>163</v>
      </c>
      <c r="K273" s="133">
        <v>1</v>
      </c>
      <c r="L273" s="293"/>
      <c r="M273" s="293"/>
      <c r="N273" s="293">
        <f t="shared" si="9"/>
        <v>0</v>
      </c>
      <c r="O273" s="293"/>
      <c r="P273" s="293"/>
      <c r="Q273" s="293"/>
      <c r="R273" s="134"/>
      <c r="T273" s="135"/>
      <c r="U273" s="40"/>
      <c r="V273" s="136"/>
      <c r="W273" s="136"/>
      <c r="X273" s="136"/>
      <c r="Y273" s="136"/>
      <c r="Z273" s="136"/>
      <c r="AA273" s="137"/>
    </row>
    <row r="274" spans="2:29" s="1" customFormat="1" ht="39" customHeight="1" x14ac:dyDescent="0.35">
      <c r="B274" s="129"/>
      <c r="C274" s="130">
        <v>101</v>
      </c>
      <c r="D274" s="130" t="s">
        <v>123</v>
      </c>
      <c r="E274" s="131" t="s">
        <v>415</v>
      </c>
      <c r="F274" s="294" t="s">
        <v>401</v>
      </c>
      <c r="G274" s="294"/>
      <c r="H274" s="294"/>
      <c r="I274" s="294"/>
      <c r="J274" s="132" t="s">
        <v>163</v>
      </c>
      <c r="K274" s="133">
        <v>1</v>
      </c>
      <c r="L274" s="293"/>
      <c r="M274" s="293"/>
      <c r="N274" s="293">
        <f t="shared" si="9"/>
        <v>0</v>
      </c>
      <c r="O274" s="293"/>
      <c r="P274" s="293"/>
      <c r="Q274" s="293"/>
      <c r="R274" s="134"/>
      <c r="T274" s="135"/>
      <c r="U274" s="40"/>
      <c r="V274" s="136"/>
      <c r="W274" s="136"/>
      <c r="X274" s="136"/>
      <c r="Y274" s="136"/>
      <c r="Z274" s="136"/>
      <c r="AA274" s="137"/>
    </row>
    <row r="275" spans="2:29" s="1" customFormat="1" ht="25.5" customHeight="1" x14ac:dyDescent="0.35">
      <c r="B275" s="129"/>
      <c r="C275" s="130">
        <v>102</v>
      </c>
      <c r="D275" s="130" t="s">
        <v>123</v>
      </c>
      <c r="E275" s="131" t="s">
        <v>416</v>
      </c>
      <c r="F275" s="294" t="s">
        <v>228</v>
      </c>
      <c r="G275" s="294"/>
      <c r="H275" s="294"/>
      <c r="I275" s="294"/>
      <c r="J275" s="132" t="s">
        <v>163</v>
      </c>
      <c r="K275" s="133">
        <v>1</v>
      </c>
      <c r="L275" s="293"/>
      <c r="M275" s="293"/>
      <c r="N275" s="293">
        <f t="shared" si="9"/>
        <v>0</v>
      </c>
      <c r="O275" s="293"/>
      <c r="P275" s="293"/>
      <c r="Q275" s="293"/>
      <c r="R275" s="134"/>
      <c r="T275" s="135"/>
      <c r="U275" s="40"/>
      <c r="V275" s="136"/>
      <c r="W275" s="136"/>
      <c r="X275" s="136"/>
      <c r="Y275" s="136"/>
      <c r="Z275" s="136"/>
      <c r="AA275" s="137"/>
    </row>
    <row r="276" spans="2:29" s="1" customFormat="1" ht="25.5" customHeight="1" x14ac:dyDescent="0.35">
      <c r="B276" s="129"/>
      <c r="C276" s="130">
        <v>103</v>
      </c>
      <c r="D276" s="130" t="s">
        <v>123</v>
      </c>
      <c r="E276" s="131" t="s">
        <v>417</v>
      </c>
      <c r="F276" s="308" t="s">
        <v>403</v>
      </c>
      <c r="G276" s="308"/>
      <c r="H276" s="308"/>
      <c r="I276" s="308"/>
      <c r="J276" s="132" t="s">
        <v>163</v>
      </c>
      <c r="K276" s="133">
        <v>1</v>
      </c>
      <c r="L276" s="293"/>
      <c r="M276" s="293"/>
      <c r="N276" s="293">
        <f t="shared" ref="N276:N280" si="10">ROUND(L276*K276,2)</f>
        <v>0</v>
      </c>
      <c r="O276" s="293"/>
      <c r="P276" s="293"/>
      <c r="Q276" s="293"/>
      <c r="R276" s="134"/>
      <c r="T276" s="147"/>
      <c r="U276" s="40"/>
      <c r="V276" s="136"/>
      <c r="W276" s="136"/>
      <c r="X276" s="136"/>
      <c r="Y276" s="136"/>
      <c r="Z276" s="136"/>
      <c r="AA276" s="137"/>
    </row>
    <row r="277" spans="2:29" s="1" customFormat="1" ht="25.5" customHeight="1" x14ac:dyDescent="0.35">
      <c r="B277" s="129"/>
      <c r="C277" s="130">
        <v>104</v>
      </c>
      <c r="D277" s="130" t="s">
        <v>123</v>
      </c>
      <c r="E277" s="131" t="s">
        <v>418</v>
      </c>
      <c r="F277" s="308" t="s">
        <v>404</v>
      </c>
      <c r="G277" s="308"/>
      <c r="H277" s="308"/>
      <c r="I277" s="308"/>
      <c r="J277" s="132" t="s">
        <v>163</v>
      </c>
      <c r="K277" s="133">
        <v>1</v>
      </c>
      <c r="L277" s="293"/>
      <c r="M277" s="293"/>
      <c r="N277" s="293">
        <f t="shared" si="10"/>
        <v>0</v>
      </c>
      <c r="O277" s="293"/>
      <c r="P277" s="293"/>
      <c r="Q277" s="293"/>
      <c r="R277" s="134"/>
      <c r="T277" s="147"/>
      <c r="U277" s="40"/>
      <c r="V277" s="136"/>
      <c r="W277" s="136"/>
      <c r="X277" s="136"/>
      <c r="Y277" s="136"/>
      <c r="Z277" s="136"/>
      <c r="AA277" s="137"/>
    </row>
    <row r="278" spans="2:29" s="1" customFormat="1" ht="56.25" customHeight="1" x14ac:dyDescent="0.35">
      <c r="B278" s="129"/>
      <c r="C278" s="130">
        <v>105</v>
      </c>
      <c r="D278" s="130" t="s">
        <v>123</v>
      </c>
      <c r="E278" s="131" t="s">
        <v>504</v>
      </c>
      <c r="F278" s="294" t="s">
        <v>217</v>
      </c>
      <c r="G278" s="294"/>
      <c r="H278" s="294"/>
      <c r="I278" s="294"/>
      <c r="J278" s="132" t="s">
        <v>160</v>
      </c>
      <c r="K278" s="133">
        <v>3</v>
      </c>
      <c r="L278" s="293"/>
      <c r="M278" s="293"/>
      <c r="N278" s="293">
        <f t="shared" si="10"/>
        <v>0</v>
      </c>
      <c r="O278" s="293"/>
      <c r="P278" s="293"/>
      <c r="Q278" s="293"/>
      <c r="R278" s="134"/>
      <c r="T278" s="135"/>
      <c r="U278" s="40"/>
      <c r="V278" s="136"/>
      <c r="W278" s="136"/>
      <c r="X278" s="136"/>
      <c r="Y278" s="136"/>
      <c r="Z278" s="136"/>
      <c r="AA278" s="137"/>
    </row>
    <row r="279" spans="2:29" s="1" customFormat="1" ht="15.75" customHeight="1" x14ac:dyDescent="0.35">
      <c r="B279" s="129"/>
      <c r="C279" s="130">
        <v>106</v>
      </c>
      <c r="D279" s="130"/>
      <c r="E279" s="131" t="s">
        <v>505</v>
      </c>
      <c r="F279" s="294" t="s">
        <v>826</v>
      </c>
      <c r="G279" s="294"/>
      <c r="H279" s="294"/>
      <c r="I279" s="294"/>
      <c r="J279" s="132" t="s">
        <v>624</v>
      </c>
      <c r="K279" s="133">
        <v>1</v>
      </c>
      <c r="L279" s="293"/>
      <c r="M279" s="293"/>
      <c r="N279" s="293">
        <f t="shared" ref="N279" si="11">ROUND(L279*K279,2)</f>
        <v>0</v>
      </c>
      <c r="O279" s="293"/>
      <c r="P279" s="293"/>
      <c r="Q279" s="293"/>
      <c r="R279" s="134"/>
      <c r="T279" s="196"/>
      <c r="U279" s="40"/>
      <c r="V279" s="136"/>
      <c r="W279" s="136"/>
      <c r="X279" s="136"/>
      <c r="Y279" s="136"/>
      <c r="Z279" s="136"/>
      <c r="AA279" s="137"/>
    </row>
    <row r="280" spans="2:29" s="1" customFormat="1" ht="25.5" customHeight="1" x14ac:dyDescent="0.35">
      <c r="B280" s="129"/>
      <c r="C280" s="130">
        <v>107</v>
      </c>
      <c r="D280" s="130" t="s">
        <v>123</v>
      </c>
      <c r="E280" s="131" t="s">
        <v>827</v>
      </c>
      <c r="F280" s="308" t="s">
        <v>405</v>
      </c>
      <c r="G280" s="308"/>
      <c r="H280" s="308"/>
      <c r="I280" s="308"/>
      <c r="J280" s="132" t="s">
        <v>163</v>
      </c>
      <c r="K280" s="133">
        <v>1</v>
      </c>
      <c r="L280" s="293"/>
      <c r="M280" s="293"/>
      <c r="N280" s="293">
        <f t="shared" si="10"/>
        <v>0</v>
      </c>
      <c r="O280" s="293"/>
      <c r="P280" s="293"/>
      <c r="Q280" s="293"/>
      <c r="R280" s="134"/>
      <c r="T280" s="147"/>
      <c r="U280" s="40"/>
      <c r="V280" s="136"/>
      <c r="W280" s="136"/>
      <c r="X280" s="136"/>
      <c r="Y280" s="136"/>
      <c r="Z280" s="136"/>
      <c r="AA280" s="137"/>
    </row>
    <row r="281" spans="2:29" s="9" customFormat="1" ht="29.9" customHeight="1" x14ac:dyDescent="0.35">
      <c r="B281" s="121"/>
      <c r="C281" s="122"/>
      <c r="D281" s="128" t="s">
        <v>114</v>
      </c>
      <c r="E281" s="128"/>
      <c r="F281" s="128"/>
      <c r="G281" s="128"/>
      <c r="H281" s="128"/>
      <c r="I281" s="128"/>
      <c r="J281" s="128"/>
      <c r="K281" s="128"/>
      <c r="L281" s="128"/>
      <c r="M281" s="128"/>
      <c r="N281" s="304">
        <f>SUM(N282:Q287)</f>
        <v>0</v>
      </c>
      <c r="O281" s="305"/>
      <c r="P281" s="305"/>
      <c r="Q281" s="305"/>
      <c r="R281" s="124"/>
      <c r="T281" s="125"/>
      <c r="U281" s="122"/>
      <c r="V281" s="122"/>
      <c r="W281" s="126"/>
      <c r="X281" s="122"/>
      <c r="Y281" s="126"/>
      <c r="Z281" s="122"/>
      <c r="AA281" s="127"/>
      <c r="AC281" s="1"/>
    </row>
    <row r="282" spans="2:29" s="1" customFormat="1" ht="25.5" customHeight="1" x14ac:dyDescent="0.35">
      <c r="B282" s="129"/>
      <c r="C282" s="130">
        <v>108</v>
      </c>
      <c r="D282" s="130" t="s">
        <v>123</v>
      </c>
      <c r="E282" s="131" t="s">
        <v>229</v>
      </c>
      <c r="F282" s="294" t="s">
        <v>230</v>
      </c>
      <c r="G282" s="294"/>
      <c r="H282" s="294"/>
      <c r="I282" s="294"/>
      <c r="J282" s="132" t="s">
        <v>128</v>
      </c>
      <c r="K282" s="133">
        <v>54</v>
      </c>
      <c r="L282" s="293"/>
      <c r="M282" s="293"/>
      <c r="N282" s="293">
        <f t="shared" ref="N282:N286" si="12">ROUND(L282*K282,2)</f>
        <v>0</v>
      </c>
      <c r="O282" s="293"/>
      <c r="P282" s="293"/>
      <c r="Q282" s="293"/>
      <c r="R282" s="134"/>
      <c r="T282" s="135"/>
      <c r="U282" s="40"/>
      <c r="V282" s="136"/>
      <c r="W282" s="136"/>
      <c r="X282" s="136"/>
      <c r="Y282" s="136"/>
      <c r="Z282" s="136"/>
      <c r="AA282" s="137"/>
    </row>
    <row r="283" spans="2:29" s="1" customFormat="1" ht="25.5" customHeight="1" x14ac:dyDescent="0.35">
      <c r="B283" s="129"/>
      <c r="C283" s="130">
        <v>109</v>
      </c>
      <c r="D283" s="130" t="s">
        <v>123</v>
      </c>
      <c r="E283" s="131" t="s">
        <v>231</v>
      </c>
      <c r="F283" s="294" t="s">
        <v>232</v>
      </c>
      <c r="G283" s="294"/>
      <c r="H283" s="294"/>
      <c r="I283" s="294"/>
      <c r="J283" s="132" t="s">
        <v>128</v>
      </c>
      <c r="K283" s="133">
        <v>20</v>
      </c>
      <c r="L283" s="293"/>
      <c r="M283" s="293"/>
      <c r="N283" s="293">
        <f t="shared" si="12"/>
        <v>0</v>
      </c>
      <c r="O283" s="293"/>
      <c r="P283" s="293"/>
      <c r="Q283" s="293"/>
      <c r="R283" s="134"/>
      <c r="T283" s="135"/>
      <c r="U283" s="40"/>
      <c r="V283" s="136"/>
      <c r="W283" s="136"/>
      <c r="X283" s="136"/>
      <c r="Y283" s="136"/>
      <c r="Z283" s="136"/>
      <c r="AA283" s="137"/>
    </row>
    <row r="284" spans="2:29" s="1" customFormat="1" ht="25.5" customHeight="1" x14ac:dyDescent="0.35">
      <c r="B284" s="129"/>
      <c r="C284" s="130">
        <v>110</v>
      </c>
      <c r="D284" s="130" t="s">
        <v>123</v>
      </c>
      <c r="E284" s="131" t="s">
        <v>233</v>
      </c>
      <c r="F284" s="294" t="s">
        <v>234</v>
      </c>
      <c r="G284" s="294"/>
      <c r="H284" s="294"/>
      <c r="I284" s="294"/>
      <c r="J284" s="132" t="s">
        <v>128</v>
      </c>
      <c r="K284" s="133">
        <v>54</v>
      </c>
      <c r="L284" s="293"/>
      <c r="M284" s="293"/>
      <c r="N284" s="293">
        <f t="shared" si="12"/>
        <v>0</v>
      </c>
      <c r="O284" s="293"/>
      <c r="P284" s="293"/>
      <c r="Q284" s="293"/>
      <c r="R284" s="134"/>
      <c r="T284" s="135"/>
      <c r="U284" s="40"/>
      <c r="V284" s="136"/>
      <c r="W284" s="136"/>
      <c r="X284" s="136"/>
      <c r="Y284" s="136"/>
      <c r="Z284" s="136"/>
      <c r="AA284" s="137"/>
    </row>
    <row r="285" spans="2:29" s="1" customFormat="1" ht="25.5" customHeight="1" x14ac:dyDescent="0.35">
      <c r="B285" s="129"/>
      <c r="C285" s="130">
        <v>111</v>
      </c>
      <c r="D285" s="130" t="s">
        <v>123</v>
      </c>
      <c r="E285" s="131" t="s">
        <v>235</v>
      </c>
      <c r="F285" s="294" t="s">
        <v>236</v>
      </c>
      <c r="G285" s="294"/>
      <c r="H285" s="294"/>
      <c r="I285" s="294"/>
      <c r="J285" s="132" t="s">
        <v>128</v>
      </c>
      <c r="K285" s="133">
        <v>20</v>
      </c>
      <c r="L285" s="293"/>
      <c r="M285" s="293"/>
      <c r="N285" s="293">
        <f t="shared" si="12"/>
        <v>0</v>
      </c>
      <c r="O285" s="293"/>
      <c r="P285" s="293"/>
      <c r="Q285" s="293"/>
      <c r="R285" s="134"/>
      <c r="T285" s="135"/>
      <c r="U285" s="40"/>
      <c r="V285" s="136"/>
      <c r="W285" s="136"/>
      <c r="X285" s="136"/>
      <c r="Y285" s="136"/>
      <c r="Z285" s="136"/>
      <c r="AA285" s="137"/>
    </row>
    <row r="286" spans="2:29" s="1" customFormat="1" ht="25.5" customHeight="1" x14ac:dyDescent="0.35">
      <c r="B286" s="129"/>
      <c r="C286" s="130">
        <v>112</v>
      </c>
      <c r="D286" s="130" t="s">
        <v>123</v>
      </c>
      <c r="E286" s="131" t="s">
        <v>237</v>
      </c>
      <c r="F286" s="294" t="s">
        <v>238</v>
      </c>
      <c r="G286" s="294"/>
      <c r="H286" s="294"/>
      <c r="I286" s="294"/>
      <c r="J286" s="132" t="s">
        <v>128</v>
      </c>
      <c r="K286" s="133">
        <v>54</v>
      </c>
      <c r="L286" s="293"/>
      <c r="M286" s="293"/>
      <c r="N286" s="293">
        <f t="shared" si="12"/>
        <v>0</v>
      </c>
      <c r="O286" s="293"/>
      <c r="P286" s="293"/>
      <c r="Q286" s="293"/>
      <c r="R286" s="134"/>
      <c r="T286" s="135"/>
      <c r="U286" s="40"/>
      <c r="V286" s="136"/>
      <c r="W286" s="136"/>
      <c r="X286" s="136"/>
      <c r="Y286" s="136"/>
      <c r="Z286" s="136"/>
      <c r="AA286" s="137"/>
    </row>
    <row r="287" spans="2:29" s="1" customFormat="1" ht="25.5" customHeight="1" x14ac:dyDescent="0.35">
      <c r="B287" s="129"/>
      <c r="C287" s="130">
        <v>113</v>
      </c>
      <c r="D287" s="130" t="s">
        <v>123</v>
      </c>
      <c r="E287" s="131" t="s">
        <v>239</v>
      </c>
      <c r="F287" s="294" t="s">
        <v>240</v>
      </c>
      <c r="G287" s="294"/>
      <c r="H287" s="294"/>
      <c r="I287" s="294"/>
      <c r="J287" s="132" t="s">
        <v>128</v>
      </c>
      <c r="K287" s="133">
        <v>20</v>
      </c>
      <c r="L287" s="293"/>
      <c r="M287" s="293"/>
      <c r="N287" s="293">
        <f t="shared" ref="N287" si="13">ROUND(L287*K287,2)</f>
        <v>0</v>
      </c>
      <c r="O287" s="293"/>
      <c r="P287" s="293"/>
      <c r="Q287" s="293"/>
      <c r="R287" s="134"/>
      <c r="T287" s="135"/>
      <c r="U287" s="40"/>
      <c r="V287" s="136"/>
      <c r="W287" s="136"/>
      <c r="X287" s="136"/>
      <c r="Y287" s="136"/>
      <c r="Z287" s="136"/>
      <c r="AA287" s="137"/>
    </row>
    <row r="288" spans="2:29" s="1" customFormat="1" ht="25.5" customHeight="1" x14ac:dyDescent="0.35">
      <c r="B288" s="129"/>
      <c r="C288" s="122"/>
      <c r="D288" s="123" t="s">
        <v>257</v>
      </c>
      <c r="E288" s="123"/>
      <c r="F288" s="123"/>
      <c r="G288" s="123"/>
      <c r="H288" s="123"/>
      <c r="I288" s="123"/>
      <c r="J288" s="123"/>
      <c r="K288" s="123"/>
      <c r="L288" s="123"/>
      <c r="M288" s="123"/>
      <c r="N288" s="342">
        <f>N289</f>
        <v>0</v>
      </c>
      <c r="O288" s="343"/>
      <c r="P288" s="343"/>
      <c r="Q288" s="343"/>
      <c r="R288" s="134"/>
      <c r="T288" s="135"/>
      <c r="U288" s="40"/>
      <c r="V288" s="136"/>
      <c r="W288" s="136"/>
      <c r="X288" s="136"/>
      <c r="Y288" s="136"/>
      <c r="Z288" s="136"/>
      <c r="AA288" s="137"/>
    </row>
    <row r="289" spans="2:27" s="1" customFormat="1" ht="25.5" customHeight="1" x14ac:dyDescent="0.35">
      <c r="B289" s="129"/>
      <c r="C289" s="130">
        <v>114</v>
      </c>
      <c r="D289" s="130" t="s">
        <v>123</v>
      </c>
      <c r="E289" s="131" t="s">
        <v>258</v>
      </c>
      <c r="F289" s="294" t="s">
        <v>259</v>
      </c>
      <c r="G289" s="294"/>
      <c r="H289" s="294"/>
      <c r="I289" s="294"/>
      <c r="J289" s="132" t="s">
        <v>260</v>
      </c>
      <c r="K289" s="133">
        <v>8</v>
      </c>
      <c r="L289" s="293"/>
      <c r="M289" s="293"/>
      <c r="N289" s="293">
        <f>ROUND(L289*K289,2)</f>
        <v>0</v>
      </c>
      <c r="O289" s="293"/>
      <c r="P289" s="293"/>
      <c r="Q289" s="293"/>
      <c r="R289" s="134"/>
      <c r="T289" s="135"/>
      <c r="U289" s="139"/>
      <c r="V289" s="140"/>
      <c r="W289" s="140"/>
      <c r="X289" s="140"/>
      <c r="Y289" s="140"/>
      <c r="Z289" s="140"/>
      <c r="AA289" s="141"/>
    </row>
    <row r="290" spans="2:27" s="1" customFormat="1" ht="7" customHeight="1" x14ac:dyDescent="0.35">
      <c r="B290" s="55"/>
      <c r="C290" s="56"/>
      <c r="D290" s="56"/>
      <c r="E290" s="56"/>
      <c r="F290" s="56"/>
      <c r="G290" s="56"/>
      <c r="H290" s="56"/>
      <c r="I290" s="56"/>
      <c r="J290" s="56"/>
      <c r="K290" s="56"/>
      <c r="L290" s="56"/>
      <c r="M290" s="56"/>
      <c r="N290" s="56"/>
      <c r="O290" s="56"/>
      <c r="P290" s="56"/>
      <c r="Q290" s="56"/>
      <c r="R290" s="57"/>
    </row>
  </sheetData>
  <mergeCells count="477">
    <mergeCell ref="N288:Q288"/>
    <mergeCell ref="N103:Q103"/>
    <mergeCell ref="F287:I287"/>
    <mergeCell ref="L287:M287"/>
    <mergeCell ref="N287:Q287"/>
    <mergeCell ref="F279:I279"/>
    <mergeCell ref="L279:M279"/>
    <mergeCell ref="N279:Q279"/>
    <mergeCell ref="L278:M278"/>
    <mergeCell ref="N278:Q278"/>
    <mergeCell ref="F179:I179"/>
    <mergeCell ref="L179:M179"/>
    <mergeCell ref="N179:Q179"/>
    <mergeCell ref="F180:I180"/>
    <mergeCell ref="L180:M180"/>
    <mergeCell ref="N180:Q180"/>
    <mergeCell ref="F181:I181"/>
    <mergeCell ref="L181:M181"/>
    <mergeCell ref="N181:Q181"/>
    <mergeCell ref="F184:I184"/>
    <mergeCell ref="F185:I185"/>
    <mergeCell ref="L185:M185"/>
    <mergeCell ref="N185:Q185"/>
    <mergeCell ref="F186:I186"/>
    <mergeCell ref="F187:I187"/>
    <mergeCell ref="L187:M187"/>
    <mergeCell ref="N187:Q187"/>
    <mergeCell ref="F188:I188"/>
    <mergeCell ref="F189:I189"/>
    <mergeCell ref="L189:M189"/>
    <mergeCell ref="N189:Q189"/>
    <mergeCell ref="F190:I190"/>
    <mergeCell ref="F246:I246"/>
    <mergeCell ref="L246:M246"/>
    <mergeCell ref="N246:Q246"/>
    <mergeCell ref="F239:I239"/>
    <mergeCell ref="L239:M239"/>
    <mergeCell ref="N239:Q239"/>
    <mergeCell ref="F211:I211"/>
    <mergeCell ref="L211:M211"/>
    <mergeCell ref="N211:Q211"/>
    <mergeCell ref="F219:I219"/>
    <mergeCell ref="L219:M219"/>
    <mergeCell ref="N219:Q219"/>
    <mergeCell ref="F212:I212"/>
    <mergeCell ref="L212:M212"/>
    <mergeCell ref="N212:Q212"/>
    <mergeCell ref="F213:I213"/>
    <mergeCell ref="L213:M213"/>
    <mergeCell ref="N213:Q213"/>
    <mergeCell ref="F214:I214"/>
    <mergeCell ref="F215:I215"/>
    <mergeCell ref="L215:M215"/>
    <mergeCell ref="N215:Q215"/>
    <mergeCell ref="F216:I216"/>
    <mergeCell ref="F217:I217"/>
    <mergeCell ref="L217:M217"/>
    <mergeCell ref="N217:Q217"/>
    <mergeCell ref="L160:M160"/>
    <mergeCell ref="N160:Q160"/>
    <mergeCell ref="F166:I166"/>
    <mergeCell ref="F167:I167"/>
    <mergeCell ref="L167:M167"/>
    <mergeCell ref="N167:Q167"/>
    <mergeCell ref="F168:I168"/>
    <mergeCell ref="F169:I169"/>
    <mergeCell ref="F162:I162"/>
    <mergeCell ref="L162:M162"/>
    <mergeCell ref="N162:Q162"/>
    <mergeCell ref="F163:I163"/>
    <mergeCell ref="L163:M163"/>
    <mergeCell ref="N163:Q163"/>
    <mergeCell ref="F165:I165"/>
    <mergeCell ref="L165:M165"/>
    <mergeCell ref="N165:Q165"/>
    <mergeCell ref="C2:Q2"/>
    <mergeCell ref="C4:Q4"/>
    <mergeCell ref="F6:P6"/>
    <mergeCell ref="F7:P7"/>
    <mergeCell ref="O9:P9"/>
    <mergeCell ref="O11:P11"/>
    <mergeCell ref="O12:P12"/>
    <mergeCell ref="O14:P14"/>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N89:Q89"/>
    <mergeCell ref="N90:Q90"/>
    <mergeCell ref="N91:Q91"/>
    <mergeCell ref="N92:Q92"/>
    <mergeCell ref="N93:Q93"/>
    <mergeCell ref="N94:Q94"/>
    <mergeCell ref="N95:Q95"/>
    <mergeCell ref="N96:Q96"/>
    <mergeCell ref="N97:Q97"/>
    <mergeCell ref="N98:Q98"/>
    <mergeCell ref="N99:Q99"/>
    <mergeCell ref="N100:Q100"/>
    <mergeCell ref="N101:Q101"/>
    <mergeCell ref="N102:Q102"/>
    <mergeCell ref="N104:Q104"/>
    <mergeCell ref="L106:Q106"/>
    <mergeCell ref="C112:Q112"/>
    <mergeCell ref="F114:P114"/>
    <mergeCell ref="F126:I126"/>
    <mergeCell ref="L126:M126"/>
    <mergeCell ref="N126:Q126"/>
    <mergeCell ref="F128:I128"/>
    <mergeCell ref="L128:M128"/>
    <mergeCell ref="N128:Q128"/>
    <mergeCell ref="F115:P115"/>
    <mergeCell ref="M117:P117"/>
    <mergeCell ref="M119:Q119"/>
    <mergeCell ref="M120:Q120"/>
    <mergeCell ref="F122:I122"/>
    <mergeCell ref="L122:M122"/>
    <mergeCell ref="N122:Q122"/>
    <mergeCell ref="F131:I131"/>
    <mergeCell ref="L131:M131"/>
    <mergeCell ref="N131:Q131"/>
    <mergeCell ref="F132:I132"/>
    <mergeCell ref="L132:M132"/>
    <mergeCell ref="N132:Q132"/>
    <mergeCell ref="F133:I133"/>
    <mergeCell ref="L133:M133"/>
    <mergeCell ref="N133:Q133"/>
    <mergeCell ref="F134:I134"/>
    <mergeCell ref="F135:I135"/>
    <mergeCell ref="L135:M135"/>
    <mergeCell ref="N135:Q135"/>
    <mergeCell ref="F136:I136"/>
    <mergeCell ref="L136:M136"/>
    <mergeCell ref="N136:Q136"/>
    <mergeCell ref="F137:I137"/>
    <mergeCell ref="L137:M137"/>
    <mergeCell ref="N137:Q137"/>
    <mergeCell ref="F138:I138"/>
    <mergeCell ref="L138:M138"/>
    <mergeCell ref="N138:Q138"/>
    <mergeCell ref="F139:I139"/>
    <mergeCell ref="L139:M139"/>
    <mergeCell ref="N139:Q139"/>
    <mergeCell ref="F141:I141"/>
    <mergeCell ref="L141:M141"/>
    <mergeCell ref="N141:Q141"/>
    <mergeCell ref="F140:I140"/>
    <mergeCell ref="L140:M140"/>
    <mergeCell ref="N140:Q140"/>
    <mergeCell ref="F142:I142"/>
    <mergeCell ref="F143:I143"/>
    <mergeCell ref="L143:M143"/>
    <mergeCell ref="N143:Q143"/>
    <mergeCell ref="F144:I144"/>
    <mergeCell ref="L144:M144"/>
    <mergeCell ref="N144:Q144"/>
    <mergeCell ref="F145:I145"/>
    <mergeCell ref="L145:M145"/>
    <mergeCell ref="N145:Q145"/>
    <mergeCell ref="F146:I146"/>
    <mergeCell ref="L146:M146"/>
    <mergeCell ref="N146:Q146"/>
    <mergeCell ref="F148:I148"/>
    <mergeCell ref="L148:M148"/>
    <mergeCell ref="N148:Q148"/>
    <mergeCell ref="F150:I150"/>
    <mergeCell ref="F149:I149"/>
    <mergeCell ref="L149:M149"/>
    <mergeCell ref="N149:Q149"/>
    <mergeCell ref="F157:I157"/>
    <mergeCell ref="L157:M157"/>
    <mergeCell ref="N157:Q157"/>
    <mergeCell ref="F158:I158"/>
    <mergeCell ref="F161:I161"/>
    <mergeCell ref="L161:M161"/>
    <mergeCell ref="N161:Q161"/>
    <mergeCell ref="F151:I151"/>
    <mergeCell ref="L151:M151"/>
    <mergeCell ref="N151:Q151"/>
    <mergeCell ref="F152:I152"/>
    <mergeCell ref="F153:I153"/>
    <mergeCell ref="L153:M153"/>
    <mergeCell ref="N153:Q153"/>
    <mergeCell ref="F154:I154"/>
    <mergeCell ref="F155:I155"/>
    <mergeCell ref="L155:M155"/>
    <mergeCell ref="N155:Q155"/>
    <mergeCell ref="L158:M158"/>
    <mergeCell ref="N158:Q158"/>
    <mergeCell ref="F159:I159"/>
    <mergeCell ref="L159:M159"/>
    <mergeCell ref="N159:Q159"/>
    <mergeCell ref="F160:I160"/>
    <mergeCell ref="F171:I171"/>
    <mergeCell ref="F172:I172"/>
    <mergeCell ref="L172:M172"/>
    <mergeCell ref="N172:Q172"/>
    <mergeCell ref="F173:I173"/>
    <mergeCell ref="L174:M174"/>
    <mergeCell ref="N174:Q174"/>
    <mergeCell ref="F174:I174"/>
    <mergeCell ref="F170:I170"/>
    <mergeCell ref="L170:M170"/>
    <mergeCell ref="N170:Q170"/>
    <mergeCell ref="F183:I183"/>
    <mergeCell ref="L183:M183"/>
    <mergeCell ref="N183:Q183"/>
    <mergeCell ref="F176:I176"/>
    <mergeCell ref="L176:M176"/>
    <mergeCell ref="N176:Q176"/>
    <mergeCell ref="F178:I178"/>
    <mergeCell ref="L178:M178"/>
    <mergeCell ref="N178:Q178"/>
    <mergeCell ref="F191:I191"/>
    <mergeCell ref="L191:M191"/>
    <mergeCell ref="N191:Q191"/>
    <mergeCell ref="F192:I192"/>
    <mergeCell ref="F193:I193"/>
    <mergeCell ref="L193:M193"/>
    <mergeCell ref="N193:Q193"/>
    <mergeCell ref="F194:I194"/>
    <mergeCell ref="L194:M194"/>
    <mergeCell ref="N194:Q194"/>
    <mergeCell ref="F195:I195"/>
    <mergeCell ref="L195:M195"/>
    <mergeCell ref="N195:Q195"/>
    <mergeCell ref="F196:I196"/>
    <mergeCell ref="L196:M196"/>
    <mergeCell ref="N196:Q196"/>
    <mergeCell ref="F200:I200"/>
    <mergeCell ref="L200:M200"/>
    <mergeCell ref="N200:Q200"/>
    <mergeCell ref="F197:I197"/>
    <mergeCell ref="L197:M197"/>
    <mergeCell ref="N197:Q197"/>
    <mergeCell ref="F198:I198"/>
    <mergeCell ref="L198:M198"/>
    <mergeCell ref="N198:Q198"/>
    <mergeCell ref="F199:I199"/>
    <mergeCell ref="L199:M199"/>
    <mergeCell ref="N199:Q199"/>
    <mergeCell ref="F202:I202"/>
    <mergeCell ref="L202:M202"/>
    <mergeCell ref="N202:Q202"/>
    <mergeCell ref="F203:I203"/>
    <mergeCell ref="L203:M203"/>
    <mergeCell ref="N203:Q203"/>
    <mergeCell ref="F204:I204"/>
    <mergeCell ref="L204:M204"/>
    <mergeCell ref="N204:Q204"/>
    <mergeCell ref="F209:I209"/>
    <mergeCell ref="L209:M209"/>
    <mergeCell ref="N209:Q209"/>
    <mergeCell ref="F210:I210"/>
    <mergeCell ref="L210:M210"/>
    <mergeCell ref="N210:Q210"/>
    <mergeCell ref="F206:I206"/>
    <mergeCell ref="L206:M206"/>
    <mergeCell ref="N206:Q206"/>
    <mergeCell ref="F207:I207"/>
    <mergeCell ref="L207:M207"/>
    <mergeCell ref="N207:Q207"/>
    <mergeCell ref="F208:I208"/>
    <mergeCell ref="L208:M208"/>
    <mergeCell ref="N208:Q208"/>
    <mergeCell ref="F218:I218"/>
    <mergeCell ref="F220:I220"/>
    <mergeCell ref="L220:M220"/>
    <mergeCell ref="N220:Q220"/>
    <mergeCell ref="F221:I221"/>
    <mergeCell ref="L221:M221"/>
    <mergeCell ref="N221:Q221"/>
    <mergeCell ref="F222:I222"/>
    <mergeCell ref="F223:I223"/>
    <mergeCell ref="L223:M223"/>
    <mergeCell ref="N223:Q223"/>
    <mergeCell ref="F225:I225"/>
    <mergeCell ref="L225:M225"/>
    <mergeCell ref="N225:Q225"/>
    <mergeCell ref="F226:I226"/>
    <mergeCell ref="F227:I227"/>
    <mergeCell ref="L227:M227"/>
    <mergeCell ref="N227:Q227"/>
    <mergeCell ref="F228:I228"/>
    <mergeCell ref="F229:I229"/>
    <mergeCell ref="L229:M229"/>
    <mergeCell ref="N229:Q229"/>
    <mergeCell ref="F231:I231"/>
    <mergeCell ref="L231:M231"/>
    <mergeCell ref="N231:Q231"/>
    <mergeCell ref="F232:I232"/>
    <mergeCell ref="L232:M232"/>
    <mergeCell ref="N232:Q232"/>
    <mergeCell ref="F233:I233"/>
    <mergeCell ref="L233:M233"/>
    <mergeCell ref="N233:Q233"/>
    <mergeCell ref="F234:I234"/>
    <mergeCell ref="L234:M234"/>
    <mergeCell ref="N234:Q234"/>
    <mergeCell ref="F235:I235"/>
    <mergeCell ref="L235:M235"/>
    <mergeCell ref="N235:Q235"/>
    <mergeCell ref="F236:I236"/>
    <mergeCell ref="L236:M236"/>
    <mergeCell ref="N236:Q236"/>
    <mergeCell ref="F237:I237"/>
    <mergeCell ref="L237:M237"/>
    <mergeCell ref="N237:Q237"/>
    <mergeCell ref="F238:I238"/>
    <mergeCell ref="L238:M238"/>
    <mergeCell ref="N238:Q238"/>
    <mergeCell ref="F250:I250"/>
    <mergeCell ref="L250:M250"/>
    <mergeCell ref="N250:Q250"/>
    <mergeCell ref="F240:I240"/>
    <mergeCell ref="L240:M240"/>
    <mergeCell ref="N240:Q240"/>
    <mergeCell ref="F241:I241"/>
    <mergeCell ref="L241:M241"/>
    <mergeCell ref="N241:Q241"/>
    <mergeCell ref="F245:I245"/>
    <mergeCell ref="L245:M245"/>
    <mergeCell ref="N245:Q245"/>
    <mergeCell ref="F242:I242"/>
    <mergeCell ref="L242:M242"/>
    <mergeCell ref="N242:Q242"/>
    <mergeCell ref="F243:I243"/>
    <mergeCell ref="L243:M243"/>
    <mergeCell ref="N243:Q243"/>
    <mergeCell ref="F251:I251"/>
    <mergeCell ref="F252:I252"/>
    <mergeCell ref="L252:M252"/>
    <mergeCell ref="N252:Q252"/>
    <mergeCell ref="F253:I253"/>
    <mergeCell ref="L253:M253"/>
    <mergeCell ref="N253:Q253"/>
    <mergeCell ref="F254:I254"/>
    <mergeCell ref="F255:I255"/>
    <mergeCell ref="L255:M255"/>
    <mergeCell ref="N255:Q255"/>
    <mergeCell ref="F256:I256"/>
    <mergeCell ref="L256:M256"/>
    <mergeCell ref="N256:Q256"/>
    <mergeCell ref="F258:I258"/>
    <mergeCell ref="L258:M258"/>
    <mergeCell ref="N258:Q258"/>
    <mergeCell ref="F260:I260"/>
    <mergeCell ref="L260:M260"/>
    <mergeCell ref="N260:Q260"/>
    <mergeCell ref="F259:I259"/>
    <mergeCell ref="L259:M259"/>
    <mergeCell ref="N259:Q259"/>
    <mergeCell ref="F261:I261"/>
    <mergeCell ref="L261:M261"/>
    <mergeCell ref="N261:Q261"/>
    <mergeCell ref="F262:I262"/>
    <mergeCell ref="L262:M262"/>
    <mergeCell ref="N262:Q262"/>
    <mergeCell ref="F263:I263"/>
    <mergeCell ref="F265:I265"/>
    <mergeCell ref="L265:M265"/>
    <mergeCell ref="N265:Q265"/>
    <mergeCell ref="F264:I264"/>
    <mergeCell ref="L264:M264"/>
    <mergeCell ref="N264:Q264"/>
    <mergeCell ref="F266:I266"/>
    <mergeCell ref="L266:M266"/>
    <mergeCell ref="N266:Q266"/>
    <mergeCell ref="F267:I267"/>
    <mergeCell ref="L267:M267"/>
    <mergeCell ref="N267:Q267"/>
    <mergeCell ref="F268:I268"/>
    <mergeCell ref="L268:M268"/>
    <mergeCell ref="N268:Q268"/>
    <mergeCell ref="F269:I269"/>
    <mergeCell ref="L269:M269"/>
    <mergeCell ref="N269:Q269"/>
    <mergeCell ref="F270:I270"/>
    <mergeCell ref="L270:M270"/>
    <mergeCell ref="N270:Q270"/>
    <mergeCell ref="F271:I271"/>
    <mergeCell ref="L271:M271"/>
    <mergeCell ref="N271:Q271"/>
    <mergeCell ref="F272:I272"/>
    <mergeCell ref="L272:M272"/>
    <mergeCell ref="N272:Q272"/>
    <mergeCell ref="F273:I273"/>
    <mergeCell ref="L273:M273"/>
    <mergeCell ref="N273:Q273"/>
    <mergeCell ref="F274:I274"/>
    <mergeCell ref="L274:M274"/>
    <mergeCell ref="N274:Q274"/>
    <mergeCell ref="L285:M285"/>
    <mergeCell ref="N285:Q285"/>
    <mergeCell ref="F286:I286"/>
    <mergeCell ref="L286:M286"/>
    <mergeCell ref="N286:Q286"/>
    <mergeCell ref="F275:I275"/>
    <mergeCell ref="L275:M275"/>
    <mergeCell ref="N275:Q275"/>
    <mergeCell ref="F282:I282"/>
    <mergeCell ref="L282:M282"/>
    <mergeCell ref="N282:Q282"/>
    <mergeCell ref="F283:I283"/>
    <mergeCell ref="L283:M283"/>
    <mergeCell ref="N283:Q283"/>
    <mergeCell ref="F276:I276"/>
    <mergeCell ref="L276:M276"/>
    <mergeCell ref="N276:Q276"/>
    <mergeCell ref="F277:I277"/>
    <mergeCell ref="L277:M277"/>
    <mergeCell ref="N277:Q277"/>
    <mergeCell ref="F280:I280"/>
    <mergeCell ref="L280:M280"/>
    <mergeCell ref="N280:Q280"/>
    <mergeCell ref="F278:I278"/>
    <mergeCell ref="H1:K1"/>
    <mergeCell ref="S2:AB2"/>
    <mergeCell ref="F289:I289"/>
    <mergeCell ref="L289:M289"/>
    <mergeCell ref="N289:Q289"/>
    <mergeCell ref="N123:Q123"/>
    <mergeCell ref="N124:Q124"/>
    <mergeCell ref="N125:Q125"/>
    <mergeCell ref="N127:Q127"/>
    <mergeCell ref="N129:Q129"/>
    <mergeCell ref="N130:Q130"/>
    <mergeCell ref="N147:Q147"/>
    <mergeCell ref="N156:Q156"/>
    <mergeCell ref="N164:Q164"/>
    <mergeCell ref="N201:Q201"/>
    <mergeCell ref="N205:Q205"/>
    <mergeCell ref="N224:Q224"/>
    <mergeCell ref="N230:Q230"/>
    <mergeCell ref="N257:Q257"/>
    <mergeCell ref="N281:Q281"/>
    <mergeCell ref="F284:I284"/>
    <mergeCell ref="L284:M284"/>
    <mergeCell ref="N284:Q284"/>
    <mergeCell ref="F285:I285"/>
    <mergeCell ref="L244:M244"/>
    <mergeCell ref="N244:Q244"/>
    <mergeCell ref="F249:I249"/>
    <mergeCell ref="L249:M249"/>
    <mergeCell ref="N249:Q249"/>
    <mergeCell ref="F244:I244"/>
    <mergeCell ref="F247:I247"/>
    <mergeCell ref="L247:M247"/>
    <mergeCell ref="N247:Q247"/>
    <mergeCell ref="F248:I248"/>
    <mergeCell ref="L248:M248"/>
    <mergeCell ref="N248:Q248"/>
  </mergeCells>
  <pageMargins left="0.58333330000000005" right="0.58333330000000005" top="0.5" bottom="0.46666669999999999" header="0" footer="0"/>
  <pageSetup paperSize="9" scale="90"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53"/>
  <sheetViews>
    <sheetView showGridLines="0" zoomScaleNormal="100" workbookViewId="0">
      <pane ySplit="1" topLeftCell="A2" activePane="bottomLeft" state="frozen"/>
      <selection activeCell="AN82" sqref="AN82:AP82"/>
      <selection pane="bottomLeft" activeCell="C4" sqref="C4:Q4"/>
    </sheetView>
  </sheetViews>
  <sheetFormatPr defaultRowHeight="12" x14ac:dyDescent="0.35"/>
  <cols>
    <col min="1" max="1" width="8.375" customWidth="1"/>
    <col min="2" max="2" width="1.625" customWidth="1"/>
    <col min="3" max="3" width="4.125" customWidth="1"/>
    <col min="4" max="4" width="4.375" customWidth="1"/>
    <col min="5" max="5" width="17.125" customWidth="1"/>
    <col min="6" max="7" width="11.125" customWidth="1"/>
    <col min="8" max="8" width="12.5" customWidth="1"/>
    <col min="9" max="9" width="7" customWidth="1"/>
    <col min="10" max="10" width="5.125" customWidth="1"/>
    <col min="11" max="11" width="11.5" customWidth="1"/>
    <col min="12" max="12" width="12" customWidth="1"/>
    <col min="13" max="14" width="6" customWidth="1"/>
    <col min="15" max="15" width="2" customWidth="1"/>
    <col min="16" max="16" width="12.5" customWidth="1"/>
    <col min="17" max="17" width="4.125" customWidth="1"/>
    <col min="18" max="18" width="1.625" customWidth="1"/>
    <col min="19" max="19" width="8.125" style="195" customWidth="1"/>
    <col min="20" max="20" width="29.625" style="195" hidden="1" customWidth="1"/>
    <col min="21" max="21" width="16.375" style="195" hidden="1" customWidth="1"/>
    <col min="22" max="22" width="12.375" style="195" hidden="1" customWidth="1"/>
    <col min="23" max="23" width="16.375" style="195" hidden="1" customWidth="1"/>
    <col min="24" max="24" width="12.125" style="195" hidden="1" customWidth="1"/>
    <col min="25" max="25" width="15" style="195" hidden="1" customWidth="1"/>
    <col min="26" max="26" width="11" style="195" hidden="1" customWidth="1"/>
    <col min="27" max="27" width="15" style="195" hidden="1" customWidth="1"/>
    <col min="28" max="28" width="16.375" style="195" hidden="1" customWidth="1"/>
  </cols>
  <sheetData>
    <row r="1" spans="1:28" ht="21.75" customHeight="1" x14ac:dyDescent="0.35">
      <c r="A1" s="97"/>
      <c r="B1" s="11"/>
      <c r="C1" s="11"/>
      <c r="D1" s="12"/>
      <c r="E1" s="11"/>
      <c r="F1" s="13"/>
      <c r="G1" s="13"/>
      <c r="H1" s="295"/>
      <c r="I1" s="295"/>
      <c r="J1" s="295"/>
      <c r="K1" s="295"/>
      <c r="L1" s="13"/>
      <c r="M1" s="11"/>
      <c r="N1" s="11"/>
      <c r="O1" s="12"/>
      <c r="P1" s="11"/>
      <c r="Q1" s="11"/>
      <c r="R1" s="11"/>
      <c r="S1" s="13"/>
      <c r="T1" s="13"/>
      <c r="U1" s="97"/>
      <c r="V1" s="97"/>
      <c r="W1" s="14"/>
      <c r="X1" s="14"/>
      <c r="Y1" s="14"/>
      <c r="Z1" s="14"/>
      <c r="AA1" s="14"/>
      <c r="AB1" s="14"/>
    </row>
    <row r="2" spans="1:28" ht="37" customHeight="1" x14ac:dyDescent="0.35">
      <c r="C2" s="269" t="s">
        <v>4</v>
      </c>
      <c r="D2" s="270"/>
      <c r="E2" s="270"/>
      <c r="F2" s="270"/>
      <c r="G2" s="270"/>
      <c r="H2" s="270"/>
      <c r="I2" s="270"/>
      <c r="J2" s="270"/>
      <c r="K2" s="270"/>
      <c r="L2" s="270"/>
      <c r="M2" s="270"/>
      <c r="N2" s="270"/>
      <c r="O2" s="270"/>
      <c r="P2" s="270"/>
      <c r="Q2" s="270"/>
      <c r="S2" s="194"/>
    </row>
    <row r="3" spans="1:28" ht="7" customHeight="1" x14ac:dyDescent="0.35">
      <c r="B3" s="19"/>
      <c r="C3" s="20"/>
      <c r="D3" s="20"/>
      <c r="E3" s="20"/>
      <c r="F3" s="20"/>
      <c r="G3" s="20"/>
      <c r="H3" s="20"/>
      <c r="I3" s="20"/>
      <c r="J3" s="20"/>
      <c r="K3" s="20"/>
      <c r="L3" s="20"/>
      <c r="M3" s="20"/>
      <c r="N3" s="20"/>
      <c r="O3" s="20"/>
      <c r="P3" s="20"/>
      <c r="Q3" s="20"/>
      <c r="R3" s="21"/>
    </row>
    <row r="4" spans="1:28" ht="37" customHeight="1" x14ac:dyDescent="0.35">
      <c r="B4" s="22"/>
      <c r="C4" s="271" t="s">
        <v>92</v>
      </c>
      <c r="D4" s="272"/>
      <c r="E4" s="272"/>
      <c r="F4" s="272"/>
      <c r="G4" s="272"/>
      <c r="H4" s="272"/>
      <c r="I4" s="272"/>
      <c r="J4" s="272"/>
      <c r="K4" s="272"/>
      <c r="L4" s="272"/>
      <c r="M4" s="272"/>
      <c r="N4" s="272"/>
      <c r="O4" s="272"/>
      <c r="P4" s="272"/>
      <c r="Q4" s="272"/>
      <c r="R4" s="23"/>
      <c r="T4" s="198"/>
    </row>
    <row r="5" spans="1:28" ht="7" customHeight="1" x14ac:dyDescent="0.35">
      <c r="B5" s="22"/>
      <c r="C5" s="24"/>
      <c r="D5" s="24"/>
      <c r="E5" s="24"/>
      <c r="F5" s="24"/>
      <c r="G5" s="24"/>
      <c r="H5" s="24"/>
      <c r="I5" s="24"/>
      <c r="J5" s="24"/>
      <c r="K5" s="24"/>
      <c r="L5" s="24"/>
      <c r="M5" s="24"/>
      <c r="N5" s="24"/>
      <c r="O5" s="24"/>
      <c r="P5" s="24"/>
      <c r="Q5" s="24"/>
      <c r="R5" s="23"/>
    </row>
    <row r="6" spans="1:28" ht="47.25" customHeight="1" x14ac:dyDescent="0.35">
      <c r="B6" s="22"/>
      <c r="C6" s="24"/>
      <c r="D6" s="28" t="s">
        <v>12</v>
      </c>
      <c r="E6" s="24"/>
      <c r="F6" s="324" t="str">
        <f>'Rekapitulace stavby'!K6</f>
        <v>VÝMĚNA KOTLŮ A TECHNOLOGIE KOTELNY
INSTALACE TERMOSTATICKÝCH VENTILŮ NA OTOPNÝCH TĚLESECH 
V OBJEKTU ZÁKLADNÍ ŠKOLY A MATEŘSKÉ ŠKOLY CERHOVICE, OKRES BEROUN</v>
      </c>
      <c r="G6" s="325"/>
      <c r="H6" s="325"/>
      <c r="I6" s="325"/>
      <c r="J6" s="325"/>
      <c r="K6" s="325"/>
      <c r="L6" s="325"/>
      <c r="M6" s="325"/>
      <c r="N6" s="325"/>
      <c r="O6" s="325"/>
      <c r="P6" s="325"/>
      <c r="Q6" s="24"/>
      <c r="R6" s="23"/>
    </row>
    <row r="7" spans="1:28" s="1" customFormat="1" ht="32.9" customHeight="1" x14ac:dyDescent="0.35">
      <c r="B7" s="31"/>
      <c r="C7" s="32"/>
      <c r="D7" s="27" t="s">
        <v>93</v>
      </c>
      <c r="E7" s="32"/>
      <c r="F7" s="335" t="s">
        <v>241</v>
      </c>
      <c r="G7" s="315"/>
      <c r="H7" s="315"/>
      <c r="I7" s="315"/>
      <c r="J7" s="315"/>
      <c r="K7" s="315"/>
      <c r="L7" s="315"/>
      <c r="M7" s="315"/>
      <c r="N7" s="315"/>
      <c r="O7" s="315"/>
      <c r="P7" s="315"/>
      <c r="Q7" s="32"/>
      <c r="R7" s="33"/>
    </row>
    <row r="8" spans="1:28" s="1" customFormat="1" ht="14.5" customHeight="1" x14ac:dyDescent="0.35">
      <c r="B8" s="31"/>
      <c r="C8" s="32"/>
      <c r="D8" s="28" t="s">
        <v>13</v>
      </c>
      <c r="E8" s="32"/>
      <c r="F8" s="26" t="s">
        <v>14</v>
      </c>
      <c r="G8" s="32"/>
      <c r="H8" s="32"/>
      <c r="I8" s="32"/>
      <c r="J8" s="32"/>
      <c r="K8" s="32"/>
      <c r="L8" s="32"/>
      <c r="M8" s="28" t="s">
        <v>15</v>
      </c>
      <c r="N8" s="32"/>
      <c r="O8" s="26" t="s">
        <v>2</v>
      </c>
      <c r="P8" s="32"/>
      <c r="Q8" s="32"/>
      <c r="R8" s="33"/>
    </row>
    <row r="9" spans="1:28" s="1" customFormat="1" ht="14.5" customHeight="1" x14ac:dyDescent="0.35">
      <c r="B9" s="31"/>
      <c r="C9" s="32"/>
      <c r="D9" s="28" t="s">
        <v>16</v>
      </c>
      <c r="E9" s="32"/>
      <c r="F9" s="26" t="str">
        <f>'Rekapitulace stavby'!K8</f>
        <v>Na Dražkách 217, 267 61 Cerhovice</v>
      </c>
      <c r="G9" s="32"/>
      <c r="H9" s="32"/>
      <c r="I9" s="32"/>
      <c r="J9" s="32"/>
      <c r="K9" s="32"/>
      <c r="L9" s="32"/>
      <c r="M9" s="28" t="s">
        <v>17</v>
      </c>
      <c r="N9" s="32"/>
      <c r="O9" s="290">
        <f>'Rekapitulace stavby'!AN8</f>
        <v>44067</v>
      </c>
      <c r="P9" s="290"/>
      <c r="Q9" s="32"/>
      <c r="R9" s="33"/>
    </row>
    <row r="10" spans="1:28" s="1" customFormat="1" ht="10.9" customHeight="1" x14ac:dyDescent="0.35">
      <c r="B10" s="31"/>
      <c r="C10" s="32"/>
      <c r="D10" s="32"/>
      <c r="E10" s="32"/>
      <c r="F10" s="32"/>
      <c r="G10" s="32"/>
      <c r="H10" s="32"/>
      <c r="I10" s="32"/>
      <c r="J10" s="32"/>
      <c r="K10" s="32"/>
      <c r="L10" s="32"/>
      <c r="M10" s="32"/>
      <c r="N10" s="32"/>
      <c r="O10" s="32"/>
      <c r="P10" s="32"/>
      <c r="Q10" s="32"/>
      <c r="R10" s="33"/>
    </row>
    <row r="11" spans="1:28" s="1" customFormat="1" ht="14.5" customHeight="1" x14ac:dyDescent="0.35">
      <c r="B11" s="31"/>
      <c r="C11" s="32"/>
      <c r="D11" s="28" t="s">
        <v>20</v>
      </c>
      <c r="E11" s="32"/>
      <c r="F11" s="32"/>
      <c r="G11" s="32"/>
      <c r="H11" s="32"/>
      <c r="I11" s="32"/>
      <c r="J11" s="32"/>
      <c r="K11" s="32"/>
      <c r="L11" s="32"/>
      <c r="M11" s="28" t="s">
        <v>21</v>
      </c>
      <c r="N11" s="32"/>
      <c r="O11" s="316" t="str">
        <f>'Rekapitulace stavby'!AN10</f>
        <v>00233196</v>
      </c>
      <c r="P11" s="316"/>
      <c r="Q11" s="32"/>
      <c r="R11" s="33"/>
    </row>
    <row r="12" spans="1:28" s="1" customFormat="1" ht="18" customHeight="1" x14ac:dyDescent="0.35">
      <c r="B12" s="31"/>
      <c r="C12" s="32"/>
      <c r="D12" s="32"/>
      <c r="E12" s="26" t="str">
        <f>'Rekapitulace stavby'!E11</f>
        <v>Městys Cerhovice, nám.Kapitána Kučery 10, 267 61 Cerhovice</v>
      </c>
      <c r="F12" s="32"/>
      <c r="G12" s="32"/>
      <c r="H12" s="32"/>
      <c r="I12" s="32"/>
      <c r="J12" s="32"/>
      <c r="K12" s="32"/>
      <c r="L12" s="32"/>
      <c r="M12" s="28" t="s">
        <v>22</v>
      </c>
      <c r="N12" s="32"/>
      <c r="O12" s="316" t="s">
        <v>2</v>
      </c>
      <c r="P12" s="316"/>
      <c r="Q12" s="32"/>
      <c r="R12" s="33"/>
    </row>
    <row r="13" spans="1:28" s="1" customFormat="1" ht="7" customHeight="1" x14ac:dyDescent="0.35">
      <c r="B13" s="31"/>
      <c r="C13" s="32"/>
      <c r="D13" s="32"/>
      <c r="E13" s="32"/>
      <c r="F13" s="32"/>
      <c r="G13" s="32"/>
      <c r="H13" s="32"/>
      <c r="I13" s="32"/>
      <c r="J13" s="32"/>
      <c r="K13" s="32"/>
      <c r="L13" s="32"/>
      <c r="M13" s="32"/>
      <c r="N13" s="32"/>
      <c r="O13" s="32"/>
      <c r="P13" s="32"/>
      <c r="Q13" s="32"/>
      <c r="R13" s="33"/>
    </row>
    <row r="14" spans="1:28" s="1" customFormat="1" ht="14.5" customHeight="1" x14ac:dyDescent="0.35">
      <c r="B14" s="31"/>
      <c r="C14" s="32"/>
      <c r="D14" s="28" t="s">
        <v>23</v>
      </c>
      <c r="E14" s="32"/>
      <c r="F14" s="32"/>
      <c r="G14" s="32"/>
      <c r="H14" s="32"/>
      <c r="I14" s="32"/>
      <c r="J14" s="32"/>
      <c r="K14" s="32"/>
      <c r="L14" s="32"/>
      <c r="M14" s="28" t="s">
        <v>21</v>
      </c>
      <c r="N14" s="32"/>
      <c r="O14" s="316" t="str">
        <f>IF('Rekapitulace stavby'!AN13="","",'Rekapitulace stavby'!AN13)</f>
        <v/>
      </c>
      <c r="P14" s="316"/>
      <c r="Q14" s="32"/>
      <c r="R14" s="33"/>
    </row>
    <row r="15" spans="1:28" s="1" customFormat="1" ht="18" customHeight="1" x14ac:dyDescent="0.35">
      <c r="B15" s="31"/>
      <c r="C15" s="32"/>
      <c r="D15" s="32"/>
      <c r="E15" s="26" t="str">
        <f>IF('Rekapitulace stavby'!E14="","",'Rekapitulace stavby'!E14)</f>
        <v xml:space="preserve"> </v>
      </c>
      <c r="F15" s="32"/>
      <c r="G15" s="32"/>
      <c r="H15" s="32"/>
      <c r="I15" s="32"/>
      <c r="J15" s="32"/>
      <c r="K15" s="32"/>
      <c r="L15" s="32"/>
      <c r="M15" s="28" t="s">
        <v>22</v>
      </c>
      <c r="N15" s="32"/>
      <c r="O15" s="316" t="str">
        <f>IF('Rekapitulace stavby'!AN14="","",'Rekapitulace stavby'!AN14)</f>
        <v/>
      </c>
      <c r="P15" s="316"/>
      <c r="Q15" s="32"/>
      <c r="R15" s="33"/>
    </row>
    <row r="16" spans="1:28" s="1" customFormat="1" ht="7" customHeight="1" x14ac:dyDescent="0.35">
      <c r="B16" s="31"/>
      <c r="C16" s="32"/>
      <c r="D16" s="32"/>
      <c r="E16" s="32"/>
      <c r="F16" s="32"/>
      <c r="G16" s="32"/>
      <c r="H16" s="32"/>
      <c r="I16" s="32"/>
      <c r="J16" s="32"/>
      <c r="K16" s="32"/>
      <c r="L16" s="32"/>
      <c r="M16" s="32"/>
      <c r="N16" s="32"/>
      <c r="O16" s="32"/>
      <c r="P16" s="32"/>
      <c r="Q16" s="32"/>
      <c r="R16" s="33"/>
    </row>
    <row r="17" spans="2:18" s="1" customFormat="1" ht="14.5" customHeight="1" x14ac:dyDescent="0.35">
      <c r="B17" s="31"/>
      <c r="C17" s="32"/>
      <c r="D17" s="28" t="s">
        <v>25</v>
      </c>
      <c r="E17" s="32"/>
      <c r="F17" s="32"/>
      <c r="G17" s="32"/>
      <c r="H17" s="32"/>
      <c r="I17" s="32"/>
      <c r="J17" s="32"/>
      <c r="K17" s="32"/>
      <c r="L17" s="32"/>
      <c r="M17" s="28" t="s">
        <v>21</v>
      </c>
      <c r="N17" s="32"/>
      <c r="O17" s="316" t="s">
        <v>26</v>
      </c>
      <c r="P17" s="316"/>
      <c r="Q17" s="32"/>
      <c r="R17" s="33"/>
    </row>
    <row r="18" spans="2:18" s="1" customFormat="1" ht="18" customHeight="1" x14ac:dyDescent="0.35">
      <c r="B18" s="31"/>
      <c r="C18" s="32"/>
      <c r="D18" s="32"/>
      <c r="E18" s="26" t="s">
        <v>27</v>
      </c>
      <c r="F18" s="32"/>
      <c r="G18" s="32"/>
      <c r="H18" s="32"/>
      <c r="I18" s="32"/>
      <c r="J18" s="32"/>
      <c r="K18" s="32"/>
      <c r="L18" s="32"/>
      <c r="M18" s="28" t="s">
        <v>22</v>
      </c>
      <c r="N18" s="32"/>
      <c r="O18" s="316" t="s">
        <v>2</v>
      </c>
      <c r="P18" s="316"/>
      <c r="Q18" s="32"/>
      <c r="R18" s="33"/>
    </row>
    <row r="19" spans="2:18" s="1" customFormat="1" ht="7" customHeight="1" x14ac:dyDescent="0.35">
      <c r="B19" s="31"/>
      <c r="C19" s="32"/>
      <c r="D19" s="32"/>
      <c r="E19" s="32"/>
      <c r="F19" s="32"/>
      <c r="G19" s="32"/>
      <c r="H19" s="32"/>
      <c r="I19" s="32"/>
      <c r="J19" s="32"/>
      <c r="K19" s="32"/>
      <c r="L19" s="32"/>
      <c r="M19" s="32"/>
      <c r="N19" s="32"/>
      <c r="O19" s="32"/>
      <c r="P19" s="32"/>
      <c r="Q19" s="32"/>
      <c r="R19" s="33"/>
    </row>
    <row r="20" spans="2:18" s="1" customFormat="1" ht="14.5" customHeight="1" x14ac:dyDescent="0.35">
      <c r="B20" s="31"/>
      <c r="C20" s="32"/>
      <c r="D20" s="28" t="s">
        <v>29</v>
      </c>
      <c r="E20" s="32"/>
      <c r="F20" s="32"/>
      <c r="G20" s="32"/>
      <c r="H20" s="32"/>
      <c r="I20" s="32"/>
      <c r="J20" s="32"/>
      <c r="K20" s="32"/>
      <c r="L20" s="32"/>
      <c r="M20" s="28" t="s">
        <v>21</v>
      </c>
      <c r="N20" s="32"/>
      <c r="O20" s="316" t="str">
        <f>O17</f>
        <v>69769419</v>
      </c>
      <c r="P20" s="316"/>
      <c r="Q20" s="32"/>
      <c r="R20" s="33"/>
    </row>
    <row r="21" spans="2:18" s="1" customFormat="1" ht="18" customHeight="1" x14ac:dyDescent="0.35">
      <c r="B21" s="31"/>
      <c r="C21" s="32"/>
      <c r="D21" s="32"/>
      <c r="E21" s="26" t="str">
        <f>E18</f>
        <v>Ing. Karel Šimůnek</v>
      </c>
      <c r="F21" s="32"/>
      <c r="G21" s="32"/>
      <c r="H21" s="32"/>
      <c r="I21" s="32"/>
      <c r="J21" s="32"/>
      <c r="K21" s="32"/>
      <c r="L21" s="32"/>
      <c r="M21" s="28" t="s">
        <v>22</v>
      </c>
      <c r="N21" s="32"/>
      <c r="O21" s="316" t="s">
        <v>2</v>
      </c>
      <c r="P21" s="316"/>
      <c r="Q21" s="32"/>
      <c r="R21" s="33"/>
    </row>
    <row r="22" spans="2:18" s="1" customFormat="1" ht="7" customHeight="1" x14ac:dyDescent="0.35">
      <c r="B22" s="31"/>
      <c r="C22" s="32"/>
      <c r="D22" s="32"/>
      <c r="E22" s="32"/>
      <c r="F22" s="32"/>
      <c r="G22" s="32"/>
      <c r="H22" s="32"/>
      <c r="I22" s="32"/>
      <c r="J22" s="32"/>
      <c r="K22" s="32"/>
      <c r="L22" s="32"/>
      <c r="M22" s="32"/>
      <c r="N22" s="32"/>
      <c r="O22" s="32"/>
      <c r="P22" s="32"/>
      <c r="Q22" s="32"/>
      <c r="R22" s="33"/>
    </row>
    <row r="23" spans="2:18" s="1" customFormat="1" ht="14.5" customHeight="1" x14ac:dyDescent="0.35">
      <c r="B23" s="31"/>
      <c r="C23" s="32"/>
      <c r="D23" s="28" t="s">
        <v>30</v>
      </c>
      <c r="E23" s="32"/>
      <c r="F23" s="32"/>
      <c r="G23" s="32"/>
      <c r="H23" s="32"/>
      <c r="I23" s="32"/>
      <c r="J23" s="32"/>
      <c r="K23" s="32"/>
      <c r="L23" s="32"/>
      <c r="M23" s="32"/>
      <c r="N23" s="32"/>
      <c r="O23" s="32"/>
      <c r="P23" s="32"/>
      <c r="Q23" s="32"/>
      <c r="R23" s="33"/>
    </row>
    <row r="24" spans="2:18" s="1" customFormat="1" ht="16.5" customHeight="1" x14ac:dyDescent="0.35">
      <c r="B24" s="31"/>
      <c r="C24" s="32"/>
      <c r="D24" s="32"/>
      <c r="E24" s="276" t="s">
        <v>2</v>
      </c>
      <c r="F24" s="276"/>
      <c r="G24" s="276"/>
      <c r="H24" s="276"/>
      <c r="I24" s="276"/>
      <c r="J24" s="276"/>
      <c r="K24" s="276"/>
      <c r="L24" s="276"/>
      <c r="M24" s="32"/>
      <c r="N24" s="32"/>
      <c r="O24" s="32"/>
      <c r="P24" s="32"/>
      <c r="Q24" s="32"/>
      <c r="R24" s="33"/>
    </row>
    <row r="25" spans="2:18" s="1" customFormat="1" ht="7" customHeight="1" x14ac:dyDescent="0.35">
      <c r="B25" s="31"/>
      <c r="C25" s="32"/>
      <c r="D25" s="32"/>
      <c r="E25" s="32"/>
      <c r="F25" s="32"/>
      <c r="G25" s="32"/>
      <c r="H25" s="32"/>
      <c r="I25" s="32"/>
      <c r="J25" s="32"/>
      <c r="K25" s="32"/>
      <c r="L25" s="32"/>
      <c r="M25" s="32"/>
      <c r="N25" s="32"/>
      <c r="O25" s="32"/>
      <c r="P25" s="32"/>
      <c r="Q25" s="32"/>
      <c r="R25" s="33"/>
    </row>
    <row r="26" spans="2:18" s="1" customFormat="1" ht="7" customHeight="1" x14ac:dyDescent="0.35">
      <c r="B26" s="31"/>
      <c r="C26" s="32"/>
      <c r="D26" s="47"/>
      <c r="E26" s="47"/>
      <c r="F26" s="47"/>
      <c r="G26" s="47"/>
      <c r="H26" s="47"/>
      <c r="I26" s="47"/>
      <c r="J26" s="47"/>
      <c r="K26" s="47"/>
      <c r="L26" s="47"/>
      <c r="M26" s="47"/>
      <c r="N26" s="47"/>
      <c r="O26" s="47"/>
      <c r="P26" s="47"/>
      <c r="Q26" s="32"/>
      <c r="R26" s="33"/>
    </row>
    <row r="27" spans="2:18" s="1" customFormat="1" ht="14.5" customHeight="1" x14ac:dyDescent="0.35">
      <c r="B27" s="31"/>
      <c r="C27" s="32"/>
      <c r="D27" s="98" t="s">
        <v>95</v>
      </c>
      <c r="E27" s="32"/>
      <c r="F27" s="32"/>
      <c r="G27" s="32"/>
      <c r="H27" s="32"/>
      <c r="I27" s="32"/>
      <c r="J27" s="32"/>
      <c r="K27" s="32"/>
      <c r="L27" s="32"/>
      <c r="M27" s="333">
        <f>N88</f>
        <v>0</v>
      </c>
      <c r="N27" s="333"/>
      <c r="O27" s="333"/>
      <c r="P27" s="333"/>
      <c r="Q27" s="32"/>
      <c r="R27" s="33"/>
    </row>
    <row r="28" spans="2:18" s="1" customFormat="1" ht="14.5" customHeight="1" x14ac:dyDescent="0.35">
      <c r="B28" s="31"/>
      <c r="C28" s="32"/>
      <c r="D28" s="30" t="s">
        <v>96</v>
      </c>
      <c r="E28" s="32"/>
      <c r="F28" s="32"/>
      <c r="G28" s="32"/>
      <c r="H28" s="32"/>
      <c r="I28" s="32"/>
      <c r="J28" s="32"/>
      <c r="K28" s="32"/>
      <c r="L28" s="32"/>
      <c r="M28" s="333">
        <f>N93</f>
        <v>0</v>
      </c>
      <c r="N28" s="333"/>
      <c r="O28" s="333"/>
      <c r="P28" s="333"/>
      <c r="Q28" s="32"/>
      <c r="R28" s="33"/>
    </row>
    <row r="29" spans="2:18" s="1" customFormat="1" ht="7" customHeight="1" x14ac:dyDescent="0.35">
      <c r="B29" s="31"/>
      <c r="C29" s="32"/>
      <c r="D29" s="32"/>
      <c r="E29" s="32"/>
      <c r="F29" s="32"/>
      <c r="G29" s="32"/>
      <c r="H29" s="32"/>
      <c r="I29" s="32"/>
      <c r="J29" s="32"/>
      <c r="K29" s="32"/>
      <c r="L29" s="32"/>
      <c r="M29" s="32"/>
      <c r="N29" s="32"/>
      <c r="O29" s="32"/>
      <c r="P29" s="32"/>
      <c r="Q29" s="32"/>
      <c r="R29" s="33"/>
    </row>
    <row r="30" spans="2:18" s="1" customFormat="1" ht="25.4" customHeight="1" x14ac:dyDescent="0.35">
      <c r="B30" s="31"/>
      <c r="C30" s="32"/>
      <c r="D30" s="99" t="s">
        <v>33</v>
      </c>
      <c r="E30" s="32"/>
      <c r="F30" s="32"/>
      <c r="G30" s="32"/>
      <c r="H30" s="32"/>
      <c r="I30" s="32"/>
      <c r="J30" s="32"/>
      <c r="K30" s="32"/>
      <c r="L30" s="32"/>
      <c r="M30" s="334">
        <f>ROUND(M27+M28,2)</f>
        <v>0</v>
      </c>
      <c r="N30" s="315"/>
      <c r="O30" s="315"/>
      <c r="P30" s="315"/>
      <c r="Q30" s="32"/>
      <c r="R30" s="33"/>
    </row>
    <row r="31" spans="2:18" s="1" customFormat="1" ht="7" customHeight="1" x14ac:dyDescent="0.35">
      <c r="B31" s="31"/>
      <c r="C31" s="32"/>
      <c r="D31" s="47"/>
      <c r="E31" s="47"/>
      <c r="F31" s="47"/>
      <c r="G31" s="47"/>
      <c r="H31" s="47"/>
      <c r="I31" s="47"/>
      <c r="J31" s="47"/>
      <c r="K31" s="47"/>
      <c r="L31" s="47"/>
      <c r="M31" s="47"/>
      <c r="N31" s="47"/>
      <c r="O31" s="47"/>
      <c r="P31" s="47"/>
      <c r="Q31" s="32"/>
      <c r="R31" s="33"/>
    </row>
    <row r="32" spans="2:18" s="1" customFormat="1" ht="14.5" customHeight="1" x14ac:dyDescent="0.35">
      <c r="B32" s="31"/>
      <c r="C32" s="32"/>
      <c r="D32" s="38" t="s">
        <v>34</v>
      </c>
      <c r="E32" s="38" t="s">
        <v>35</v>
      </c>
      <c r="F32" s="39">
        <v>0.21</v>
      </c>
      <c r="G32" s="100" t="s">
        <v>36</v>
      </c>
      <c r="H32" s="330">
        <f>M30</f>
        <v>0</v>
      </c>
      <c r="I32" s="315"/>
      <c r="J32" s="315"/>
      <c r="K32" s="32"/>
      <c r="L32" s="32"/>
      <c r="M32" s="330">
        <f>M30*F32</f>
        <v>0</v>
      </c>
      <c r="N32" s="315"/>
      <c r="O32" s="315"/>
      <c r="P32" s="315"/>
      <c r="Q32" s="32"/>
      <c r="R32" s="33"/>
    </row>
    <row r="33" spans="2:18" s="1" customFormat="1" ht="14.5" customHeight="1" x14ac:dyDescent="0.35">
      <c r="B33" s="31"/>
      <c r="C33" s="32"/>
      <c r="D33" s="32"/>
      <c r="E33" s="38" t="s">
        <v>37</v>
      </c>
      <c r="F33" s="39">
        <v>0.15</v>
      </c>
      <c r="G33" s="100" t="s">
        <v>36</v>
      </c>
      <c r="H33" s="330">
        <v>0</v>
      </c>
      <c r="I33" s="315"/>
      <c r="J33" s="315"/>
      <c r="K33" s="32"/>
      <c r="L33" s="32"/>
      <c r="M33" s="330">
        <v>0</v>
      </c>
      <c r="N33" s="315"/>
      <c r="O33" s="315"/>
      <c r="P33" s="315"/>
      <c r="Q33" s="32"/>
      <c r="R33" s="33"/>
    </row>
    <row r="34" spans="2:18" s="1" customFormat="1" ht="14.5" hidden="1" customHeight="1" x14ac:dyDescent="0.35">
      <c r="B34" s="31"/>
      <c r="C34" s="32"/>
      <c r="D34" s="32"/>
      <c r="E34" s="38" t="s">
        <v>38</v>
      </c>
      <c r="F34" s="39">
        <v>0.21</v>
      </c>
      <c r="G34" s="100" t="s">
        <v>36</v>
      </c>
      <c r="H34" s="330" t="e">
        <f>ROUND((SUM(#REF!)+SUM(#REF!)), 2)</f>
        <v>#REF!</v>
      </c>
      <c r="I34" s="315"/>
      <c r="J34" s="315"/>
      <c r="K34" s="32"/>
      <c r="L34" s="32"/>
      <c r="M34" s="330">
        <v>0</v>
      </c>
      <c r="N34" s="315"/>
      <c r="O34" s="315"/>
      <c r="P34" s="315"/>
      <c r="Q34" s="32"/>
      <c r="R34" s="33"/>
    </row>
    <row r="35" spans="2:18" s="1" customFormat="1" ht="14.5" hidden="1" customHeight="1" x14ac:dyDescent="0.35">
      <c r="B35" s="31"/>
      <c r="C35" s="32"/>
      <c r="D35" s="32"/>
      <c r="E35" s="38" t="s">
        <v>39</v>
      </c>
      <c r="F35" s="39">
        <v>0.15</v>
      </c>
      <c r="G35" s="100" t="s">
        <v>36</v>
      </c>
      <c r="H35" s="330" t="e">
        <f>ROUND((SUM(#REF!)+SUM(#REF!)), 2)</f>
        <v>#REF!</v>
      </c>
      <c r="I35" s="315"/>
      <c r="J35" s="315"/>
      <c r="K35" s="32"/>
      <c r="L35" s="32"/>
      <c r="M35" s="330">
        <v>0</v>
      </c>
      <c r="N35" s="315"/>
      <c r="O35" s="315"/>
      <c r="P35" s="315"/>
      <c r="Q35" s="32"/>
      <c r="R35" s="33"/>
    </row>
    <row r="36" spans="2:18" s="1" customFormat="1" ht="14.5" hidden="1" customHeight="1" x14ac:dyDescent="0.35">
      <c r="B36" s="31"/>
      <c r="C36" s="32"/>
      <c r="D36" s="32"/>
      <c r="E36" s="38" t="s">
        <v>40</v>
      </c>
      <c r="F36" s="39">
        <v>0</v>
      </c>
      <c r="G36" s="100" t="s">
        <v>36</v>
      </c>
      <c r="H36" s="330" t="e">
        <f>ROUND((SUM(#REF!)+SUM(#REF!)), 2)</f>
        <v>#REF!</v>
      </c>
      <c r="I36" s="315"/>
      <c r="J36" s="315"/>
      <c r="K36" s="32"/>
      <c r="L36" s="32"/>
      <c r="M36" s="330">
        <v>0</v>
      </c>
      <c r="N36" s="315"/>
      <c r="O36" s="315"/>
      <c r="P36" s="315"/>
      <c r="Q36" s="32"/>
      <c r="R36" s="33"/>
    </row>
    <row r="37" spans="2:18" s="1" customFormat="1" ht="7" customHeight="1" x14ac:dyDescent="0.35">
      <c r="B37" s="31"/>
      <c r="C37" s="32"/>
      <c r="D37" s="32"/>
      <c r="E37" s="32"/>
      <c r="F37" s="32"/>
      <c r="G37" s="32"/>
      <c r="H37" s="32"/>
      <c r="I37" s="32"/>
      <c r="J37" s="32"/>
      <c r="K37" s="32"/>
      <c r="L37" s="32"/>
      <c r="M37" s="32"/>
      <c r="N37" s="32"/>
      <c r="O37" s="32"/>
      <c r="P37" s="32"/>
      <c r="Q37" s="32"/>
      <c r="R37" s="33"/>
    </row>
    <row r="38" spans="2:18" s="1" customFormat="1" ht="25.4" customHeight="1" x14ac:dyDescent="0.35">
      <c r="B38" s="31"/>
      <c r="C38" s="96"/>
      <c r="D38" s="101" t="s">
        <v>41</v>
      </c>
      <c r="E38" s="70"/>
      <c r="F38" s="70"/>
      <c r="G38" s="102" t="s">
        <v>42</v>
      </c>
      <c r="H38" s="103" t="s">
        <v>43</v>
      </c>
      <c r="I38" s="70"/>
      <c r="J38" s="70"/>
      <c r="K38" s="70"/>
      <c r="L38" s="331">
        <f>SUM(M30:M36)</f>
        <v>0</v>
      </c>
      <c r="M38" s="331"/>
      <c r="N38" s="331"/>
      <c r="O38" s="331"/>
      <c r="P38" s="332"/>
      <c r="Q38" s="96"/>
      <c r="R38" s="33"/>
    </row>
    <row r="39" spans="2:18" s="1" customFormat="1" ht="14.5" customHeight="1" x14ac:dyDescent="0.35">
      <c r="B39" s="31"/>
      <c r="C39" s="32"/>
      <c r="D39" s="32"/>
      <c r="E39" s="32"/>
      <c r="F39" s="32"/>
      <c r="G39" s="32"/>
      <c r="H39" s="32"/>
      <c r="I39" s="32"/>
      <c r="J39" s="32"/>
      <c r="K39" s="32"/>
      <c r="L39" s="32"/>
      <c r="M39" s="32"/>
      <c r="N39" s="32"/>
      <c r="O39" s="32"/>
      <c r="P39" s="32"/>
      <c r="Q39" s="32"/>
      <c r="R39" s="33"/>
    </row>
    <row r="40" spans="2:18" s="1" customFormat="1" ht="14.5" customHeight="1" x14ac:dyDescent="0.35">
      <c r="B40" s="31"/>
      <c r="C40" s="32"/>
      <c r="D40" s="32"/>
      <c r="E40" s="32"/>
      <c r="F40" s="32"/>
      <c r="G40" s="32"/>
      <c r="H40" s="32"/>
      <c r="I40" s="32"/>
      <c r="J40" s="32"/>
      <c r="K40" s="32"/>
      <c r="L40" s="32"/>
      <c r="M40" s="32"/>
      <c r="N40" s="32"/>
      <c r="O40" s="32"/>
      <c r="P40" s="32"/>
      <c r="Q40" s="32"/>
      <c r="R40" s="33"/>
    </row>
    <row r="41" spans="2:18" x14ac:dyDescent="0.35">
      <c r="B41" s="22"/>
      <c r="C41" s="24"/>
      <c r="D41" s="24"/>
      <c r="E41" s="24"/>
      <c r="F41" s="24"/>
      <c r="G41" s="24"/>
      <c r="H41" s="24"/>
      <c r="I41" s="24"/>
      <c r="J41" s="24"/>
      <c r="K41" s="24"/>
      <c r="L41" s="24"/>
      <c r="M41" s="24"/>
      <c r="N41" s="24"/>
      <c r="O41" s="24"/>
      <c r="P41" s="24"/>
      <c r="Q41" s="24"/>
      <c r="R41" s="23"/>
    </row>
    <row r="42" spans="2:18" x14ac:dyDescent="0.35">
      <c r="B42" s="22"/>
      <c r="C42" s="24"/>
      <c r="D42" s="24"/>
      <c r="E42" s="24"/>
      <c r="F42" s="24"/>
      <c r="G42" s="24"/>
      <c r="H42" s="24"/>
      <c r="I42" s="24"/>
      <c r="J42" s="24"/>
      <c r="K42" s="24"/>
      <c r="L42" s="24"/>
      <c r="M42" s="24"/>
      <c r="N42" s="24"/>
      <c r="O42" s="24"/>
      <c r="P42" s="24"/>
      <c r="Q42" s="24"/>
      <c r="R42" s="23"/>
    </row>
    <row r="43" spans="2:18" x14ac:dyDescent="0.35">
      <c r="B43" s="22"/>
      <c r="C43" s="24"/>
      <c r="D43" s="24"/>
      <c r="E43" s="24"/>
      <c r="F43" s="24"/>
      <c r="G43" s="24"/>
      <c r="H43" s="24"/>
      <c r="I43" s="24"/>
      <c r="J43" s="24"/>
      <c r="K43" s="24"/>
      <c r="L43" s="24"/>
      <c r="M43" s="24"/>
      <c r="N43" s="24"/>
      <c r="O43" s="24"/>
      <c r="P43" s="24"/>
      <c r="Q43" s="24"/>
      <c r="R43" s="23"/>
    </row>
    <row r="44" spans="2:18" x14ac:dyDescent="0.35">
      <c r="B44" s="22"/>
      <c r="C44" s="24"/>
      <c r="D44" s="24"/>
      <c r="E44" s="24"/>
      <c r="F44" s="24"/>
      <c r="G44" s="24"/>
      <c r="H44" s="24"/>
      <c r="I44" s="24"/>
      <c r="J44" s="24"/>
      <c r="K44" s="24"/>
      <c r="L44" s="24"/>
      <c r="M44" s="24"/>
      <c r="N44" s="24"/>
      <c r="O44" s="24"/>
      <c r="P44" s="24"/>
      <c r="Q44" s="24"/>
      <c r="R44" s="23"/>
    </row>
    <row r="45" spans="2:18" x14ac:dyDescent="0.35">
      <c r="B45" s="22"/>
      <c r="C45" s="24"/>
      <c r="D45" s="24"/>
      <c r="E45" s="24"/>
      <c r="F45" s="24"/>
      <c r="G45" s="24"/>
      <c r="H45" s="24"/>
      <c r="I45" s="24"/>
      <c r="J45" s="24"/>
      <c r="K45" s="24"/>
      <c r="L45" s="24"/>
      <c r="M45" s="24"/>
      <c r="N45" s="24"/>
      <c r="O45" s="24"/>
      <c r="P45" s="24"/>
      <c r="Q45" s="24"/>
      <c r="R45" s="23"/>
    </row>
    <row r="46" spans="2:18" x14ac:dyDescent="0.35">
      <c r="B46" s="22"/>
      <c r="C46" s="24"/>
      <c r="D46" s="24"/>
      <c r="E46" s="24"/>
      <c r="F46" s="24"/>
      <c r="G46" s="24"/>
      <c r="H46" s="24"/>
      <c r="I46" s="24"/>
      <c r="J46" s="24"/>
      <c r="K46" s="24"/>
      <c r="L46" s="24"/>
      <c r="M46" s="24"/>
      <c r="N46" s="24"/>
      <c r="O46" s="24"/>
      <c r="P46" s="24"/>
      <c r="Q46" s="24"/>
      <c r="R46" s="23"/>
    </row>
    <row r="47" spans="2:18" x14ac:dyDescent="0.35">
      <c r="B47" s="22"/>
      <c r="C47" s="24"/>
      <c r="D47" s="24"/>
      <c r="E47" s="24"/>
      <c r="F47" s="24"/>
      <c r="G47" s="24"/>
      <c r="H47" s="24"/>
      <c r="I47" s="24"/>
      <c r="J47" s="24"/>
      <c r="K47" s="24"/>
      <c r="L47" s="24"/>
      <c r="M47" s="24"/>
      <c r="N47" s="24"/>
      <c r="O47" s="24"/>
      <c r="P47" s="24"/>
      <c r="Q47" s="24"/>
      <c r="R47" s="23"/>
    </row>
    <row r="48" spans="2:18" x14ac:dyDescent="0.35">
      <c r="B48" s="22"/>
      <c r="C48" s="24"/>
      <c r="D48" s="24"/>
      <c r="E48" s="24"/>
      <c r="F48" s="24"/>
      <c r="G48" s="24"/>
      <c r="H48" s="24"/>
      <c r="I48" s="24"/>
      <c r="J48" s="24"/>
      <c r="K48" s="24"/>
      <c r="L48" s="24"/>
      <c r="M48" s="24"/>
      <c r="N48" s="24"/>
      <c r="O48" s="24"/>
      <c r="P48" s="24"/>
      <c r="Q48" s="24"/>
      <c r="R48" s="23"/>
    </row>
    <row r="49" spans="2:18" x14ac:dyDescent="0.35">
      <c r="B49" s="22"/>
      <c r="C49" s="24"/>
      <c r="D49" s="24"/>
      <c r="E49" s="24"/>
      <c r="F49" s="24"/>
      <c r="G49" s="24"/>
      <c r="H49" s="24"/>
      <c r="I49" s="24"/>
      <c r="J49" s="24"/>
      <c r="K49" s="24"/>
      <c r="L49" s="24"/>
      <c r="M49" s="24"/>
      <c r="N49" s="24"/>
      <c r="O49" s="24"/>
      <c r="P49" s="24"/>
      <c r="Q49" s="24"/>
      <c r="R49" s="23"/>
    </row>
    <row r="50" spans="2:18" s="1" customFormat="1" ht="13.5" x14ac:dyDescent="0.35">
      <c r="B50" s="31"/>
      <c r="C50" s="32"/>
      <c r="D50" s="46" t="s">
        <v>44</v>
      </c>
      <c r="E50" s="47"/>
      <c r="F50" s="47"/>
      <c r="G50" s="47"/>
      <c r="H50" s="48"/>
      <c r="I50" s="32"/>
      <c r="J50" s="46" t="s">
        <v>45</v>
      </c>
      <c r="K50" s="47"/>
      <c r="L50" s="47"/>
      <c r="M50" s="47"/>
      <c r="N50" s="47"/>
      <c r="O50" s="47"/>
      <c r="P50" s="48"/>
      <c r="Q50" s="32"/>
      <c r="R50" s="33"/>
    </row>
    <row r="51" spans="2:18" x14ac:dyDescent="0.35">
      <c r="B51" s="22"/>
      <c r="C51" s="24"/>
      <c r="D51" s="49"/>
      <c r="E51" s="24"/>
      <c r="F51" s="24"/>
      <c r="G51" s="24"/>
      <c r="H51" s="50"/>
      <c r="I51" s="24"/>
      <c r="J51" s="49"/>
      <c r="K51" s="24"/>
      <c r="L51" s="24"/>
      <c r="M51" s="24"/>
      <c r="N51" s="24"/>
      <c r="O51" s="24"/>
      <c r="P51" s="50"/>
      <c r="Q51" s="24"/>
      <c r="R51" s="23"/>
    </row>
    <row r="52" spans="2:18" x14ac:dyDescent="0.35">
      <c r="B52" s="22"/>
      <c r="C52" s="24"/>
      <c r="D52" s="49"/>
      <c r="E52" s="24"/>
      <c r="F52" s="24"/>
      <c r="G52" s="24"/>
      <c r="H52" s="50"/>
      <c r="I52" s="24"/>
      <c r="J52" s="49"/>
      <c r="K52" s="24"/>
      <c r="L52" s="24"/>
      <c r="M52" s="24"/>
      <c r="N52" s="24"/>
      <c r="O52" s="24"/>
      <c r="P52" s="50"/>
      <c r="Q52" s="24"/>
      <c r="R52" s="23"/>
    </row>
    <row r="53" spans="2:18" x14ac:dyDescent="0.35">
      <c r="B53" s="22"/>
      <c r="C53" s="24"/>
      <c r="D53" s="49"/>
      <c r="E53" s="24"/>
      <c r="F53" s="24"/>
      <c r="G53" s="24"/>
      <c r="H53" s="50"/>
      <c r="I53" s="24"/>
      <c r="J53" s="49"/>
      <c r="K53" s="24"/>
      <c r="L53" s="24"/>
      <c r="M53" s="24"/>
      <c r="N53" s="24"/>
      <c r="O53" s="24"/>
      <c r="P53" s="50"/>
      <c r="Q53" s="24"/>
      <c r="R53" s="23"/>
    </row>
    <row r="54" spans="2:18" x14ac:dyDescent="0.35">
      <c r="B54" s="22"/>
      <c r="C54" s="24"/>
      <c r="D54" s="49"/>
      <c r="E54" s="24"/>
      <c r="F54" s="24"/>
      <c r="G54" s="24"/>
      <c r="H54" s="50"/>
      <c r="I54" s="24"/>
      <c r="J54" s="49"/>
      <c r="K54" s="24"/>
      <c r="L54" s="24"/>
      <c r="M54" s="24"/>
      <c r="N54" s="24"/>
      <c r="O54" s="24"/>
      <c r="P54" s="50"/>
      <c r="Q54" s="24"/>
      <c r="R54" s="23"/>
    </row>
    <row r="55" spans="2:18" x14ac:dyDescent="0.35">
      <c r="B55" s="22"/>
      <c r="C55" s="24"/>
      <c r="D55" s="49"/>
      <c r="E55" s="24"/>
      <c r="F55" s="24"/>
      <c r="G55" s="24"/>
      <c r="H55" s="50"/>
      <c r="I55" s="24"/>
      <c r="J55" s="49"/>
      <c r="K55" s="24"/>
      <c r="L55" s="24"/>
      <c r="M55" s="24"/>
      <c r="N55" s="24"/>
      <c r="O55" s="24"/>
      <c r="P55" s="50"/>
      <c r="Q55" s="24"/>
      <c r="R55" s="23"/>
    </row>
    <row r="56" spans="2:18" x14ac:dyDescent="0.35">
      <c r="B56" s="22"/>
      <c r="C56" s="24"/>
      <c r="D56" s="49"/>
      <c r="E56" s="24"/>
      <c r="F56" s="24"/>
      <c r="G56" s="24"/>
      <c r="H56" s="50"/>
      <c r="I56" s="24"/>
      <c r="J56" s="49"/>
      <c r="K56" s="24"/>
      <c r="L56" s="24"/>
      <c r="M56" s="24"/>
      <c r="N56" s="24"/>
      <c r="O56" s="24"/>
      <c r="P56" s="50"/>
      <c r="Q56" s="24"/>
      <c r="R56" s="23"/>
    </row>
    <row r="57" spans="2:18" x14ac:dyDescent="0.35">
      <c r="B57" s="22"/>
      <c r="C57" s="24"/>
      <c r="D57" s="49"/>
      <c r="E57" s="24"/>
      <c r="F57" s="24"/>
      <c r="G57" s="24"/>
      <c r="H57" s="50"/>
      <c r="I57" s="24"/>
      <c r="J57" s="49"/>
      <c r="K57" s="24"/>
      <c r="L57" s="24"/>
      <c r="M57" s="24"/>
      <c r="N57" s="24"/>
      <c r="O57" s="24"/>
      <c r="P57" s="50"/>
      <c r="Q57" s="24"/>
      <c r="R57" s="23"/>
    </row>
    <row r="58" spans="2:18" x14ac:dyDescent="0.35">
      <c r="B58" s="22"/>
      <c r="C58" s="24"/>
      <c r="D58" s="49"/>
      <c r="E58" s="24"/>
      <c r="F58" s="24"/>
      <c r="G58" s="24"/>
      <c r="H58" s="50"/>
      <c r="I58" s="24"/>
      <c r="J58" s="49"/>
      <c r="K58" s="24"/>
      <c r="L58" s="24"/>
      <c r="M58" s="24"/>
      <c r="N58" s="24"/>
      <c r="O58" s="24"/>
      <c r="P58" s="50"/>
      <c r="Q58" s="24"/>
      <c r="R58" s="23"/>
    </row>
    <row r="59" spans="2:18" s="1" customFormat="1" ht="13.5" x14ac:dyDescent="0.35">
      <c r="B59" s="31"/>
      <c r="C59" s="32"/>
      <c r="D59" s="51" t="s">
        <v>46</v>
      </c>
      <c r="E59" s="52"/>
      <c r="F59" s="52"/>
      <c r="G59" s="53" t="s">
        <v>47</v>
      </c>
      <c r="H59" s="54"/>
      <c r="I59" s="32"/>
      <c r="J59" s="51" t="s">
        <v>46</v>
      </c>
      <c r="K59" s="52"/>
      <c r="L59" s="52"/>
      <c r="M59" s="52"/>
      <c r="N59" s="53" t="s">
        <v>47</v>
      </c>
      <c r="O59" s="52"/>
      <c r="P59" s="54"/>
      <c r="Q59" s="32"/>
      <c r="R59" s="33"/>
    </row>
    <row r="60" spans="2:18" x14ac:dyDescent="0.35">
      <c r="B60" s="22"/>
      <c r="C60" s="24"/>
      <c r="D60" s="24"/>
      <c r="E60" s="24"/>
      <c r="F60" s="24"/>
      <c r="G60" s="24"/>
      <c r="H60" s="24"/>
      <c r="I60" s="24"/>
      <c r="J60" s="24"/>
      <c r="K60" s="24"/>
      <c r="L60" s="24"/>
      <c r="M60" s="24"/>
      <c r="N60" s="24"/>
      <c r="O60" s="24"/>
      <c r="P60" s="24"/>
      <c r="Q60" s="24"/>
      <c r="R60" s="23"/>
    </row>
    <row r="61" spans="2:18" s="1" customFormat="1" ht="13.5" x14ac:dyDescent="0.35">
      <c r="B61" s="31"/>
      <c r="C61" s="32"/>
      <c r="D61" s="46" t="s">
        <v>48</v>
      </c>
      <c r="E61" s="47"/>
      <c r="F61" s="47"/>
      <c r="G61" s="47"/>
      <c r="H61" s="48"/>
      <c r="I61" s="32"/>
      <c r="J61" s="46" t="s">
        <v>49</v>
      </c>
      <c r="K61" s="47"/>
      <c r="L61" s="47"/>
      <c r="M61" s="47"/>
      <c r="N61" s="47"/>
      <c r="O61" s="47"/>
      <c r="P61" s="48"/>
      <c r="Q61" s="32"/>
      <c r="R61" s="33"/>
    </row>
    <row r="62" spans="2:18" x14ac:dyDescent="0.35">
      <c r="B62" s="22"/>
      <c r="C62" s="24"/>
      <c r="D62" s="49"/>
      <c r="E62" s="24"/>
      <c r="F62" s="24"/>
      <c r="G62" s="24"/>
      <c r="H62" s="50"/>
      <c r="I62" s="24"/>
      <c r="J62" s="49"/>
      <c r="K62" s="24"/>
      <c r="L62" s="24"/>
      <c r="M62" s="24"/>
      <c r="N62" s="24"/>
      <c r="O62" s="24"/>
      <c r="P62" s="50"/>
      <c r="Q62" s="24"/>
      <c r="R62" s="23"/>
    </row>
    <row r="63" spans="2:18" x14ac:dyDescent="0.35">
      <c r="B63" s="22"/>
      <c r="C63" s="24"/>
      <c r="D63" s="49"/>
      <c r="E63" s="24"/>
      <c r="F63" s="24"/>
      <c r="G63" s="24"/>
      <c r="H63" s="50"/>
      <c r="I63" s="24"/>
      <c r="J63" s="49"/>
      <c r="K63" s="24"/>
      <c r="L63" s="24"/>
      <c r="M63" s="24"/>
      <c r="N63" s="24"/>
      <c r="O63" s="24"/>
      <c r="P63" s="50"/>
      <c r="Q63" s="24"/>
      <c r="R63" s="23"/>
    </row>
    <row r="64" spans="2:18" x14ac:dyDescent="0.35">
      <c r="B64" s="22"/>
      <c r="C64" s="24"/>
      <c r="D64" s="49"/>
      <c r="E64" s="24"/>
      <c r="F64" s="24"/>
      <c r="G64" s="24"/>
      <c r="H64" s="50"/>
      <c r="I64" s="24"/>
      <c r="J64" s="49"/>
      <c r="K64" s="24"/>
      <c r="L64" s="24"/>
      <c r="M64" s="24"/>
      <c r="N64" s="24"/>
      <c r="O64" s="24"/>
      <c r="P64" s="50"/>
      <c r="Q64" s="24"/>
      <c r="R64" s="23"/>
    </row>
    <row r="65" spans="2:18" x14ac:dyDescent="0.35">
      <c r="B65" s="22"/>
      <c r="C65" s="24"/>
      <c r="D65" s="49"/>
      <c r="E65" s="24"/>
      <c r="F65" s="24"/>
      <c r="G65" s="24"/>
      <c r="H65" s="50"/>
      <c r="I65" s="24"/>
      <c r="J65" s="49"/>
      <c r="K65" s="24"/>
      <c r="L65" s="24"/>
      <c r="M65" s="24"/>
      <c r="N65" s="24"/>
      <c r="O65" s="24"/>
      <c r="P65" s="50"/>
      <c r="Q65" s="24"/>
      <c r="R65" s="23"/>
    </row>
    <row r="66" spans="2:18" x14ac:dyDescent="0.35">
      <c r="B66" s="22"/>
      <c r="C66" s="24"/>
      <c r="D66" s="49"/>
      <c r="E66" s="24"/>
      <c r="F66" s="24"/>
      <c r="G66" s="24"/>
      <c r="H66" s="50"/>
      <c r="I66" s="24"/>
      <c r="J66" s="49"/>
      <c r="K66" s="24"/>
      <c r="L66" s="24"/>
      <c r="M66" s="24"/>
      <c r="N66" s="24"/>
      <c r="O66" s="24"/>
      <c r="P66" s="50"/>
      <c r="Q66" s="24"/>
      <c r="R66" s="23"/>
    </row>
    <row r="67" spans="2:18" x14ac:dyDescent="0.35">
      <c r="B67" s="22"/>
      <c r="C67" s="24"/>
      <c r="D67" s="49"/>
      <c r="E67" s="24"/>
      <c r="F67" s="24"/>
      <c r="G67" s="24"/>
      <c r="H67" s="50"/>
      <c r="I67" s="24"/>
      <c r="J67" s="49"/>
      <c r="K67" s="24"/>
      <c r="L67" s="24"/>
      <c r="M67" s="24"/>
      <c r="N67" s="24"/>
      <c r="O67" s="24"/>
      <c r="P67" s="50"/>
      <c r="Q67" s="24"/>
      <c r="R67" s="23"/>
    </row>
    <row r="68" spans="2:18" x14ac:dyDescent="0.35">
      <c r="B68" s="22"/>
      <c r="C68" s="24"/>
      <c r="D68" s="49"/>
      <c r="E68" s="24"/>
      <c r="F68" s="24"/>
      <c r="G68" s="24"/>
      <c r="H68" s="50"/>
      <c r="I68" s="24"/>
      <c r="J68" s="49"/>
      <c r="K68" s="24"/>
      <c r="L68" s="24"/>
      <c r="M68" s="24"/>
      <c r="N68" s="24"/>
      <c r="O68" s="24"/>
      <c r="P68" s="50"/>
      <c r="Q68" s="24"/>
      <c r="R68" s="23"/>
    </row>
    <row r="69" spans="2:18" x14ac:dyDescent="0.35">
      <c r="B69" s="22"/>
      <c r="C69" s="24"/>
      <c r="D69" s="49"/>
      <c r="E69" s="24"/>
      <c r="F69" s="24"/>
      <c r="G69" s="24"/>
      <c r="H69" s="50"/>
      <c r="I69" s="24"/>
      <c r="J69" s="49"/>
      <c r="K69" s="24"/>
      <c r="L69" s="24"/>
      <c r="M69" s="24"/>
      <c r="N69" s="24"/>
      <c r="O69" s="24"/>
      <c r="P69" s="50"/>
      <c r="Q69" s="24"/>
      <c r="R69" s="23"/>
    </row>
    <row r="70" spans="2:18" s="1" customFormat="1" ht="13.5" x14ac:dyDescent="0.35">
      <c r="B70" s="31"/>
      <c r="C70" s="32"/>
      <c r="D70" s="51" t="s">
        <v>46</v>
      </c>
      <c r="E70" s="52"/>
      <c r="F70" s="52"/>
      <c r="G70" s="53" t="s">
        <v>47</v>
      </c>
      <c r="H70" s="54"/>
      <c r="I70" s="32"/>
      <c r="J70" s="51" t="s">
        <v>46</v>
      </c>
      <c r="K70" s="52"/>
      <c r="L70" s="52"/>
      <c r="M70" s="52"/>
      <c r="N70" s="53" t="s">
        <v>47</v>
      </c>
      <c r="O70" s="52"/>
      <c r="P70" s="54"/>
      <c r="Q70" s="32"/>
      <c r="R70" s="33"/>
    </row>
    <row r="71" spans="2:18" s="1" customFormat="1" ht="14.5" customHeight="1" x14ac:dyDescent="0.35">
      <c r="B71" s="55"/>
      <c r="C71" s="56"/>
      <c r="D71" s="56"/>
      <c r="E71" s="56"/>
      <c r="F71" s="56"/>
      <c r="G71" s="56"/>
      <c r="H71" s="56"/>
      <c r="I71" s="56"/>
      <c r="J71" s="56"/>
      <c r="K71" s="56"/>
      <c r="L71" s="56"/>
      <c r="M71" s="56"/>
      <c r="N71" s="56"/>
      <c r="O71" s="56"/>
      <c r="P71" s="56"/>
      <c r="Q71" s="56"/>
      <c r="R71" s="57"/>
    </row>
    <row r="75" spans="2:18" s="1" customFormat="1" ht="7" customHeight="1" x14ac:dyDescent="0.35">
      <c r="B75" s="58"/>
      <c r="C75" s="59"/>
      <c r="D75" s="59"/>
      <c r="E75" s="59"/>
      <c r="F75" s="59"/>
      <c r="G75" s="59"/>
      <c r="H75" s="59"/>
      <c r="I75" s="59"/>
      <c r="J75" s="59"/>
      <c r="K75" s="59"/>
      <c r="L75" s="59"/>
      <c r="M75" s="59"/>
      <c r="N75" s="59"/>
      <c r="O75" s="59"/>
      <c r="P75" s="59"/>
      <c r="Q75" s="59"/>
      <c r="R75" s="60"/>
    </row>
    <row r="76" spans="2:18" s="1" customFormat="1" ht="37" customHeight="1" x14ac:dyDescent="0.35">
      <c r="B76" s="31"/>
      <c r="C76" s="271" t="s">
        <v>97</v>
      </c>
      <c r="D76" s="272"/>
      <c r="E76" s="272"/>
      <c r="F76" s="272"/>
      <c r="G76" s="272"/>
      <c r="H76" s="272"/>
      <c r="I76" s="272"/>
      <c r="J76" s="272"/>
      <c r="K76" s="272"/>
      <c r="L76" s="272"/>
      <c r="M76" s="272"/>
      <c r="N76" s="272"/>
      <c r="O76" s="272"/>
      <c r="P76" s="272"/>
      <c r="Q76" s="272"/>
      <c r="R76" s="33"/>
    </row>
    <row r="77" spans="2:18" s="1" customFormat="1" ht="7" customHeight="1" x14ac:dyDescent="0.35">
      <c r="B77" s="31"/>
      <c r="C77" s="32"/>
      <c r="D77" s="32"/>
      <c r="E77" s="32"/>
      <c r="F77" s="32"/>
      <c r="G77" s="32"/>
      <c r="H77" s="32"/>
      <c r="I77" s="32"/>
      <c r="J77" s="32"/>
      <c r="K77" s="32"/>
      <c r="L77" s="32"/>
      <c r="M77" s="32"/>
      <c r="N77" s="32"/>
      <c r="O77" s="32"/>
      <c r="P77" s="32"/>
      <c r="Q77" s="32"/>
      <c r="R77" s="33"/>
    </row>
    <row r="78" spans="2:18" s="1" customFormat="1" ht="30" customHeight="1" x14ac:dyDescent="0.35">
      <c r="B78" s="31"/>
      <c r="C78" s="28" t="s">
        <v>12</v>
      </c>
      <c r="D78" s="32"/>
      <c r="E78" s="32"/>
      <c r="F78" s="324" t="str">
        <f>F6</f>
        <v>VÝMĚNA KOTLŮ A TECHNOLOGIE KOTELNY
INSTALACE TERMOSTATICKÝCH VENTILŮ NA OTOPNÝCH TĚLESECH 
V OBJEKTU ZÁKLADNÍ ŠKOLY A MATEŘSKÉ ŠKOLY CERHOVICE, OKRES BEROUN</v>
      </c>
      <c r="G78" s="325"/>
      <c r="H78" s="325"/>
      <c r="I78" s="325"/>
      <c r="J78" s="325"/>
      <c r="K78" s="325"/>
      <c r="L78" s="325"/>
      <c r="M78" s="325"/>
      <c r="N78" s="325"/>
      <c r="O78" s="325"/>
      <c r="P78" s="325"/>
      <c r="Q78" s="32"/>
      <c r="R78" s="33"/>
    </row>
    <row r="79" spans="2:18" s="1" customFormat="1" ht="37" customHeight="1" x14ac:dyDescent="0.35">
      <c r="B79" s="31"/>
      <c r="C79" s="65" t="s">
        <v>93</v>
      </c>
      <c r="D79" s="32"/>
      <c r="E79" s="32"/>
      <c r="F79" s="314" t="str">
        <f>F7</f>
        <v>SO - 02 - Vnitřní vodovod a kanalizace</v>
      </c>
      <c r="G79" s="315"/>
      <c r="H79" s="315"/>
      <c r="I79" s="315"/>
      <c r="J79" s="315"/>
      <c r="K79" s="315"/>
      <c r="L79" s="315"/>
      <c r="M79" s="315"/>
      <c r="N79" s="315"/>
      <c r="O79" s="315"/>
      <c r="P79" s="315"/>
      <c r="Q79" s="32"/>
      <c r="R79" s="33"/>
    </row>
    <row r="80" spans="2:18" s="1" customFormat="1" ht="7" customHeight="1" x14ac:dyDescent="0.35">
      <c r="B80" s="31"/>
      <c r="C80" s="32"/>
      <c r="D80" s="32"/>
      <c r="E80" s="32"/>
      <c r="F80" s="32"/>
      <c r="G80" s="32"/>
      <c r="H80" s="32"/>
      <c r="I80" s="32"/>
      <c r="J80" s="32"/>
      <c r="K80" s="32"/>
      <c r="L80" s="32"/>
      <c r="M80" s="32"/>
      <c r="N80" s="32"/>
      <c r="O80" s="32"/>
      <c r="P80" s="32"/>
      <c r="Q80" s="32"/>
      <c r="R80" s="33"/>
    </row>
    <row r="81" spans="2:21" s="1" customFormat="1" ht="18" customHeight="1" x14ac:dyDescent="0.35">
      <c r="B81" s="31"/>
      <c r="C81" s="28" t="s">
        <v>16</v>
      </c>
      <c r="D81" s="32"/>
      <c r="E81" s="32"/>
      <c r="F81" s="26" t="str">
        <f>F9</f>
        <v>Na Dražkách 217, 267 61 Cerhovice</v>
      </c>
      <c r="G81" s="32"/>
      <c r="H81" s="32"/>
      <c r="I81" s="32"/>
      <c r="J81" s="32"/>
      <c r="K81" s="28" t="s">
        <v>17</v>
      </c>
      <c r="L81" s="32"/>
      <c r="M81" s="290">
        <f>IF(O9="","",O9)</f>
        <v>44067</v>
      </c>
      <c r="N81" s="290"/>
      <c r="O81" s="290"/>
      <c r="P81" s="290"/>
      <c r="Q81" s="32"/>
      <c r="R81" s="33"/>
    </row>
    <row r="82" spans="2:21" s="1" customFormat="1" ht="7" customHeight="1" x14ac:dyDescent="0.35">
      <c r="B82" s="31"/>
      <c r="C82" s="32"/>
      <c r="D82" s="32"/>
      <c r="E82" s="32"/>
      <c r="F82" s="32"/>
      <c r="G82" s="32"/>
      <c r="H82" s="32"/>
      <c r="I82" s="32"/>
      <c r="J82" s="32"/>
      <c r="K82" s="32"/>
      <c r="L82" s="32"/>
      <c r="M82" s="32"/>
      <c r="N82" s="32"/>
      <c r="O82" s="32"/>
      <c r="P82" s="32"/>
      <c r="Q82" s="32"/>
      <c r="R82" s="33"/>
    </row>
    <row r="83" spans="2:21" s="1" customFormat="1" x14ac:dyDescent="0.35">
      <c r="B83" s="31"/>
      <c r="C83" s="28" t="s">
        <v>20</v>
      </c>
      <c r="D83" s="32"/>
      <c r="E83" s="32"/>
      <c r="F83" s="26" t="str">
        <f>E12</f>
        <v>Městys Cerhovice, nám.Kapitána Kučery 10, 267 61 Cerhovice</v>
      </c>
      <c r="G83" s="32"/>
      <c r="H83" s="32"/>
      <c r="I83" s="32"/>
      <c r="J83" s="32"/>
      <c r="K83" s="28" t="s">
        <v>25</v>
      </c>
      <c r="L83" s="32"/>
      <c r="M83" s="316" t="str">
        <f>E18</f>
        <v>Ing. Karel Šimůnek</v>
      </c>
      <c r="N83" s="316"/>
      <c r="O83" s="316"/>
      <c r="P83" s="316"/>
      <c r="Q83" s="316"/>
      <c r="R83" s="33"/>
    </row>
    <row r="84" spans="2:21" s="1" customFormat="1" ht="14.5" customHeight="1" x14ac:dyDescent="0.35">
      <c r="B84" s="31"/>
      <c r="C84" s="28" t="s">
        <v>23</v>
      </c>
      <c r="D84" s="32"/>
      <c r="E84" s="32"/>
      <c r="F84" s="26" t="str">
        <f>IF(E15="","",E15)</f>
        <v xml:space="preserve"> </v>
      </c>
      <c r="G84" s="32"/>
      <c r="H84" s="32"/>
      <c r="I84" s="32"/>
      <c r="J84" s="32"/>
      <c r="K84" s="28" t="s">
        <v>29</v>
      </c>
      <c r="L84" s="32"/>
      <c r="M84" s="316" t="str">
        <f>E21</f>
        <v>Ing. Karel Šimůnek</v>
      </c>
      <c r="N84" s="316"/>
      <c r="O84" s="316"/>
      <c r="P84" s="316"/>
      <c r="Q84" s="316"/>
      <c r="R84" s="33"/>
    </row>
    <row r="85" spans="2:21" s="1" customFormat="1" ht="10.4" customHeight="1" x14ac:dyDescent="0.35">
      <c r="B85" s="31"/>
      <c r="C85" s="32"/>
      <c r="D85" s="32"/>
      <c r="E85" s="32"/>
      <c r="F85" s="32"/>
      <c r="G85" s="32"/>
      <c r="H85" s="32"/>
      <c r="I85" s="32"/>
      <c r="J85" s="32"/>
      <c r="K85" s="32"/>
      <c r="L85" s="32"/>
      <c r="M85" s="32"/>
      <c r="N85" s="32"/>
      <c r="O85" s="32"/>
      <c r="P85" s="32"/>
      <c r="Q85" s="32"/>
      <c r="R85" s="33"/>
    </row>
    <row r="86" spans="2:21" s="1" customFormat="1" ht="29.25" customHeight="1" x14ac:dyDescent="0.35">
      <c r="B86" s="31"/>
      <c r="C86" s="327" t="s">
        <v>98</v>
      </c>
      <c r="D86" s="328"/>
      <c r="E86" s="328"/>
      <c r="F86" s="328"/>
      <c r="G86" s="328"/>
      <c r="H86" s="96"/>
      <c r="I86" s="96"/>
      <c r="J86" s="96"/>
      <c r="K86" s="96"/>
      <c r="L86" s="96"/>
      <c r="M86" s="96"/>
      <c r="N86" s="327" t="s">
        <v>99</v>
      </c>
      <c r="O86" s="328"/>
      <c r="P86" s="328"/>
      <c r="Q86" s="328"/>
      <c r="R86" s="33"/>
    </row>
    <row r="87" spans="2:21" s="1" customFormat="1" ht="10.4" customHeight="1" x14ac:dyDescent="0.35">
      <c r="B87" s="31"/>
      <c r="C87" s="32"/>
      <c r="D87" s="32"/>
      <c r="E87" s="32"/>
      <c r="F87" s="32"/>
      <c r="G87" s="32"/>
      <c r="H87" s="32"/>
      <c r="I87" s="32"/>
      <c r="J87" s="32"/>
      <c r="K87" s="32"/>
      <c r="L87" s="32"/>
      <c r="M87" s="32"/>
      <c r="N87" s="32"/>
      <c r="O87" s="32"/>
      <c r="P87" s="32"/>
      <c r="Q87" s="32"/>
      <c r="R87" s="33"/>
    </row>
    <row r="88" spans="2:21" s="1" customFormat="1" ht="29.25" customHeight="1" x14ac:dyDescent="0.35">
      <c r="B88" s="31"/>
      <c r="C88" s="104" t="s">
        <v>100</v>
      </c>
      <c r="D88" s="32"/>
      <c r="E88" s="32"/>
      <c r="F88" s="32"/>
      <c r="G88" s="32"/>
      <c r="H88" s="32"/>
      <c r="I88" s="32"/>
      <c r="J88" s="32"/>
      <c r="K88" s="32"/>
      <c r="L88" s="32"/>
      <c r="M88" s="32"/>
      <c r="N88" s="329">
        <f>N112+N92</f>
        <v>0</v>
      </c>
      <c r="O88" s="321"/>
      <c r="P88" s="321"/>
      <c r="Q88" s="321"/>
      <c r="R88" s="33"/>
    </row>
    <row r="89" spans="2:21" s="6" customFormat="1" ht="25" customHeight="1" x14ac:dyDescent="0.35">
      <c r="B89" s="105"/>
      <c r="C89" s="106"/>
      <c r="D89" s="107" t="s">
        <v>104</v>
      </c>
      <c r="E89" s="106"/>
      <c r="F89" s="106"/>
      <c r="G89" s="106"/>
      <c r="H89" s="106"/>
      <c r="I89" s="106"/>
      <c r="J89" s="106"/>
      <c r="K89" s="106"/>
      <c r="L89" s="106"/>
      <c r="M89" s="106"/>
      <c r="N89" s="301">
        <f>N113</f>
        <v>0</v>
      </c>
      <c r="O89" s="326"/>
      <c r="P89" s="326"/>
      <c r="Q89" s="326"/>
      <c r="R89" s="108"/>
    </row>
    <row r="90" spans="2:21" s="7" customFormat="1" ht="19.899999999999999" customHeight="1" x14ac:dyDescent="0.35">
      <c r="B90" s="109"/>
      <c r="C90" s="110"/>
      <c r="D90" s="111" t="s">
        <v>242</v>
      </c>
      <c r="E90" s="110"/>
      <c r="F90" s="110"/>
      <c r="G90" s="110"/>
      <c r="H90" s="110"/>
      <c r="I90" s="110"/>
      <c r="J90" s="110"/>
      <c r="K90" s="110"/>
      <c r="L90" s="110"/>
      <c r="M90" s="110"/>
      <c r="N90" s="319">
        <f>N114</f>
        <v>0</v>
      </c>
      <c r="O90" s="320"/>
      <c r="P90" s="320"/>
      <c r="Q90" s="320"/>
      <c r="R90" s="112"/>
    </row>
    <row r="91" spans="2:21" s="7" customFormat="1" ht="19.899999999999999" customHeight="1" x14ac:dyDescent="0.35">
      <c r="B91" s="109"/>
      <c r="C91" s="110"/>
      <c r="D91" s="111" t="s">
        <v>243</v>
      </c>
      <c r="E91" s="110"/>
      <c r="F91" s="110"/>
      <c r="G91" s="110"/>
      <c r="H91" s="110"/>
      <c r="I91" s="110"/>
      <c r="J91" s="110"/>
      <c r="K91" s="110"/>
      <c r="L91" s="110"/>
      <c r="M91" s="110"/>
      <c r="N91" s="319">
        <f>N122</f>
        <v>0</v>
      </c>
      <c r="O91" s="320"/>
      <c r="P91" s="320"/>
      <c r="Q91" s="320"/>
      <c r="R91" s="112"/>
    </row>
    <row r="92" spans="2:21" s="1" customFormat="1" ht="21.75" customHeight="1" x14ac:dyDescent="0.35">
      <c r="B92" s="31"/>
      <c r="C92" s="32"/>
      <c r="D92" s="107" t="s">
        <v>257</v>
      </c>
      <c r="E92" s="169"/>
      <c r="F92" s="169"/>
      <c r="G92" s="169"/>
      <c r="H92" s="169"/>
      <c r="I92" s="169"/>
      <c r="J92" s="169"/>
      <c r="K92" s="169"/>
      <c r="L92" s="169"/>
      <c r="M92" s="169"/>
      <c r="N92" s="301">
        <f>N151</f>
        <v>0</v>
      </c>
      <c r="O92" s="326"/>
      <c r="P92" s="326"/>
      <c r="Q92" s="326"/>
      <c r="R92" s="33"/>
    </row>
    <row r="93" spans="2:21" s="1" customFormat="1" ht="29.25" customHeight="1" x14ac:dyDescent="0.35">
      <c r="B93" s="31"/>
      <c r="C93" s="104" t="s">
        <v>115</v>
      </c>
      <c r="D93" s="32"/>
      <c r="E93" s="32"/>
      <c r="F93" s="32"/>
      <c r="G93" s="32"/>
      <c r="H93" s="32"/>
      <c r="I93" s="32"/>
      <c r="J93" s="32"/>
      <c r="K93" s="32"/>
      <c r="L93" s="32"/>
      <c r="M93" s="32"/>
      <c r="N93" s="321">
        <v>0</v>
      </c>
      <c r="O93" s="322"/>
      <c r="P93" s="322"/>
      <c r="Q93" s="322"/>
      <c r="R93" s="33"/>
      <c r="T93" s="113"/>
      <c r="U93" s="114"/>
    </row>
    <row r="94" spans="2:21" s="1" customFormat="1" ht="18" customHeight="1" x14ac:dyDescent="0.35">
      <c r="B94" s="31"/>
      <c r="C94" s="32"/>
      <c r="D94" s="32"/>
      <c r="E94" s="32"/>
      <c r="F94" s="32"/>
      <c r="G94" s="32"/>
      <c r="H94" s="32"/>
      <c r="I94" s="32"/>
      <c r="J94" s="32"/>
      <c r="K94" s="32"/>
      <c r="L94" s="32"/>
      <c r="M94" s="32"/>
      <c r="N94" s="32"/>
      <c r="O94" s="32"/>
      <c r="P94" s="32"/>
      <c r="Q94" s="32"/>
      <c r="R94" s="33"/>
    </row>
    <row r="95" spans="2:21" s="1" customFormat="1" ht="29.25" customHeight="1" x14ac:dyDescent="0.35">
      <c r="B95" s="31"/>
      <c r="C95" s="95" t="s">
        <v>90</v>
      </c>
      <c r="D95" s="96"/>
      <c r="E95" s="96"/>
      <c r="F95" s="96"/>
      <c r="G95" s="96"/>
      <c r="H95" s="96"/>
      <c r="I95" s="96"/>
      <c r="J95" s="96"/>
      <c r="K95" s="96"/>
      <c r="L95" s="323">
        <f>ROUND(SUM(N88+N93),2)</f>
        <v>0</v>
      </c>
      <c r="M95" s="323"/>
      <c r="N95" s="323"/>
      <c r="O95" s="323"/>
      <c r="P95" s="323"/>
      <c r="Q95" s="323"/>
      <c r="R95" s="33"/>
    </row>
    <row r="96" spans="2:21" s="1" customFormat="1" ht="7" customHeight="1" x14ac:dyDescent="0.35">
      <c r="B96" s="55"/>
      <c r="C96" s="56"/>
      <c r="D96" s="56"/>
      <c r="E96" s="56"/>
      <c r="F96" s="56"/>
      <c r="G96" s="56"/>
      <c r="H96" s="56"/>
      <c r="I96" s="56"/>
      <c r="J96" s="56"/>
      <c r="K96" s="56"/>
      <c r="L96" s="56"/>
      <c r="M96" s="56"/>
      <c r="N96" s="56"/>
      <c r="O96" s="56"/>
      <c r="P96" s="56"/>
      <c r="Q96" s="56"/>
      <c r="R96" s="57"/>
    </row>
    <row r="100" spans="2:27" s="1" customFormat="1" ht="7" customHeight="1" x14ac:dyDescent="0.35">
      <c r="B100" s="58"/>
      <c r="C100" s="59"/>
      <c r="D100" s="59"/>
      <c r="E100" s="59"/>
      <c r="F100" s="59"/>
      <c r="G100" s="59"/>
      <c r="H100" s="59"/>
      <c r="I100" s="59"/>
      <c r="J100" s="59"/>
      <c r="K100" s="59"/>
      <c r="L100" s="59"/>
      <c r="M100" s="59"/>
      <c r="N100" s="59"/>
      <c r="O100" s="59"/>
      <c r="P100" s="59"/>
      <c r="Q100" s="59"/>
      <c r="R100" s="60"/>
    </row>
    <row r="101" spans="2:27" s="1" customFormat="1" ht="37" customHeight="1" x14ac:dyDescent="0.35">
      <c r="B101" s="31"/>
      <c r="C101" s="271" t="s">
        <v>116</v>
      </c>
      <c r="D101" s="315"/>
      <c r="E101" s="315"/>
      <c r="F101" s="315"/>
      <c r="G101" s="315"/>
      <c r="H101" s="315"/>
      <c r="I101" s="315"/>
      <c r="J101" s="315"/>
      <c r="K101" s="315"/>
      <c r="L101" s="315"/>
      <c r="M101" s="315"/>
      <c r="N101" s="315"/>
      <c r="O101" s="315"/>
      <c r="P101" s="315"/>
      <c r="Q101" s="315"/>
      <c r="R101" s="33"/>
    </row>
    <row r="102" spans="2:27" s="1" customFormat="1" ht="7" customHeight="1" x14ac:dyDescent="0.35">
      <c r="B102" s="31"/>
      <c r="C102" s="32"/>
      <c r="D102" s="32"/>
      <c r="E102" s="32"/>
      <c r="F102" s="32"/>
      <c r="G102" s="32"/>
      <c r="H102" s="32"/>
      <c r="I102" s="32"/>
      <c r="J102" s="32"/>
      <c r="K102" s="32"/>
      <c r="L102" s="32"/>
      <c r="M102" s="32"/>
      <c r="N102" s="32"/>
      <c r="O102" s="32"/>
      <c r="P102" s="32"/>
      <c r="Q102" s="32"/>
      <c r="R102" s="33"/>
    </row>
    <row r="103" spans="2:27" s="1" customFormat="1" ht="30" customHeight="1" x14ac:dyDescent="0.35">
      <c r="B103" s="31"/>
      <c r="C103" s="28" t="s">
        <v>12</v>
      </c>
      <c r="D103" s="32"/>
      <c r="E103" s="32"/>
      <c r="F103" s="324" t="str">
        <f>F6</f>
        <v>VÝMĚNA KOTLŮ A TECHNOLOGIE KOTELNY
INSTALACE TERMOSTATICKÝCH VENTILŮ NA OTOPNÝCH TĚLESECH 
V OBJEKTU ZÁKLADNÍ ŠKOLY A MATEŘSKÉ ŠKOLY CERHOVICE, OKRES BEROUN</v>
      </c>
      <c r="G103" s="325"/>
      <c r="H103" s="325"/>
      <c r="I103" s="325"/>
      <c r="J103" s="325"/>
      <c r="K103" s="325"/>
      <c r="L103" s="325"/>
      <c r="M103" s="325"/>
      <c r="N103" s="325"/>
      <c r="O103" s="325"/>
      <c r="P103" s="325"/>
      <c r="Q103" s="32"/>
      <c r="R103" s="33"/>
    </row>
    <row r="104" spans="2:27" s="1" customFormat="1" ht="37" customHeight="1" x14ac:dyDescent="0.35">
      <c r="B104" s="31"/>
      <c r="C104" s="65" t="s">
        <v>93</v>
      </c>
      <c r="D104" s="32"/>
      <c r="E104" s="32"/>
      <c r="F104" s="314" t="str">
        <f>F7</f>
        <v>SO - 02 - Vnitřní vodovod a kanalizace</v>
      </c>
      <c r="G104" s="315"/>
      <c r="H104" s="315"/>
      <c r="I104" s="315"/>
      <c r="J104" s="315"/>
      <c r="K104" s="315"/>
      <c r="L104" s="315"/>
      <c r="M104" s="315"/>
      <c r="N104" s="315"/>
      <c r="O104" s="315"/>
      <c r="P104" s="315"/>
      <c r="Q104" s="32"/>
      <c r="R104" s="33"/>
    </row>
    <row r="105" spans="2:27" s="1" customFormat="1" ht="7" customHeight="1" x14ac:dyDescent="0.35">
      <c r="B105" s="31"/>
      <c r="C105" s="32"/>
      <c r="D105" s="32"/>
      <c r="E105" s="32"/>
      <c r="F105" s="32"/>
      <c r="G105" s="32"/>
      <c r="H105" s="32"/>
      <c r="I105" s="32"/>
      <c r="J105" s="32"/>
      <c r="K105" s="32"/>
      <c r="L105" s="32"/>
      <c r="M105" s="32"/>
      <c r="N105" s="32"/>
      <c r="O105" s="32"/>
      <c r="P105" s="32"/>
      <c r="Q105" s="32"/>
      <c r="R105" s="33"/>
    </row>
    <row r="106" spans="2:27" s="1" customFormat="1" ht="18" customHeight="1" x14ac:dyDescent="0.35">
      <c r="B106" s="31"/>
      <c r="C106" s="28" t="s">
        <v>16</v>
      </c>
      <c r="D106" s="32"/>
      <c r="E106" s="32"/>
      <c r="F106" s="26" t="str">
        <f>F9</f>
        <v>Na Dražkách 217, 267 61 Cerhovice</v>
      </c>
      <c r="G106" s="32"/>
      <c r="H106" s="32"/>
      <c r="I106" s="32"/>
      <c r="J106" s="32"/>
      <c r="K106" s="28" t="s">
        <v>17</v>
      </c>
      <c r="L106" s="32"/>
      <c r="M106" s="290">
        <f>IF(O9="","",O9)</f>
        <v>44067</v>
      </c>
      <c r="N106" s="290"/>
      <c r="O106" s="290"/>
      <c r="P106" s="290"/>
      <c r="Q106" s="32"/>
      <c r="R106" s="33"/>
    </row>
    <row r="107" spans="2:27" s="1" customFormat="1" ht="7" customHeight="1" x14ac:dyDescent="0.35">
      <c r="B107" s="31"/>
      <c r="C107" s="32"/>
      <c r="D107" s="32"/>
      <c r="E107" s="32"/>
      <c r="F107" s="32"/>
      <c r="G107" s="32"/>
      <c r="H107" s="32"/>
      <c r="I107" s="32"/>
      <c r="J107" s="32"/>
      <c r="K107" s="32"/>
      <c r="L107" s="32"/>
      <c r="M107" s="32"/>
      <c r="N107" s="32"/>
      <c r="O107" s="32"/>
      <c r="P107" s="32"/>
      <c r="Q107" s="32"/>
      <c r="R107" s="33"/>
    </row>
    <row r="108" spans="2:27" s="1" customFormat="1" x14ac:dyDescent="0.35">
      <c r="B108" s="31"/>
      <c r="C108" s="28" t="s">
        <v>20</v>
      </c>
      <c r="D108" s="32"/>
      <c r="E108" s="32"/>
      <c r="F108" s="26" t="str">
        <f>E12</f>
        <v>Městys Cerhovice, nám.Kapitána Kučery 10, 267 61 Cerhovice</v>
      </c>
      <c r="G108" s="32"/>
      <c r="H108" s="32"/>
      <c r="I108" s="32"/>
      <c r="J108" s="32"/>
      <c r="K108" s="28" t="s">
        <v>25</v>
      </c>
      <c r="L108" s="32"/>
      <c r="M108" s="316" t="str">
        <f>E18</f>
        <v>Ing. Karel Šimůnek</v>
      </c>
      <c r="N108" s="316"/>
      <c r="O108" s="316"/>
      <c r="P108" s="316"/>
      <c r="Q108" s="316"/>
      <c r="R108" s="33"/>
    </row>
    <row r="109" spans="2:27" s="1" customFormat="1" ht="14.5" customHeight="1" x14ac:dyDescent="0.35">
      <c r="B109" s="31"/>
      <c r="C109" s="28" t="s">
        <v>23</v>
      </c>
      <c r="D109" s="32"/>
      <c r="E109" s="32"/>
      <c r="F109" s="26" t="str">
        <f>IF(E15="","",E15)</f>
        <v xml:space="preserve"> </v>
      </c>
      <c r="G109" s="32"/>
      <c r="H109" s="32"/>
      <c r="I109" s="32"/>
      <c r="J109" s="32"/>
      <c r="K109" s="28" t="s">
        <v>29</v>
      </c>
      <c r="L109" s="32"/>
      <c r="M109" s="316" t="str">
        <f>E21</f>
        <v>Ing. Karel Šimůnek</v>
      </c>
      <c r="N109" s="316"/>
      <c r="O109" s="316"/>
      <c r="P109" s="316"/>
      <c r="Q109" s="316"/>
      <c r="R109" s="33"/>
    </row>
    <row r="110" spans="2:27" s="1" customFormat="1" ht="10.4" customHeight="1" x14ac:dyDescent="0.35">
      <c r="B110" s="31"/>
      <c r="C110" s="32"/>
      <c r="D110" s="32"/>
      <c r="E110" s="32"/>
      <c r="F110" s="32"/>
      <c r="G110" s="32"/>
      <c r="H110" s="32"/>
      <c r="I110" s="32"/>
      <c r="J110" s="32"/>
      <c r="K110" s="32"/>
      <c r="L110" s="32"/>
      <c r="M110" s="32"/>
      <c r="N110" s="32"/>
      <c r="O110" s="32"/>
      <c r="P110" s="32"/>
      <c r="Q110" s="32"/>
      <c r="R110" s="33"/>
    </row>
    <row r="111" spans="2:27" s="8" customFormat="1" ht="29.25" customHeight="1" x14ac:dyDescent="0.35">
      <c r="B111" s="115"/>
      <c r="C111" s="116" t="s">
        <v>117</v>
      </c>
      <c r="D111" s="117" t="s">
        <v>118</v>
      </c>
      <c r="E111" s="117" t="s">
        <v>52</v>
      </c>
      <c r="F111" s="317" t="s">
        <v>119</v>
      </c>
      <c r="G111" s="317"/>
      <c r="H111" s="317"/>
      <c r="I111" s="317"/>
      <c r="J111" s="117" t="s">
        <v>120</v>
      </c>
      <c r="K111" s="117" t="s">
        <v>121</v>
      </c>
      <c r="L111" s="317" t="s">
        <v>122</v>
      </c>
      <c r="M111" s="317"/>
      <c r="N111" s="317" t="s">
        <v>99</v>
      </c>
      <c r="O111" s="317"/>
      <c r="P111" s="317"/>
      <c r="Q111" s="318"/>
      <c r="R111" s="118"/>
      <c r="T111" s="71"/>
      <c r="U111" s="72"/>
      <c r="V111" s="72"/>
      <c r="W111" s="72"/>
      <c r="X111" s="72"/>
      <c r="Y111" s="72"/>
      <c r="Z111" s="72"/>
      <c r="AA111" s="73"/>
    </row>
    <row r="112" spans="2:27" s="1" customFormat="1" ht="29.25" customHeight="1" x14ac:dyDescent="0.35">
      <c r="B112" s="31"/>
      <c r="C112" s="75" t="s">
        <v>95</v>
      </c>
      <c r="D112" s="32"/>
      <c r="E112" s="32"/>
      <c r="F112" s="32"/>
      <c r="G112" s="32"/>
      <c r="H112" s="32"/>
      <c r="I112" s="32"/>
      <c r="J112" s="32"/>
      <c r="K112" s="32"/>
      <c r="L112" s="32"/>
      <c r="M112" s="32"/>
      <c r="N112" s="298">
        <f>N113</f>
        <v>0</v>
      </c>
      <c r="O112" s="299"/>
      <c r="P112" s="299"/>
      <c r="Q112" s="299"/>
      <c r="R112" s="33"/>
      <c r="T112" s="74"/>
      <c r="U112" s="199"/>
      <c r="V112" s="199"/>
      <c r="W112" s="119"/>
      <c r="X112" s="199"/>
      <c r="Y112" s="119"/>
      <c r="Z112" s="199"/>
      <c r="AA112" s="120"/>
    </row>
    <row r="113" spans="2:29" s="9" customFormat="1" ht="37.4" customHeight="1" x14ac:dyDescent="0.35">
      <c r="B113" s="121"/>
      <c r="C113" s="122"/>
      <c r="D113" s="123" t="s">
        <v>104</v>
      </c>
      <c r="E113" s="123"/>
      <c r="F113" s="123"/>
      <c r="G113" s="123"/>
      <c r="H113" s="123"/>
      <c r="I113" s="123"/>
      <c r="J113" s="123"/>
      <c r="K113" s="123"/>
      <c r="L113" s="123"/>
      <c r="M113" s="123"/>
      <c r="N113" s="300">
        <f>N114+N122</f>
        <v>0</v>
      </c>
      <c r="O113" s="301"/>
      <c r="P113" s="301"/>
      <c r="Q113" s="301"/>
      <c r="R113" s="124"/>
      <c r="T113" s="125"/>
      <c r="U113" s="122"/>
      <c r="V113" s="122"/>
      <c r="W113" s="126"/>
      <c r="X113" s="122"/>
      <c r="Y113" s="126"/>
      <c r="Z113" s="122"/>
      <c r="AA113" s="127"/>
    </row>
    <row r="114" spans="2:29" s="9" customFormat="1" ht="19.899999999999999" customHeight="1" x14ac:dyDescent="0.35">
      <c r="B114" s="121"/>
      <c r="C114" s="122"/>
      <c r="D114" s="128" t="s">
        <v>242</v>
      </c>
      <c r="E114" s="128"/>
      <c r="F114" s="128"/>
      <c r="G114" s="128"/>
      <c r="H114" s="128"/>
      <c r="I114" s="128"/>
      <c r="J114" s="128"/>
      <c r="K114" s="128"/>
      <c r="L114" s="128"/>
      <c r="M114" s="128"/>
      <c r="N114" s="302">
        <f>SUM(N115:Q121)</f>
        <v>0</v>
      </c>
      <c r="O114" s="303"/>
      <c r="P114" s="303"/>
      <c r="Q114" s="303"/>
      <c r="R114" s="124"/>
      <c r="T114" s="125"/>
      <c r="U114" s="122"/>
      <c r="V114" s="122"/>
      <c r="W114" s="126"/>
      <c r="X114" s="122"/>
      <c r="Y114" s="126"/>
      <c r="Z114" s="122"/>
      <c r="AA114" s="127"/>
    </row>
    <row r="115" spans="2:29" s="1" customFormat="1" ht="51" customHeight="1" x14ac:dyDescent="0.35">
      <c r="B115" s="129"/>
      <c r="C115" s="130">
        <v>1</v>
      </c>
      <c r="D115" s="130" t="s">
        <v>123</v>
      </c>
      <c r="E115" s="131" t="s">
        <v>355</v>
      </c>
      <c r="F115" s="294" t="s">
        <v>543</v>
      </c>
      <c r="G115" s="294"/>
      <c r="H115" s="294"/>
      <c r="I115" s="294"/>
      <c r="J115" s="132" t="s">
        <v>163</v>
      </c>
      <c r="K115" s="133">
        <v>1</v>
      </c>
      <c r="L115" s="293"/>
      <c r="M115" s="293"/>
      <c r="N115" s="293">
        <f t="shared" ref="N115:N119" si="0">ROUND(L115*K115,2)</f>
        <v>0</v>
      </c>
      <c r="O115" s="293"/>
      <c r="P115" s="293"/>
      <c r="Q115" s="293"/>
      <c r="R115" s="134"/>
      <c r="T115" s="135"/>
      <c r="U115" s="40"/>
      <c r="V115" s="136"/>
      <c r="W115" s="136"/>
      <c r="X115" s="136"/>
      <c r="Y115" s="136"/>
      <c r="Z115" s="136"/>
      <c r="AA115" s="137"/>
    </row>
    <row r="116" spans="2:29" s="1" customFormat="1" ht="25.5" customHeight="1" x14ac:dyDescent="0.35">
      <c r="B116" s="129"/>
      <c r="C116" s="130">
        <v>2</v>
      </c>
      <c r="D116" s="130" t="s">
        <v>123</v>
      </c>
      <c r="E116" s="131" t="s">
        <v>244</v>
      </c>
      <c r="F116" s="294" t="s">
        <v>544</v>
      </c>
      <c r="G116" s="294"/>
      <c r="H116" s="294"/>
      <c r="I116" s="294"/>
      <c r="J116" s="132" t="s">
        <v>128</v>
      </c>
      <c r="K116" s="133">
        <v>14</v>
      </c>
      <c r="L116" s="293"/>
      <c r="M116" s="293"/>
      <c r="N116" s="293">
        <f t="shared" si="0"/>
        <v>0</v>
      </c>
      <c r="O116" s="293"/>
      <c r="P116" s="293"/>
      <c r="Q116" s="293"/>
      <c r="R116" s="134"/>
      <c r="T116" s="135"/>
      <c r="U116" s="40"/>
      <c r="V116" s="136"/>
      <c r="W116" s="136"/>
      <c r="X116" s="136"/>
      <c r="Y116" s="136"/>
      <c r="Z116" s="136"/>
      <c r="AA116" s="137"/>
    </row>
    <row r="117" spans="2:29" s="1" customFormat="1" ht="38.25" customHeight="1" x14ac:dyDescent="0.35">
      <c r="B117" s="129"/>
      <c r="C117" s="130">
        <v>3</v>
      </c>
      <c r="D117" s="130" t="s">
        <v>123</v>
      </c>
      <c r="E117" s="131" t="s">
        <v>358</v>
      </c>
      <c r="F117" s="294" t="s">
        <v>357</v>
      </c>
      <c r="G117" s="294"/>
      <c r="H117" s="294"/>
      <c r="I117" s="294"/>
      <c r="J117" s="132" t="s">
        <v>160</v>
      </c>
      <c r="K117" s="133">
        <v>4</v>
      </c>
      <c r="L117" s="293"/>
      <c r="M117" s="293"/>
      <c r="N117" s="293">
        <f t="shared" si="0"/>
        <v>0</v>
      </c>
      <c r="O117" s="293"/>
      <c r="P117" s="293"/>
      <c r="Q117" s="293"/>
      <c r="R117" s="134"/>
      <c r="T117" s="135"/>
      <c r="U117" s="40"/>
      <c r="V117" s="136"/>
      <c r="W117" s="136"/>
      <c r="X117" s="136"/>
      <c r="Y117" s="136"/>
      <c r="Z117" s="136"/>
      <c r="AA117" s="137"/>
    </row>
    <row r="118" spans="2:29" s="1" customFormat="1" ht="25.5" customHeight="1" x14ac:dyDescent="0.35">
      <c r="B118" s="129"/>
      <c r="C118" s="130">
        <v>4</v>
      </c>
      <c r="D118" s="130" t="s">
        <v>123</v>
      </c>
      <c r="E118" s="131" t="s">
        <v>245</v>
      </c>
      <c r="F118" s="294" t="s">
        <v>246</v>
      </c>
      <c r="G118" s="294"/>
      <c r="H118" s="294"/>
      <c r="I118" s="294"/>
      <c r="J118" s="132" t="s">
        <v>128</v>
      </c>
      <c r="K118" s="133">
        <v>14</v>
      </c>
      <c r="L118" s="293"/>
      <c r="M118" s="293"/>
      <c r="N118" s="293">
        <f t="shared" si="0"/>
        <v>0</v>
      </c>
      <c r="O118" s="293"/>
      <c r="P118" s="293"/>
      <c r="Q118" s="293"/>
      <c r="R118" s="134"/>
      <c r="T118" s="135"/>
      <c r="U118" s="40"/>
      <c r="V118" s="136"/>
      <c r="W118" s="136"/>
      <c r="X118" s="136"/>
      <c r="Y118" s="136"/>
      <c r="Z118" s="136"/>
      <c r="AA118" s="137"/>
    </row>
    <row r="119" spans="2:29" s="1" customFormat="1" ht="25.5" customHeight="1" x14ac:dyDescent="0.35">
      <c r="B119" s="129"/>
      <c r="C119" s="130">
        <v>5</v>
      </c>
      <c r="D119" s="130" t="s">
        <v>123</v>
      </c>
      <c r="E119" s="131" t="s">
        <v>546</v>
      </c>
      <c r="F119" s="294" t="s">
        <v>545</v>
      </c>
      <c r="G119" s="294"/>
      <c r="H119" s="294"/>
      <c r="I119" s="294"/>
      <c r="J119" s="132" t="s">
        <v>128</v>
      </c>
      <c r="K119" s="133">
        <v>3</v>
      </c>
      <c r="L119" s="293"/>
      <c r="M119" s="293"/>
      <c r="N119" s="293">
        <f t="shared" si="0"/>
        <v>0</v>
      </c>
      <c r="O119" s="293"/>
      <c r="P119" s="293"/>
      <c r="Q119" s="293"/>
      <c r="R119" s="134"/>
      <c r="T119" s="135"/>
      <c r="U119" s="40"/>
      <c r="V119" s="136"/>
      <c r="W119" s="136"/>
      <c r="X119" s="136"/>
      <c r="Y119" s="136"/>
      <c r="Z119" s="136"/>
      <c r="AA119" s="137"/>
    </row>
    <row r="120" spans="2:29" s="1" customFormat="1" ht="25.5" customHeight="1" x14ac:dyDescent="0.35">
      <c r="B120" s="129"/>
      <c r="C120" s="130">
        <v>6</v>
      </c>
      <c r="D120" s="130" t="s">
        <v>123</v>
      </c>
      <c r="E120" s="131" t="s">
        <v>548</v>
      </c>
      <c r="F120" s="294" t="s">
        <v>547</v>
      </c>
      <c r="G120" s="294"/>
      <c r="H120" s="294"/>
      <c r="I120" s="294"/>
      <c r="J120" s="132" t="s">
        <v>160</v>
      </c>
      <c r="K120" s="133">
        <v>2</v>
      </c>
      <c r="L120" s="293"/>
      <c r="M120" s="293"/>
      <c r="N120" s="293">
        <f t="shared" ref="N120" si="1">ROUND(L120*K120,2)</f>
        <v>0</v>
      </c>
      <c r="O120" s="293"/>
      <c r="P120" s="293"/>
      <c r="Q120" s="293"/>
      <c r="R120" s="134"/>
      <c r="T120" s="135"/>
      <c r="U120" s="40"/>
      <c r="V120" s="136"/>
      <c r="W120" s="136"/>
      <c r="X120" s="136"/>
      <c r="Y120" s="136"/>
      <c r="Z120" s="136"/>
      <c r="AA120" s="137"/>
    </row>
    <row r="121" spans="2:29" s="1" customFormat="1" ht="25.5" customHeight="1" x14ac:dyDescent="0.35">
      <c r="B121" s="129"/>
      <c r="C121" s="130">
        <v>7</v>
      </c>
      <c r="D121" s="130" t="s">
        <v>123</v>
      </c>
      <c r="E121" s="131" t="s">
        <v>247</v>
      </c>
      <c r="F121" s="294" t="s">
        <v>248</v>
      </c>
      <c r="G121" s="294"/>
      <c r="H121" s="294"/>
      <c r="I121" s="294"/>
      <c r="J121" s="132" t="s">
        <v>155</v>
      </c>
      <c r="K121" s="133">
        <v>436.36500000000001</v>
      </c>
      <c r="L121" s="293"/>
      <c r="M121" s="293"/>
      <c r="N121" s="293">
        <f>ROUND(L121*K121,2)</f>
        <v>0</v>
      </c>
      <c r="O121" s="293"/>
      <c r="P121" s="293"/>
      <c r="Q121" s="293"/>
      <c r="R121" s="134"/>
      <c r="T121" s="135"/>
      <c r="U121" s="40"/>
      <c r="V121" s="136"/>
      <c r="W121" s="136"/>
      <c r="X121" s="136"/>
      <c r="Y121" s="136"/>
      <c r="Z121" s="136"/>
      <c r="AA121" s="137"/>
    </row>
    <row r="122" spans="2:29" s="9" customFormat="1" ht="29.9" customHeight="1" x14ac:dyDescent="0.35">
      <c r="B122" s="121"/>
      <c r="C122" s="122"/>
      <c r="D122" s="128" t="s">
        <v>243</v>
      </c>
      <c r="E122" s="128"/>
      <c r="F122" s="128"/>
      <c r="G122" s="128"/>
      <c r="H122" s="128"/>
      <c r="I122" s="128"/>
      <c r="J122" s="128"/>
      <c r="K122" s="128"/>
      <c r="L122" s="128"/>
      <c r="M122" s="128"/>
      <c r="N122" s="304">
        <f>SUM(N123:Q150)</f>
        <v>0</v>
      </c>
      <c r="O122" s="305"/>
      <c r="P122" s="305"/>
      <c r="Q122" s="305"/>
      <c r="R122" s="124"/>
      <c r="T122" s="125"/>
      <c r="U122" s="122"/>
      <c r="V122" s="122"/>
      <c r="W122" s="126"/>
      <c r="X122" s="122"/>
      <c r="Y122" s="126"/>
      <c r="Z122" s="122"/>
      <c r="AA122" s="127"/>
      <c r="AC122" s="1"/>
    </row>
    <row r="123" spans="2:29" s="1" customFormat="1" ht="25.5" customHeight="1" x14ac:dyDescent="0.35">
      <c r="B123" s="129"/>
      <c r="C123" s="130">
        <v>8</v>
      </c>
      <c r="D123" s="130" t="s">
        <v>123</v>
      </c>
      <c r="E123" s="131" t="s">
        <v>249</v>
      </c>
      <c r="F123" s="294" t="s">
        <v>250</v>
      </c>
      <c r="G123" s="294"/>
      <c r="H123" s="294"/>
      <c r="I123" s="294"/>
      <c r="J123" s="132" t="s">
        <v>128</v>
      </c>
      <c r="K123" s="133">
        <v>20</v>
      </c>
      <c r="L123" s="293"/>
      <c r="M123" s="293"/>
      <c r="N123" s="293">
        <f t="shared" ref="N123:N150" si="2">ROUND(L123*K123,2)</f>
        <v>0</v>
      </c>
      <c r="O123" s="293"/>
      <c r="P123" s="293"/>
      <c r="Q123" s="293"/>
      <c r="R123" s="134"/>
      <c r="T123" s="135"/>
      <c r="U123" s="40"/>
      <c r="V123" s="136"/>
      <c r="W123" s="136"/>
      <c r="X123" s="136"/>
      <c r="Y123" s="136"/>
      <c r="Z123" s="136"/>
      <c r="AA123" s="137"/>
    </row>
    <row r="124" spans="2:29" s="1" customFormat="1" ht="25.5" customHeight="1" x14ac:dyDescent="0.35">
      <c r="B124" s="129"/>
      <c r="C124" s="130">
        <v>9</v>
      </c>
      <c r="D124" s="130" t="s">
        <v>123</v>
      </c>
      <c r="E124" s="131" t="s">
        <v>195</v>
      </c>
      <c r="F124" s="294" t="s">
        <v>196</v>
      </c>
      <c r="G124" s="294"/>
      <c r="H124" s="294"/>
      <c r="I124" s="294"/>
      <c r="J124" s="132" t="s">
        <v>128</v>
      </c>
      <c r="K124" s="133">
        <v>20</v>
      </c>
      <c r="L124" s="293"/>
      <c r="M124" s="293"/>
      <c r="N124" s="293">
        <f t="shared" si="2"/>
        <v>0</v>
      </c>
      <c r="O124" s="293"/>
      <c r="P124" s="293"/>
      <c r="Q124" s="293"/>
      <c r="R124" s="134"/>
      <c r="T124" s="135"/>
      <c r="U124" s="40"/>
      <c r="V124" s="136"/>
      <c r="W124" s="136"/>
      <c r="X124" s="136"/>
      <c r="Y124" s="136"/>
      <c r="Z124" s="136"/>
      <c r="AA124" s="137"/>
    </row>
    <row r="125" spans="2:29" s="1" customFormat="1" ht="25.5" customHeight="1" x14ac:dyDescent="0.35">
      <c r="B125" s="129"/>
      <c r="C125" s="130">
        <v>10</v>
      </c>
      <c r="D125" s="130" t="s">
        <v>123</v>
      </c>
      <c r="E125" s="131" t="s">
        <v>552</v>
      </c>
      <c r="F125" s="294" t="s">
        <v>551</v>
      </c>
      <c r="G125" s="294"/>
      <c r="H125" s="294"/>
      <c r="I125" s="294"/>
      <c r="J125" s="132" t="s">
        <v>128</v>
      </c>
      <c r="K125" s="133">
        <v>10</v>
      </c>
      <c r="L125" s="293"/>
      <c r="M125" s="293"/>
      <c r="N125" s="293">
        <f t="shared" ref="N125" si="3">ROUND(L125*K125,2)</f>
        <v>0</v>
      </c>
      <c r="O125" s="293"/>
      <c r="P125" s="293"/>
      <c r="Q125" s="293"/>
      <c r="R125" s="134"/>
      <c r="T125" s="135"/>
      <c r="U125" s="40"/>
      <c r="V125" s="136"/>
      <c r="W125" s="136"/>
      <c r="X125" s="136"/>
      <c r="Y125" s="136"/>
      <c r="Z125" s="136"/>
      <c r="AA125" s="137"/>
    </row>
    <row r="126" spans="2:29" s="1" customFormat="1" ht="25.5" customHeight="1" x14ac:dyDescent="0.35">
      <c r="B126" s="129"/>
      <c r="C126" s="130">
        <v>11</v>
      </c>
      <c r="D126" s="130" t="s">
        <v>123</v>
      </c>
      <c r="E126" s="131" t="s">
        <v>555</v>
      </c>
      <c r="F126" s="294" t="s">
        <v>553</v>
      </c>
      <c r="G126" s="294"/>
      <c r="H126" s="294"/>
      <c r="I126" s="294"/>
      <c r="J126" s="132" t="s">
        <v>128</v>
      </c>
      <c r="K126" s="133">
        <v>5</v>
      </c>
      <c r="L126" s="293"/>
      <c r="M126" s="293"/>
      <c r="N126" s="293">
        <f t="shared" ref="N126:N127" si="4">ROUND(L126*K126,2)</f>
        <v>0</v>
      </c>
      <c r="O126" s="293"/>
      <c r="P126" s="293"/>
      <c r="Q126" s="293"/>
      <c r="R126" s="134"/>
      <c r="T126" s="135"/>
      <c r="U126" s="40"/>
      <c r="V126" s="136"/>
      <c r="W126" s="136"/>
      <c r="X126" s="136"/>
      <c r="Y126" s="136"/>
      <c r="Z126" s="136"/>
      <c r="AA126" s="137"/>
    </row>
    <row r="127" spans="2:29" s="1" customFormat="1" ht="25.5" customHeight="1" x14ac:dyDescent="0.35">
      <c r="B127" s="129"/>
      <c r="C127" s="130">
        <v>12</v>
      </c>
      <c r="D127" s="130" t="s">
        <v>123</v>
      </c>
      <c r="E127" s="131" t="s">
        <v>556</v>
      </c>
      <c r="F127" s="294" t="s">
        <v>554</v>
      </c>
      <c r="G127" s="294"/>
      <c r="H127" s="294"/>
      <c r="I127" s="294"/>
      <c r="J127" s="132" t="s">
        <v>128</v>
      </c>
      <c r="K127" s="133">
        <v>10</v>
      </c>
      <c r="L127" s="293"/>
      <c r="M127" s="293"/>
      <c r="N127" s="293">
        <f t="shared" si="4"/>
        <v>0</v>
      </c>
      <c r="O127" s="293"/>
      <c r="P127" s="293"/>
      <c r="Q127" s="293"/>
      <c r="R127" s="134"/>
      <c r="T127" s="135"/>
      <c r="U127" s="40"/>
      <c r="V127" s="136"/>
      <c r="W127" s="136"/>
      <c r="X127" s="136"/>
      <c r="Y127" s="136"/>
      <c r="Z127" s="136"/>
      <c r="AA127" s="137"/>
    </row>
    <row r="128" spans="2:29" s="1" customFormat="1" ht="39.75" customHeight="1" x14ac:dyDescent="0.35">
      <c r="B128" s="129"/>
      <c r="C128" s="130">
        <v>13</v>
      </c>
      <c r="D128" s="130" t="s">
        <v>123</v>
      </c>
      <c r="E128" s="131" t="s">
        <v>549</v>
      </c>
      <c r="F128" s="294" t="s">
        <v>550</v>
      </c>
      <c r="G128" s="294"/>
      <c r="H128" s="294"/>
      <c r="I128" s="294"/>
      <c r="J128" s="132" t="s">
        <v>160</v>
      </c>
      <c r="K128" s="133">
        <v>1</v>
      </c>
      <c r="L128" s="293"/>
      <c r="M128" s="293"/>
      <c r="N128" s="293">
        <f t="shared" ref="N128" si="5">ROUND(L128*K128,2)</f>
        <v>0</v>
      </c>
      <c r="O128" s="293"/>
      <c r="P128" s="293"/>
      <c r="Q128" s="293"/>
      <c r="R128" s="134"/>
      <c r="T128" s="135"/>
      <c r="U128" s="40"/>
      <c r="V128" s="136"/>
      <c r="W128" s="136"/>
      <c r="X128" s="136"/>
      <c r="Y128" s="136"/>
      <c r="Z128" s="136"/>
      <c r="AA128" s="137"/>
    </row>
    <row r="129" spans="2:27" s="1" customFormat="1" ht="43.5" customHeight="1" x14ac:dyDescent="0.35">
      <c r="B129" s="129"/>
      <c r="C129" s="130">
        <v>14</v>
      </c>
      <c r="D129" s="130" t="s">
        <v>123</v>
      </c>
      <c r="E129" s="131" t="s">
        <v>251</v>
      </c>
      <c r="F129" s="294" t="s">
        <v>390</v>
      </c>
      <c r="G129" s="294"/>
      <c r="H129" s="294"/>
      <c r="I129" s="294"/>
      <c r="J129" s="132" t="s">
        <v>128</v>
      </c>
      <c r="K129" s="133">
        <v>20</v>
      </c>
      <c r="L129" s="293"/>
      <c r="M129" s="293"/>
      <c r="N129" s="293">
        <f t="shared" si="2"/>
        <v>0</v>
      </c>
      <c r="O129" s="293"/>
      <c r="P129" s="293"/>
      <c r="Q129" s="293"/>
      <c r="R129" s="134"/>
      <c r="T129" s="135"/>
      <c r="U129" s="40"/>
      <c r="V129" s="136"/>
      <c r="W129" s="136"/>
      <c r="X129" s="136"/>
      <c r="Y129" s="136"/>
      <c r="Z129" s="136"/>
      <c r="AA129" s="137"/>
    </row>
    <row r="130" spans="2:27" s="1" customFormat="1" ht="16.5" customHeight="1" x14ac:dyDescent="0.35">
      <c r="B130" s="129"/>
      <c r="C130" s="130">
        <v>15</v>
      </c>
      <c r="D130" s="130" t="s">
        <v>123</v>
      </c>
      <c r="E130" s="131" t="s">
        <v>252</v>
      </c>
      <c r="F130" s="294" t="s">
        <v>253</v>
      </c>
      <c r="G130" s="294"/>
      <c r="H130" s="294"/>
      <c r="I130" s="294"/>
      <c r="J130" s="132" t="s">
        <v>128</v>
      </c>
      <c r="K130" s="133">
        <v>20</v>
      </c>
      <c r="L130" s="293"/>
      <c r="M130" s="293"/>
      <c r="N130" s="293">
        <f t="shared" si="2"/>
        <v>0</v>
      </c>
      <c r="O130" s="293"/>
      <c r="P130" s="293"/>
      <c r="Q130" s="293"/>
      <c r="R130" s="134"/>
      <c r="T130" s="135"/>
      <c r="U130" s="40"/>
      <c r="V130" s="136"/>
      <c r="W130" s="136"/>
      <c r="X130" s="136"/>
      <c r="Y130" s="136"/>
      <c r="Z130" s="136"/>
      <c r="AA130" s="137"/>
    </row>
    <row r="131" spans="2:27" s="1" customFormat="1" ht="25.5" customHeight="1" x14ac:dyDescent="0.35">
      <c r="B131" s="129"/>
      <c r="C131" s="130">
        <v>16</v>
      </c>
      <c r="D131" s="130" t="s">
        <v>123</v>
      </c>
      <c r="E131" s="131" t="s">
        <v>497</v>
      </c>
      <c r="F131" s="294" t="s">
        <v>495</v>
      </c>
      <c r="G131" s="294"/>
      <c r="H131" s="294"/>
      <c r="I131" s="294"/>
      <c r="J131" s="132" t="s">
        <v>160</v>
      </c>
      <c r="K131" s="133">
        <v>3</v>
      </c>
      <c r="L131" s="293"/>
      <c r="M131" s="293"/>
      <c r="N131" s="293">
        <f t="shared" ref="N131:N140" si="6">ROUND(L131*K131,2)</f>
        <v>0</v>
      </c>
      <c r="O131" s="293"/>
      <c r="P131" s="293"/>
      <c r="Q131" s="293"/>
      <c r="R131" s="134"/>
      <c r="T131" s="135"/>
      <c r="U131" s="40"/>
      <c r="V131" s="136"/>
      <c r="W131" s="136"/>
      <c r="X131" s="136"/>
      <c r="Y131" s="136"/>
      <c r="Z131" s="136"/>
      <c r="AA131" s="137"/>
    </row>
    <row r="132" spans="2:27" s="1" customFormat="1" ht="25.5" customHeight="1" x14ac:dyDescent="0.35">
      <c r="B132" s="129"/>
      <c r="C132" s="130">
        <v>17</v>
      </c>
      <c r="D132" s="130" t="s">
        <v>123</v>
      </c>
      <c r="E132" s="131" t="s">
        <v>560</v>
      </c>
      <c r="F132" s="294" t="s">
        <v>557</v>
      </c>
      <c r="G132" s="294"/>
      <c r="H132" s="294"/>
      <c r="I132" s="294"/>
      <c r="J132" s="132" t="s">
        <v>160</v>
      </c>
      <c r="K132" s="133">
        <v>2</v>
      </c>
      <c r="L132" s="293"/>
      <c r="M132" s="293"/>
      <c r="N132" s="293">
        <f t="shared" si="6"/>
        <v>0</v>
      </c>
      <c r="O132" s="293"/>
      <c r="P132" s="293"/>
      <c r="Q132" s="293"/>
      <c r="R132" s="134"/>
      <c r="T132" s="135"/>
      <c r="U132" s="40"/>
      <c r="V132" s="136"/>
      <c r="W132" s="136"/>
      <c r="X132" s="136"/>
      <c r="Y132" s="136"/>
      <c r="Z132" s="136"/>
      <c r="AA132" s="137"/>
    </row>
    <row r="133" spans="2:27" s="1" customFormat="1" ht="25.5" customHeight="1" x14ac:dyDescent="0.35">
      <c r="B133" s="129"/>
      <c r="C133" s="130">
        <v>18</v>
      </c>
      <c r="D133" s="130" t="s">
        <v>123</v>
      </c>
      <c r="E133" s="131" t="s">
        <v>498</v>
      </c>
      <c r="F133" s="294" t="s">
        <v>496</v>
      </c>
      <c r="G133" s="294"/>
      <c r="H133" s="294"/>
      <c r="I133" s="294"/>
      <c r="J133" s="132" t="s">
        <v>160</v>
      </c>
      <c r="K133" s="133">
        <v>1</v>
      </c>
      <c r="L133" s="293"/>
      <c r="M133" s="293"/>
      <c r="N133" s="293">
        <f t="shared" si="6"/>
        <v>0</v>
      </c>
      <c r="O133" s="293"/>
      <c r="P133" s="293"/>
      <c r="Q133" s="293"/>
      <c r="R133" s="134"/>
      <c r="T133" s="135"/>
      <c r="U133" s="40"/>
      <c r="V133" s="136"/>
      <c r="W133" s="136"/>
      <c r="X133" s="136"/>
      <c r="Y133" s="136"/>
      <c r="Z133" s="136"/>
      <c r="AA133" s="137"/>
    </row>
    <row r="134" spans="2:27" s="1" customFormat="1" ht="25.5" customHeight="1" x14ac:dyDescent="0.35">
      <c r="B134" s="129"/>
      <c r="C134" s="130">
        <v>19</v>
      </c>
      <c r="D134" s="130" t="s">
        <v>123</v>
      </c>
      <c r="E134" s="131" t="s">
        <v>558</v>
      </c>
      <c r="F134" s="294" t="s">
        <v>559</v>
      </c>
      <c r="G134" s="294"/>
      <c r="H134" s="294"/>
      <c r="I134" s="294"/>
      <c r="J134" s="132" t="s">
        <v>160</v>
      </c>
      <c r="K134" s="133">
        <v>3</v>
      </c>
      <c r="L134" s="293"/>
      <c r="M134" s="293"/>
      <c r="N134" s="293">
        <f t="shared" si="6"/>
        <v>0</v>
      </c>
      <c r="O134" s="293"/>
      <c r="P134" s="293"/>
      <c r="Q134" s="293"/>
      <c r="R134" s="134"/>
      <c r="T134" s="135"/>
      <c r="U134" s="40"/>
      <c r="V134" s="136"/>
      <c r="W134" s="136"/>
      <c r="X134" s="136"/>
      <c r="Y134" s="136"/>
      <c r="Z134" s="136"/>
      <c r="AA134" s="137"/>
    </row>
    <row r="135" spans="2:27" s="1" customFormat="1" ht="25.5" customHeight="1" x14ac:dyDescent="0.35">
      <c r="B135" s="129"/>
      <c r="C135" s="130">
        <v>20</v>
      </c>
      <c r="D135" s="130" t="s">
        <v>123</v>
      </c>
      <c r="E135" s="131" t="s">
        <v>489</v>
      </c>
      <c r="F135" s="294" t="s">
        <v>479</v>
      </c>
      <c r="G135" s="294"/>
      <c r="H135" s="294"/>
      <c r="I135" s="294"/>
      <c r="J135" s="132" t="s">
        <v>160</v>
      </c>
      <c r="K135" s="133">
        <v>1</v>
      </c>
      <c r="L135" s="293"/>
      <c r="M135" s="293"/>
      <c r="N135" s="293">
        <f t="shared" si="6"/>
        <v>0</v>
      </c>
      <c r="O135" s="293"/>
      <c r="P135" s="293"/>
      <c r="Q135" s="293"/>
      <c r="R135" s="134"/>
      <c r="T135" s="135"/>
      <c r="U135" s="40"/>
      <c r="V135" s="136"/>
      <c r="W135" s="136"/>
      <c r="X135" s="136"/>
      <c r="Y135" s="136"/>
      <c r="Z135" s="136"/>
      <c r="AA135" s="137"/>
    </row>
    <row r="136" spans="2:27" s="1" customFormat="1" ht="25.5" customHeight="1" x14ac:dyDescent="0.35">
      <c r="B136" s="129"/>
      <c r="C136" s="130">
        <v>21</v>
      </c>
      <c r="D136" s="130" t="s">
        <v>123</v>
      </c>
      <c r="E136" s="131" t="s">
        <v>512</v>
      </c>
      <c r="F136" s="294" t="s">
        <v>523</v>
      </c>
      <c r="G136" s="294"/>
      <c r="H136" s="294"/>
      <c r="I136" s="294"/>
      <c r="J136" s="132" t="s">
        <v>160</v>
      </c>
      <c r="K136" s="133">
        <v>1</v>
      </c>
      <c r="L136" s="293"/>
      <c r="M136" s="293"/>
      <c r="N136" s="293">
        <f t="shared" si="6"/>
        <v>0</v>
      </c>
      <c r="O136" s="293"/>
      <c r="P136" s="293"/>
      <c r="Q136" s="293"/>
      <c r="R136" s="134"/>
      <c r="T136" s="135"/>
      <c r="U136" s="40"/>
      <c r="V136" s="136"/>
      <c r="W136" s="136"/>
      <c r="X136" s="136"/>
      <c r="Y136" s="136"/>
      <c r="Z136" s="136"/>
      <c r="AA136" s="137"/>
    </row>
    <row r="137" spans="2:27" s="1" customFormat="1" ht="25.5" customHeight="1" x14ac:dyDescent="0.35">
      <c r="B137" s="129"/>
      <c r="C137" s="130">
        <v>22</v>
      </c>
      <c r="D137" s="130" t="s">
        <v>123</v>
      </c>
      <c r="E137" s="131" t="s">
        <v>563</v>
      </c>
      <c r="F137" s="294" t="s">
        <v>562</v>
      </c>
      <c r="G137" s="294"/>
      <c r="H137" s="294"/>
      <c r="I137" s="294"/>
      <c r="J137" s="132" t="s">
        <v>160</v>
      </c>
      <c r="K137" s="133">
        <v>1</v>
      </c>
      <c r="L137" s="293"/>
      <c r="M137" s="293"/>
      <c r="N137" s="293">
        <f t="shared" si="6"/>
        <v>0</v>
      </c>
      <c r="O137" s="293"/>
      <c r="P137" s="293"/>
      <c r="Q137" s="293"/>
      <c r="R137" s="134"/>
      <c r="T137" s="135"/>
      <c r="U137" s="40"/>
      <c r="V137" s="136"/>
      <c r="W137" s="136"/>
      <c r="X137" s="136"/>
      <c r="Y137" s="136"/>
      <c r="Z137" s="136"/>
      <c r="AA137" s="137"/>
    </row>
    <row r="138" spans="2:27" s="1" customFormat="1" ht="25.5" customHeight="1" x14ac:dyDescent="0.35">
      <c r="B138" s="129"/>
      <c r="C138" s="130">
        <v>23</v>
      </c>
      <c r="D138" s="130" t="s">
        <v>123</v>
      </c>
      <c r="E138" s="131" t="s">
        <v>564</v>
      </c>
      <c r="F138" s="294" t="s">
        <v>565</v>
      </c>
      <c r="G138" s="294"/>
      <c r="H138" s="294"/>
      <c r="I138" s="294"/>
      <c r="J138" s="132" t="s">
        <v>160</v>
      </c>
      <c r="K138" s="133">
        <v>1</v>
      </c>
      <c r="L138" s="293"/>
      <c r="M138" s="293"/>
      <c r="N138" s="293">
        <f t="shared" si="6"/>
        <v>0</v>
      </c>
      <c r="O138" s="293"/>
      <c r="P138" s="293"/>
      <c r="Q138" s="293"/>
      <c r="R138" s="134"/>
      <c r="T138" s="135"/>
      <c r="U138" s="40"/>
      <c r="V138" s="136"/>
      <c r="W138" s="136"/>
      <c r="X138" s="136"/>
      <c r="Y138" s="136"/>
      <c r="Z138" s="136"/>
      <c r="AA138" s="137"/>
    </row>
    <row r="139" spans="2:27" s="1" customFormat="1" ht="38.25" customHeight="1" x14ac:dyDescent="0.35">
      <c r="B139" s="129"/>
      <c r="C139" s="130">
        <v>24</v>
      </c>
      <c r="D139" s="130" t="s">
        <v>123</v>
      </c>
      <c r="E139" s="131" t="s">
        <v>567</v>
      </c>
      <c r="F139" s="294" t="s">
        <v>566</v>
      </c>
      <c r="G139" s="294"/>
      <c r="H139" s="294"/>
      <c r="I139" s="294"/>
      <c r="J139" s="132" t="s">
        <v>160</v>
      </c>
      <c r="K139" s="154">
        <v>1</v>
      </c>
      <c r="L139" s="293"/>
      <c r="M139" s="293"/>
      <c r="N139" s="293">
        <f t="shared" si="6"/>
        <v>0</v>
      </c>
      <c r="O139" s="293"/>
      <c r="P139" s="293"/>
      <c r="Q139" s="293"/>
      <c r="R139" s="134"/>
      <c r="T139" s="135"/>
      <c r="U139" s="40"/>
      <c r="V139" s="136"/>
      <c r="W139" s="136"/>
      <c r="X139" s="136"/>
      <c r="Y139" s="136"/>
      <c r="Z139" s="136"/>
      <c r="AA139" s="137"/>
    </row>
    <row r="140" spans="2:27" s="1" customFormat="1" ht="33.75" customHeight="1" x14ac:dyDescent="0.35">
      <c r="B140" s="129"/>
      <c r="C140" s="130">
        <v>25</v>
      </c>
      <c r="D140" s="130" t="s">
        <v>123</v>
      </c>
      <c r="E140" s="131" t="s">
        <v>513</v>
      </c>
      <c r="F140" s="294" t="s">
        <v>568</v>
      </c>
      <c r="G140" s="294"/>
      <c r="H140" s="294"/>
      <c r="I140" s="294"/>
      <c r="J140" s="132" t="s">
        <v>160</v>
      </c>
      <c r="K140" s="133">
        <v>2</v>
      </c>
      <c r="L140" s="293"/>
      <c r="M140" s="293"/>
      <c r="N140" s="293">
        <f t="shared" si="6"/>
        <v>0</v>
      </c>
      <c r="O140" s="293"/>
      <c r="P140" s="293"/>
      <c r="Q140" s="293"/>
      <c r="R140" s="134"/>
      <c r="T140" s="135"/>
      <c r="U140" s="40"/>
      <c r="V140" s="136"/>
      <c r="W140" s="136"/>
      <c r="X140" s="136"/>
      <c r="Y140" s="136"/>
      <c r="Z140" s="136"/>
      <c r="AA140" s="137"/>
    </row>
    <row r="141" spans="2:27" s="1" customFormat="1" ht="25.5" customHeight="1" x14ac:dyDescent="0.35">
      <c r="B141" s="129"/>
      <c r="C141" s="130">
        <v>26</v>
      </c>
      <c r="D141" s="130" t="s">
        <v>138</v>
      </c>
      <c r="E141" s="131" t="s">
        <v>486</v>
      </c>
      <c r="F141" s="294" t="s">
        <v>569</v>
      </c>
      <c r="G141" s="294"/>
      <c r="H141" s="294"/>
      <c r="I141" s="294"/>
      <c r="J141" s="132" t="s">
        <v>160</v>
      </c>
      <c r="K141" s="133">
        <v>1</v>
      </c>
      <c r="L141" s="293"/>
      <c r="M141" s="293"/>
      <c r="N141" s="293">
        <f t="shared" ref="N141:N142" si="7">ROUND(L141*K141,2)</f>
        <v>0</v>
      </c>
      <c r="O141" s="293"/>
      <c r="P141" s="293"/>
      <c r="Q141" s="293"/>
      <c r="R141" s="134"/>
      <c r="T141" s="135"/>
      <c r="U141" s="40"/>
      <c r="V141" s="136"/>
      <c r="W141" s="136"/>
      <c r="X141" s="136"/>
      <c r="Y141" s="136"/>
      <c r="Z141" s="136"/>
      <c r="AA141" s="137"/>
    </row>
    <row r="142" spans="2:27" s="1" customFormat="1" ht="25.5" customHeight="1" x14ac:dyDescent="0.35">
      <c r="B142" s="129"/>
      <c r="C142" s="130">
        <v>27</v>
      </c>
      <c r="D142" s="130" t="s">
        <v>138</v>
      </c>
      <c r="E142" s="131" t="s">
        <v>572</v>
      </c>
      <c r="F142" s="294" t="s">
        <v>573</v>
      </c>
      <c r="G142" s="294"/>
      <c r="H142" s="294"/>
      <c r="I142" s="294"/>
      <c r="J142" s="132" t="s">
        <v>160</v>
      </c>
      <c r="K142" s="133">
        <v>1</v>
      </c>
      <c r="L142" s="293"/>
      <c r="M142" s="293"/>
      <c r="N142" s="293">
        <f t="shared" si="7"/>
        <v>0</v>
      </c>
      <c r="O142" s="293"/>
      <c r="P142" s="293"/>
      <c r="Q142" s="293"/>
      <c r="R142" s="134"/>
      <c r="T142" s="135"/>
      <c r="U142" s="40"/>
      <c r="V142" s="136"/>
      <c r="W142" s="136"/>
      <c r="X142" s="136"/>
      <c r="Y142" s="136"/>
      <c r="Z142" s="136"/>
      <c r="AA142" s="137"/>
    </row>
    <row r="143" spans="2:27" s="1" customFormat="1" ht="25.5" customHeight="1" x14ac:dyDescent="0.35">
      <c r="B143" s="129"/>
      <c r="C143" s="130">
        <v>28</v>
      </c>
      <c r="D143" s="130" t="s">
        <v>138</v>
      </c>
      <c r="E143" s="131" t="s">
        <v>570</v>
      </c>
      <c r="F143" s="294" t="s">
        <v>571</v>
      </c>
      <c r="G143" s="294"/>
      <c r="H143" s="294"/>
      <c r="I143" s="294"/>
      <c r="J143" s="132" t="s">
        <v>160</v>
      </c>
      <c r="K143" s="133">
        <v>1</v>
      </c>
      <c r="L143" s="293"/>
      <c r="M143" s="293"/>
      <c r="N143" s="293">
        <f t="shared" ref="N143" si="8">ROUND(L143*K143,2)</f>
        <v>0</v>
      </c>
      <c r="O143" s="293"/>
      <c r="P143" s="293"/>
      <c r="Q143" s="293"/>
      <c r="R143" s="134"/>
      <c r="T143" s="135"/>
      <c r="U143" s="40"/>
      <c r="V143" s="136"/>
      <c r="W143" s="136"/>
      <c r="X143" s="136"/>
      <c r="Y143" s="136"/>
      <c r="Z143" s="136"/>
      <c r="AA143" s="137"/>
    </row>
    <row r="144" spans="2:27" s="1" customFormat="1" ht="25.5" customHeight="1" x14ac:dyDescent="0.35">
      <c r="B144" s="129"/>
      <c r="C144" s="130">
        <v>29</v>
      </c>
      <c r="D144" s="130" t="s">
        <v>123</v>
      </c>
      <c r="E144" s="131" t="s">
        <v>574</v>
      </c>
      <c r="F144" s="294" t="s">
        <v>575</v>
      </c>
      <c r="G144" s="294"/>
      <c r="H144" s="294"/>
      <c r="I144" s="294"/>
      <c r="J144" s="132" t="s">
        <v>160</v>
      </c>
      <c r="K144" s="154">
        <v>5</v>
      </c>
      <c r="L144" s="293"/>
      <c r="M144" s="293"/>
      <c r="N144" s="293">
        <f>ROUND(L144*K144,2)</f>
        <v>0</v>
      </c>
      <c r="O144" s="293"/>
      <c r="P144" s="293"/>
      <c r="Q144" s="293"/>
      <c r="R144" s="134"/>
      <c r="T144" s="135"/>
      <c r="U144" s="40"/>
      <c r="V144" s="136"/>
      <c r="W144" s="136"/>
      <c r="X144" s="136"/>
      <c r="Y144" s="136"/>
      <c r="Z144" s="136"/>
      <c r="AA144" s="137"/>
    </row>
    <row r="145" spans="2:27" s="1" customFormat="1" ht="50.25" customHeight="1" x14ac:dyDescent="0.35">
      <c r="B145" s="129"/>
      <c r="C145" s="130">
        <v>30</v>
      </c>
      <c r="D145" s="130" t="s">
        <v>123</v>
      </c>
      <c r="E145" s="131" t="s">
        <v>581</v>
      </c>
      <c r="F145" s="294" t="s">
        <v>580</v>
      </c>
      <c r="G145" s="294"/>
      <c r="H145" s="294"/>
      <c r="I145" s="294"/>
      <c r="J145" s="132" t="s">
        <v>160</v>
      </c>
      <c r="K145" s="154">
        <v>1</v>
      </c>
      <c r="L145" s="293"/>
      <c r="M145" s="293"/>
      <c r="N145" s="293">
        <f>ROUND(L145*K145,2)</f>
        <v>0</v>
      </c>
      <c r="O145" s="293"/>
      <c r="P145" s="293"/>
      <c r="Q145" s="293"/>
      <c r="R145" s="134"/>
      <c r="T145" s="135"/>
      <c r="U145" s="40"/>
      <c r="V145" s="136"/>
      <c r="W145" s="136"/>
      <c r="X145" s="136"/>
      <c r="Y145" s="136"/>
      <c r="Z145" s="136"/>
      <c r="AA145" s="137"/>
    </row>
    <row r="146" spans="2:27" s="1" customFormat="1" ht="27" customHeight="1" x14ac:dyDescent="0.35">
      <c r="B146" s="129"/>
      <c r="C146" s="130">
        <v>31</v>
      </c>
      <c r="D146" s="130" t="s">
        <v>123</v>
      </c>
      <c r="E146" s="131" t="s">
        <v>188</v>
      </c>
      <c r="F146" s="308" t="s">
        <v>189</v>
      </c>
      <c r="G146" s="308"/>
      <c r="H146" s="308"/>
      <c r="I146" s="308"/>
      <c r="J146" s="132" t="s">
        <v>160</v>
      </c>
      <c r="K146" s="133">
        <v>2</v>
      </c>
      <c r="L146" s="293"/>
      <c r="M146" s="293"/>
      <c r="N146" s="293">
        <f t="shared" ref="N146" si="9">ROUND(L146*K146,2)</f>
        <v>0</v>
      </c>
      <c r="O146" s="293"/>
      <c r="P146" s="293"/>
      <c r="Q146" s="293"/>
      <c r="R146" s="134"/>
      <c r="T146" s="135"/>
      <c r="U146" s="40"/>
      <c r="V146" s="136"/>
      <c r="W146" s="136"/>
      <c r="X146" s="136"/>
      <c r="Y146" s="136"/>
      <c r="Z146" s="136"/>
      <c r="AA146" s="137"/>
    </row>
    <row r="147" spans="2:27" s="1" customFormat="1" ht="96.75" customHeight="1" x14ac:dyDescent="0.35">
      <c r="B147" s="129"/>
      <c r="C147" s="130">
        <v>32</v>
      </c>
      <c r="D147" s="130" t="s">
        <v>123</v>
      </c>
      <c r="E147" s="131" t="s">
        <v>579</v>
      </c>
      <c r="F147" s="294" t="s">
        <v>582</v>
      </c>
      <c r="G147" s="294"/>
      <c r="H147" s="294"/>
      <c r="I147" s="294"/>
      <c r="J147" s="132" t="s">
        <v>160</v>
      </c>
      <c r="K147" s="154">
        <v>1</v>
      </c>
      <c r="L147" s="293"/>
      <c r="M147" s="293"/>
      <c r="N147" s="293">
        <f t="shared" ref="N147:N148" si="10">ROUND(L147*K147,2)</f>
        <v>0</v>
      </c>
      <c r="O147" s="293"/>
      <c r="P147" s="293"/>
      <c r="Q147" s="293"/>
      <c r="R147" s="134"/>
      <c r="T147" s="135"/>
      <c r="U147" s="40"/>
      <c r="V147" s="136"/>
      <c r="W147" s="136"/>
      <c r="X147" s="136"/>
      <c r="Y147" s="136"/>
      <c r="Z147" s="136"/>
      <c r="AA147" s="137"/>
    </row>
    <row r="148" spans="2:27" s="1" customFormat="1" ht="96.75" customHeight="1" x14ac:dyDescent="0.35">
      <c r="B148" s="129"/>
      <c r="C148" s="130">
        <v>33</v>
      </c>
      <c r="D148" s="130" t="s">
        <v>123</v>
      </c>
      <c r="E148" s="131" t="s">
        <v>579</v>
      </c>
      <c r="F148" s="294" t="s">
        <v>583</v>
      </c>
      <c r="G148" s="294"/>
      <c r="H148" s="294"/>
      <c r="I148" s="294"/>
      <c r="J148" s="132" t="s">
        <v>160</v>
      </c>
      <c r="K148" s="154">
        <v>1</v>
      </c>
      <c r="L148" s="293"/>
      <c r="M148" s="293"/>
      <c r="N148" s="293">
        <f t="shared" si="10"/>
        <v>0</v>
      </c>
      <c r="O148" s="293"/>
      <c r="P148" s="293"/>
      <c r="Q148" s="293"/>
      <c r="R148" s="134"/>
      <c r="T148" s="135"/>
      <c r="U148" s="40"/>
      <c r="V148" s="136"/>
      <c r="W148" s="136"/>
      <c r="X148" s="136"/>
      <c r="Y148" s="136"/>
      <c r="Z148" s="136"/>
      <c r="AA148" s="137"/>
    </row>
    <row r="149" spans="2:27" s="1" customFormat="1" ht="25.5" customHeight="1" x14ac:dyDescent="0.35">
      <c r="B149" s="129"/>
      <c r="C149" s="130">
        <v>34</v>
      </c>
      <c r="D149" s="130" t="s">
        <v>123</v>
      </c>
      <c r="E149" s="131" t="s">
        <v>391</v>
      </c>
      <c r="F149" s="294" t="s">
        <v>561</v>
      </c>
      <c r="G149" s="294"/>
      <c r="H149" s="294"/>
      <c r="I149" s="294"/>
      <c r="J149" s="132" t="s">
        <v>128</v>
      </c>
      <c r="K149" s="133">
        <v>45</v>
      </c>
      <c r="L149" s="293"/>
      <c r="M149" s="293"/>
      <c r="N149" s="293">
        <f t="shared" si="2"/>
        <v>0</v>
      </c>
      <c r="O149" s="293"/>
      <c r="P149" s="293"/>
      <c r="Q149" s="293"/>
      <c r="R149" s="134"/>
      <c r="T149" s="135"/>
      <c r="U149" s="40"/>
      <c r="V149" s="136"/>
      <c r="W149" s="136"/>
      <c r="X149" s="136"/>
      <c r="Y149" s="136"/>
      <c r="Z149" s="136"/>
      <c r="AA149" s="137"/>
    </row>
    <row r="150" spans="2:27" s="1" customFormat="1" ht="25.5" customHeight="1" x14ac:dyDescent="0.35">
      <c r="B150" s="129"/>
      <c r="C150" s="130">
        <v>35</v>
      </c>
      <c r="D150" s="130" t="s">
        <v>123</v>
      </c>
      <c r="E150" s="131" t="s">
        <v>254</v>
      </c>
      <c r="F150" s="294" t="s">
        <v>255</v>
      </c>
      <c r="G150" s="294"/>
      <c r="H150" s="294"/>
      <c r="I150" s="294"/>
      <c r="J150" s="132" t="s">
        <v>155</v>
      </c>
      <c r="K150" s="133">
        <v>66.989999999999995</v>
      </c>
      <c r="L150" s="293"/>
      <c r="M150" s="293"/>
      <c r="N150" s="293">
        <f t="shared" si="2"/>
        <v>0</v>
      </c>
      <c r="O150" s="293"/>
      <c r="P150" s="293"/>
      <c r="Q150" s="293"/>
      <c r="R150" s="134"/>
      <c r="T150" s="135"/>
      <c r="U150" s="40"/>
      <c r="V150" s="136"/>
      <c r="W150" s="136"/>
      <c r="X150" s="136"/>
      <c r="Y150" s="136"/>
      <c r="Z150" s="136"/>
      <c r="AA150" s="137"/>
    </row>
    <row r="151" spans="2:27" s="1" customFormat="1" ht="25.5" customHeight="1" x14ac:dyDescent="0.35">
      <c r="B151" s="129"/>
      <c r="C151" s="122"/>
      <c r="D151" s="123" t="s">
        <v>257</v>
      </c>
      <c r="E151" s="123"/>
      <c r="F151" s="123"/>
      <c r="G151" s="123"/>
      <c r="H151" s="123"/>
      <c r="I151" s="123"/>
      <c r="J151" s="123"/>
      <c r="K151" s="123"/>
      <c r="L151" s="123"/>
      <c r="M151" s="123"/>
      <c r="N151" s="342">
        <f>N152</f>
        <v>0</v>
      </c>
      <c r="O151" s="343"/>
      <c r="P151" s="343"/>
      <c r="Q151" s="343"/>
      <c r="R151" s="134"/>
      <c r="T151" s="197"/>
      <c r="U151" s="40"/>
      <c r="V151" s="136"/>
      <c r="W151" s="136"/>
      <c r="X151" s="136"/>
      <c r="Y151" s="136"/>
      <c r="Z151" s="136"/>
      <c r="AA151" s="136"/>
    </row>
    <row r="152" spans="2:27" s="1" customFormat="1" ht="25.5" customHeight="1" x14ac:dyDescent="0.35">
      <c r="B152" s="129"/>
      <c r="C152" s="130">
        <v>36</v>
      </c>
      <c r="D152" s="130" t="s">
        <v>123</v>
      </c>
      <c r="E152" s="131" t="s">
        <v>258</v>
      </c>
      <c r="F152" s="294" t="s">
        <v>259</v>
      </c>
      <c r="G152" s="294"/>
      <c r="H152" s="294"/>
      <c r="I152" s="294"/>
      <c r="J152" s="132" t="s">
        <v>260</v>
      </c>
      <c r="K152" s="133">
        <v>1</v>
      </c>
      <c r="L152" s="293"/>
      <c r="M152" s="293"/>
      <c r="N152" s="293">
        <f>ROUND(L152*K152,2)</f>
        <v>0</v>
      </c>
      <c r="O152" s="293"/>
      <c r="P152" s="293"/>
      <c r="Q152" s="293"/>
      <c r="R152" s="134"/>
      <c r="T152" s="197"/>
      <c r="U152" s="40"/>
      <c r="V152" s="136"/>
      <c r="W152" s="136"/>
      <c r="X152" s="136"/>
      <c r="Y152" s="136"/>
      <c r="Z152" s="136"/>
      <c r="AA152" s="136"/>
    </row>
    <row r="153" spans="2:27" s="1" customFormat="1" ht="7" customHeight="1" x14ac:dyDescent="0.35">
      <c r="B153" s="55"/>
      <c r="C153" s="56"/>
      <c r="D153" s="56"/>
      <c r="E153" s="56"/>
      <c r="F153" s="56"/>
      <c r="G153" s="56"/>
      <c r="H153" s="56"/>
      <c r="I153" s="56"/>
      <c r="J153" s="56"/>
      <c r="K153" s="56"/>
      <c r="L153" s="56"/>
      <c r="M153" s="56"/>
      <c r="N153" s="56"/>
      <c r="O153" s="56"/>
      <c r="P153" s="56"/>
      <c r="Q153" s="56"/>
      <c r="R153" s="57"/>
    </row>
  </sheetData>
  <mergeCells count="166">
    <mergeCell ref="C2:Q2"/>
    <mergeCell ref="C4:Q4"/>
    <mergeCell ref="F6:P6"/>
    <mergeCell ref="F7:P7"/>
    <mergeCell ref="O9:P9"/>
    <mergeCell ref="O11:P11"/>
    <mergeCell ref="O12:P12"/>
    <mergeCell ref="O14:P14"/>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N89:Q89"/>
    <mergeCell ref="N90:Q90"/>
    <mergeCell ref="N91:Q91"/>
    <mergeCell ref="N92:Q92"/>
    <mergeCell ref="N93:Q93"/>
    <mergeCell ref="L95:Q95"/>
    <mergeCell ref="C101:Q101"/>
    <mergeCell ref="F103:P103"/>
    <mergeCell ref="F104:P104"/>
    <mergeCell ref="M106:P106"/>
    <mergeCell ref="M108:Q108"/>
    <mergeCell ref="M109:Q109"/>
    <mergeCell ref="F111:I111"/>
    <mergeCell ref="L111:M111"/>
    <mergeCell ref="N111:Q111"/>
    <mergeCell ref="F115:I115"/>
    <mergeCell ref="L115:M115"/>
    <mergeCell ref="N115:Q115"/>
    <mergeCell ref="N112:Q112"/>
    <mergeCell ref="N113:Q113"/>
    <mergeCell ref="N114:Q114"/>
    <mergeCell ref="F117:I117"/>
    <mergeCell ref="L117:M117"/>
    <mergeCell ref="N117:Q117"/>
    <mergeCell ref="F118:I118"/>
    <mergeCell ref="L118:M118"/>
    <mergeCell ref="N118:Q118"/>
    <mergeCell ref="F116:I116"/>
    <mergeCell ref="L116:M116"/>
    <mergeCell ref="N116:Q116"/>
    <mergeCell ref="F124:I124"/>
    <mergeCell ref="L124:M124"/>
    <mergeCell ref="N124:Q124"/>
    <mergeCell ref="N122:Q122"/>
    <mergeCell ref="F119:I119"/>
    <mergeCell ref="L119:M119"/>
    <mergeCell ref="N119:Q119"/>
    <mergeCell ref="F120:I120"/>
    <mergeCell ref="L120:M120"/>
    <mergeCell ref="N120:Q120"/>
    <mergeCell ref="H1:K1"/>
    <mergeCell ref="F150:I150"/>
    <mergeCell ref="L150:M150"/>
    <mergeCell ref="N150:Q150"/>
    <mergeCell ref="F143:I143"/>
    <mergeCell ref="L143:M143"/>
    <mergeCell ref="N143:Q143"/>
    <mergeCell ref="N140:Q140"/>
    <mergeCell ref="F129:I129"/>
    <mergeCell ref="L129:M129"/>
    <mergeCell ref="N129:Q129"/>
    <mergeCell ref="F130:I130"/>
    <mergeCell ref="L130:M130"/>
    <mergeCell ref="N130:Q130"/>
    <mergeCell ref="F121:I121"/>
    <mergeCell ref="L121:M121"/>
    <mergeCell ref="F149:I149"/>
    <mergeCell ref="L149:M149"/>
    <mergeCell ref="N149:Q149"/>
    <mergeCell ref="N121:Q121"/>
    <mergeCell ref="F123:I123"/>
    <mergeCell ref="L123:M123"/>
    <mergeCell ref="N123:Q123"/>
    <mergeCell ref="F128:I128"/>
    <mergeCell ref="L128:M128"/>
    <mergeCell ref="N128:Q128"/>
    <mergeCell ref="F125:I125"/>
    <mergeCell ref="L125:M125"/>
    <mergeCell ref="N125:Q125"/>
    <mergeCell ref="F126:I126"/>
    <mergeCell ref="L126:M126"/>
    <mergeCell ref="N126:Q126"/>
    <mergeCell ref="F127:I127"/>
    <mergeCell ref="L127:M127"/>
    <mergeCell ref="N127:Q127"/>
    <mergeCell ref="F131:I131"/>
    <mergeCell ref="L131:M131"/>
    <mergeCell ref="N131:Q131"/>
    <mergeCell ref="F133:I133"/>
    <mergeCell ref="L133:M133"/>
    <mergeCell ref="N133:Q133"/>
    <mergeCell ref="F135:I135"/>
    <mergeCell ref="L135:M135"/>
    <mergeCell ref="N135:Q135"/>
    <mergeCell ref="F132:I132"/>
    <mergeCell ref="L132:M132"/>
    <mergeCell ref="N132:Q132"/>
    <mergeCell ref="F134:I134"/>
    <mergeCell ref="L134:M134"/>
    <mergeCell ref="N134:Q134"/>
    <mergeCell ref="F136:I136"/>
    <mergeCell ref="L136:M136"/>
    <mergeCell ref="N136:Q136"/>
    <mergeCell ref="F137:I137"/>
    <mergeCell ref="L137:M137"/>
    <mergeCell ref="N137:Q137"/>
    <mergeCell ref="F138:I138"/>
    <mergeCell ref="L138:M138"/>
    <mergeCell ref="N138:Q138"/>
    <mergeCell ref="F139:I139"/>
    <mergeCell ref="L139:M139"/>
    <mergeCell ref="N139:Q139"/>
    <mergeCell ref="F140:I140"/>
    <mergeCell ref="L140:M140"/>
    <mergeCell ref="F141:I141"/>
    <mergeCell ref="L141:M141"/>
    <mergeCell ref="N141:Q141"/>
    <mergeCell ref="F142:I142"/>
    <mergeCell ref="L142:M142"/>
    <mergeCell ref="N142:Q142"/>
    <mergeCell ref="N151:Q151"/>
    <mergeCell ref="F152:I152"/>
    <mergeCell ref="L152:M152"/>
    <mergeCell ref="N152:Q152"/>
    <mergeCell ref="F144:I144"/>
    <mergeCell ref="L144:M144"/>
    <mergeCell ref="N144:Q144"/>
    <mergeCell ref="F147:I147"/>
    <mergeCell ref="L147:M147"/>
    <mergeCell ref="N147:Q147"/>
    <mergeCell ref="F148:I148"/>
    <mergeCell ref="L148:M148"/>
    <mergeCell ref="N148:Q148"/>
    <mergeCell ref="F145:I145"/>
    <mergeCell ref="L145:M145"/>
    <mergeCell ref="N145:Q145"/>
    <mergeCell ref="F146:I146"/>
    <mergeCell ref="L146:M146"/>
    <mergeCell ref="N146:Q146"/>
  </mergeCells>
  <pageMargins left="0.58333330000000005" right="0.58333330000000005" top="0.5" bottom="0.46666669999999999" header="0" footer="0"/>
  <pageSetup paperSize="9" scale="95" fitToHeight="100" orientation="portrait"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6288-6D2B-41D6-9CC8-1C02636753B0}">
  <sheetPr>
    <pageSetUpPr fitToPage="1"/>
  </sheetPr>
  <dimension ref="A1:AE209"/>
  <sheetViews>
    <sheetView showGridLines="0" zoomScaleNormal="100" workbookViewId="0">
      <pane ySplit="1" topLeftCell="A2" activePane="bottomLeft" state="frozen"/>
      <selection activeCell="AN82" sqref="AN82:AP82"/>
      <selection pane="bottomLeft" activeCell="C4" sqref="C4:Q4"/>
    </sheetView>
  </sheetViews>
  <sheetFormatPr defaultColWidth="9.375" defaultRowHeight="12" x14ac:dyDescent="0.35"/>
  <cols>
    <col min="1" max="1" width="8.375" style="231" customWidth="1"/>
    <col min="2" max="2" width="1.625" style="231" customWidth="1"/>
    <col min="3" max="3" width="4.125" style="216" customWidth="1"/>
    <col min="4" max="4" width="4.375" style="231" customWidth="1"/>
    <col min="5" max="5" width="17.125" style="231" customWidth="1"/>
    <col min="6" max="7" width="11.125" style="231" customWidth="1"/>
    <col min="8" max="8" width="12.5" style="231" customWidth="1"/>
    <col min="9" max="9" width="7" style="231" customWidth="1"/>
    <col min="10" max="10" width="5.125" style="231" customWidth="1"/>
    <col min="11" max="11" width="11.5" style="231" customWidth="1"/>
    <col min="12" max="12" width="12" style="231" customWidth="1"/>
    <col min="13" max="14" width="6" style="231" customWidth="1"/>
    <col min="15" max="15" width="2" style="231" customWidth="1"/>
    <col min="16" max="16" width="12.5" style="231" customWidth="1"/>
    <col min="17" max="17" width="4.125" style="231" customWidth="1"/>
    <col min="18" max="18" width="1.625" style="231" customWidth="1"/>
    <col min="19" max="19" width="8.125" style="231" customWidth="1"/>
    <col min="20" max="20" width="29.625" style="231" hidden="1" customWidth="1"/>
    <col min="21" max="21" width="16.375" style="231" hidden="1" customWidth="1"/>
    <col min="22" max="22" width="12.375" style="231" hidden="1" customWidth="1"/>
    <col min="23" max="23" width="16.375" style="231" hidden="1" customWidth="1"/>
    <col min="24" max="24" width="12.125" style="231" hidden="1" customWidth="1"/>
    <col min="25" max="25" width="15" style="231" hidden="1" customWidth="1"/>
    <col min="26" max="26" width="11" style="231" hidden="1" customWidth="1"/>
    <col min="27" max="27" width="15" style="231" hidden="1" customWidth="1"/>
    <col min="28" max="28" width="16.375" style="231" hidden="1" customWidth="1"/>
    <col min="29" max="16384" width="9.375" style="231"/>
  </cols>
  <sheetData>
    <row r="1" spans="1:28" ht="21.75" customHeight="1" x14ac:dyDescent="0.35">
      <c r="A1" s="97"/>
      <c r="B1" s="11"/>
      <c r="C1" s="201"/>
      <c r="D1" s="12"/>
      <c r="E1" s="11"/>
      <c r="F1" s="13"/>
      <c r="G1" s="13"/>
      <c r="H1" s="295"/>
      <c r="I1" s="295"/>
      <c r="J1" s="295"/>
      <c r="K1" s="295"/>
      <c r="L1" s="13"/>
      <c r="M1" s="11"/>
      <c r="N1" s="11"/>
      <c r="O1" s="12"/>
      <c r="P1" s="11"/>
      <c r="Q1" s="11"/>
      <c r="R1" s="11"/>
      <c r="S1" s="13"/>
      <c r="T1" s="13"/>
      <c r="U1" s="97"/>
      <c r="V1" s="97"/>
      <c r="W1" s="14"/>
      <c r="X1" s="14"/>
      <c r="Y1" s="14"/>
      <c r="Z1" s="14"/>
      <c r="AA1" s="14"/>
      <c r="AB1" s="14"/>
    </row>
    <row r="2" spans="1:28" ht="37" customHeight="1" x14ac:dyDescent="0.35">
      <c r="C2" s="269" t="s">
        <v>4</v>
      </c>
      <c r="D2" s="270"/>
      <c r="E2" s="270"/>
      <c r="F2" s="270"/>
      <c r="G2" s="270"/>
      <c r="H2" s="270"/>
      <c r="I2" s="270"/>
      <c r="J2" s="270"/>
      <c r="K2" s="270"/>
      <c r="L2" s="270"/>
      <c r="M2" s="270"/>
      <c r="N2" s="270"/>
      <c r="O2" s="270"/>
      <c r="P2" s="270"/>
      <c r="Q2" s="270"/>
      <c r="S2" s="296"/>
      <c r="T2" s="297"/>
      <c r="U2" s="297"/>
      <c r="V2" s="297"/>
      <c r="W2" s="297"/>
      <c r="X2" s="297"/>
      <c r="Y2" s="297"/>
      <c r="Z2" s="297"/>
      <c r="AA2" s="297"/>
      <c r="AB2" s="297"/>
    </row>
    <row r="3" spans="1:28" ht="7" customHeight="1" x14ac:dyDescent="0.35">
      <c r="B3" s="19"/>
      <c r="C3" s="202"/>
      <c r="D3" s="20"/>
      <c r="E3" s="20"/>
      <c r="F3" s="20"/>
      <c r="G3" s="20"/>
      <c r="H3" s="20"/>
      <c r="I3" s="20"/>
      <c r="J3" s="20"/>
      <c r="K3" s="20"/>
      <c r="L3" s="20"/>
      <c r="M3" s="20"/>
      <c r="N3" s="20"/>
      <c r="O3" s="20"/>
      <c r="P3" s="20"/>
      <c r="Q3" s="20"/>
      <c r="R3" s="21"/>
    </row>
    <row r="4" spans="1:28" ht="37" customHeight="1" x14ac:dyDescent="0.35">
      <c r="B4" s="22"/>
      <c r="C4" s="271" t="s">
        <v>92</v>
      </c>
      <c r="D4" s="272"/>
      <c r="E4" s="272"/>
      <c r="F4" s="272"/>
      <c r="G4" s="272"/>
      <c r="H4" s="272"/>
      <c r="I4" s="272"/>
      <c r="J4" s="272"/>
      <c r="K4" s="272"/>
      <c r="L4" s="272"/>
      <c r="M4" s="272"/>
      <c r="N4" s="272"/>
      <c r="O4" s="272"/>
      <c r="P4" s="272"/>
      <c r="Q4" s="272"/>
      <c r="R4" s="23"/>
      <c r="T4" s="219"/>
    </row>
    <row r="5" spans="1:28" ht="7" customHeight="1" x14ac:dyDescent="0.35">
      <c r="B5" s="22"/>
      <c r="C5" s="220"/>
      <c r="D5" s="221"/>
      <c r="E5" s="221"/>
      <c r="F5" s="221"/>
      <c r="G5" s="221"/>
      <c r="H5" s="221"/>
      <c r="I5" s="221"/>
      <c r="J5" s="221"/>
      <c r="K5" s="221"/>
      <c r="L5" s="221"/>
      <c r="M5" s="221"/>
      <c r="N5" s="221"/>
      <c r="O5" s="221"/>
      <c r="P5" s="221"/>
      <c r="Q5" s="221"/>
      <c r="R5" s="23"/>
    </row>
    <row r="6" spans="1:28" ht="25.4" customHeight="1" x14ac:dyDescent="0.35">
      <c r="B6" s="22"/>
      <c r="C6" s="220"/>
      <c r="D6" s="225" t="s">
        <v>12</v>
      </c>
      <c r="E6" s="221"/>
      <c r="F6" s="324" t="str">
        <f>'Rekapitulace stavby'!K6</f>
        <v>VÝMĚNA KOTLŮ A TECHNOLOGIE KOTELNY
INSTALACE TERMOSTATICKÝCH VENTILŮ NA OTOPNÝCH TĚLESECH 
V OBJEKTU ZÁKLADNÍ ŠKOLY A MATEŘSKÉ ŠKOLY CERHOVICE, OKRES BEROUN</v>
      </c>
      <c r="G6" s="325"/>
      <c r="H6" s="325"/>
      <c r="I6" s="325"/>
      <c r="J6" s="325"/>
      <c r="K6" s="325"/>
      <c r="L6" s="325"/>
      <c r="M6" s="325"/>
      <c r="N6" s="325"/>
      <c r="O6" s="325"/>
      <c r="P6" s="325"/>
      <c r="Q6" s="221"/>
      <c r="R6" s="23"/>
    </row>
    <row r="7" spans="1:28" s="1" customFormat="1" ht="32.9" customHeight="1" x14ac:dyDescent="0.35">
      <c r="B7" s="31"/>
      <c r="C7" s="224"/>
      <c r="D7" s="27" t="s">
        <v>93</v>
      </c>
      <c r="E7" s="226"/>
      <c r="F7" s="335" t="s">
        <v>256</v>
      </c>
      <c r="G7" s="315"/>
      <c r="H7" s="315"/>
      <c r="I7" s="315"/>
      <c r="J7" s="315"/>
      <c r="K7" s="315"/>
      <c r="L7" s="315"/>
      <c r="M7" s="315"/>
      <c r="N7" s="315"/>
      <c r="O7" s="315"/>
      <c r="P7" s="315"/>
      <c r="Q7" s="226"/>
      <c r="R7" s="33"/>
    </row>
    <row r="8" spans="1:28" s="1" customFormat="1" ht="14.5" customHeight="1" x14ac:dyDescent="0.35">
      <c r="B8" s="31"/>
      <c r="C8" s="224"/>
      <c r="D8" s="225" t="s">
        <v>13</v>
      </c>
      <c r="E8" s="226"/>
      <c r="F8" s="227" t="s">
        <v>14</v>
      </c>
      <c r="G8" s="226"/>
      <c r="H8" s="226"/>
      <c r="I8" s="226"/>
      <c r="J8" s="226"/>
      <c r="K8" s="226"/>
      <c r="L8" s="226"/>
      <c r="M8" s="225" t="s">
        <v>15</v>
      </c>
      <c r="N8" s="226"/>
      <c r="O8" s="227" t="s">
        <v>2</v>
      </c>
      <c r="P8" s="226"/>
      <c r="Q8" s="226"/>
      <c r="R8" s="33"/>
    </row>
    <row r="9" spans="1:28" s="1" customFormat="1" ht="14.5" customHeight="1" x14ac:dyDescent="0.35">
      <c r="B9" s="31"/>
      <c r="C9" s="224"/>
      <c r="D9" s="225" t="s">
        <v>16</v>
      </c>
      <c r="E9" s="226"/>
      <c r="F9" s="227" t="str">
        <f>'Rekapitulace stavby'!K8</f>
        <v>Na Dražkách 217, 267 61 Cerhovice</v>
      </c>
      <c r="G9" s="226"/>
      <c r="H9" s="226"/>
      <c r="I9" s="226"/>
      <c r="J9" s="226"/>
      <c r="K9" s="226"/>
      <c r="L9" s="226"/>
      <c r="M9" s="225" t="s">
        <v>17</v>
      </c>
      <c r="N9" s="226"/>
      <c r="O9" s="290">
        <f>'Rekapitulace stavby'!AN8</f>
        <v>44067</v>
      </c>
      <c r="P9" s="290"/>
      <c r="Q9" s="226"/>
      <c r="R9" s="33"/>
    </row>
    <row r="10" spans="1:28" s="1" customFormat="1" ht="10.9" customHeight="1" x14ac:dyDescent="0.35">
      <c r="B10" s="31"/>
      <c r="C10" s="224"/>
      <c r="D10" s="226"/>
      <c r="E10" s="226"/>
      <c r="F10" s="226"/>
      <c r="G10" s="226"/>
      <c r="H10" s="226"/>
      <c r="I10" s="226"/>
      <c r="J10" s="226"/>
      <c r="K10" s="226"/>
      <c r="L10" s="226"/>
      <c r="M10" s="226"/>
      <c r="N10" s="226"/>
      <c r="O10" s="226"/>
      <c r="P10" s="226"/>
      <c r="Q10" s="226"/>
      <c r="R10" s="33"/>
    </row>
    <row r="11" spans="1:28" s="1" customFormat="1" ht="14.5" customHeight="1" x14ac:dyDescent="0.35">
      <c r="B11" s="31"/>
      <c r="C11" s="224"/>
      <c r="D11" s="225" t="s">
        <v>20</v>
      </c>
      <c r="E11" s="226"/>
      <c r="F11" s="226"/>
      <c r="G11" s="226"/>
      <c r="H11" s="226"/>
      <c r="I11" s="226"/>
      <c r="J11" s="226"/>
      <c r="K11" s="226"/>
      <c r="L11" s="226"/>
      <c r="M11" s="225" t="s">
        <v>21</v>
      </c>
      <c r="N11" s="226"/>
      <c r="O11" s="316" t="str">
        <f>'Rekapitulace stavby'!AN10</f>
        <v>00233196</v>
      </c>
      <c r="P11" s="316"/>
      <c r="Q11" s="226"/>
      <c r="R11" s="33"/>
    </row>
    <row r="12" spans="1:28" s="1" customFormat="1" ht="18" customHeight="1" x14ac:dyDescent="0.35">
      <c r="B12" s="31"/>
      <c r="C12" s="224"/>
      <c r="D12" s="226"/>
      <c r="E12" s="227" t="str">
        <f>'Rekapitulace stavby'!E11</f>
        <v>Městys Cerhovice, nám.Kapitána Kučery 10, 267 61 Cerhovice</v>
      </c>
      <c r="F12" s="226"/>
      <c r="G12" s="226"/>
      <c r="H12" s="226"/>
      <c r="I12" s="226"/>
      <c r="J12" s="226"/>
      <c r="K12" s="226"/>
      <c r="L12" s="226"/>
      <c r="M12" s="225" t="s">
        <v>22</v>
      </c>
      <c r="N12" s="226"/>
      <c r="O12" s="316" t="s">
        <v>2</v>
      </c>
      <c r="P12" s="316"/>
      <c r="Q12" s="226"/>
      <c r="R12" s="33"/>
    </row>
    <row r="13" spans="1:28" s="1" customFormat="1" ht="7" customHeight="1" x14ac:dyDescent="0.35">
      <c r="B13" s="31"/>
      <c r="C13" s="224"/>
      <c r="D13" s="226"/>
      <c r="E13" s="226"/>
      <c r="F13" s="226"/>
      <c r="G13" s="226"/>
      <c r="H13" s="226"/>
      <c r="I13" s="226"/>
      <c r="J13" s="226"/>
      <c r="K13" s="226"/>
      <c r="L13" s="226"/>
      <c r="M13" s="226"/>
      <c r="N13" s="226"/>
      <c r="O13" s="226"/>
      <c r="P13" s="226"/>
      <c r="Q13" s="226"/>
      <c r="R13" s="33"/>
    </row>
    <row r="14" spans="1:28" s="1" customFormat="1" ht="14.5" customHeight="1" x14ac:dyDescent="0.35">
      <c r="B14" s="31"/>
      <c r="C14" s="224"/>
      <c r="D14" s="225" t="s">
        <v>23</v>
      </c>
      <c r="E14" s="226"/>
      <c r="F14" s="226"/>
      <c r="G14" s="226"/>
      <c r="H14" s="226"/>
      <c r="I14" s="226"/>
      <c r="J14" s="226"/>
      <c r="K14" s="226"/>
      <c r="L14" s="226"/>
      <c r="M14" s="225" t="s">
        <v>21</v>
      </c>
      <c r="N14" s="226"/>
      <c r="O14" s="316" t="str">
        <f>IF('Rekapitulace stavby'!AN13="","",'Rekapitulace stavby'!AN13)</f>
        <v/>
      </c>
      <c r="P14" s="316"/>
      <c r="Q14" s="226"/>
      <c r="R14" s="33"/>
    </row>
    <row r="15" spans="1:28" s="1" customFormat="1" ht="18" customHeight="1" x14ac:dyDescent="0.35">
      <c r="B15" s="31"/>
      <c r="C15" s="224"/>
      <c r="D15" s="226"/>
      <c r="E15" s="227" t="str">
        <f>IF('Rekapitulace stavby'!E14="","",'Rekapitulace stavby'!E14)</f>
        <v xml:space="preserve"> </v>
      </c>
      <c r="F15" s="226"/>
      <c r="G15" s="226"/>
      <c r="H15" s="226"/>
      <c r="I15" s="226"/>
      <c r="J15" s="226"/>
      <c r="K15" s="226"/>
      <c r="L15" s="226"/>
      <c r="M15" s="225" t="s">
        <v>22</v>
      </c>
      <c r="N15" s="226"/>
      <c r="O15" s="316" t="str">
        <f>IF('Rekapitulace stavby'!AN14="","",'Rekapitulace stavby'!AN14)</f>
        <v/>
      </c>
      <c r="P15" s="316"/>
      <c r="Q15" s="226"/>
      <c r="R15" s="33"/>
    </row>
    <row r="16" spans="1:28" s="1" customFormat="1" ht="7" customHeight="1" x14ac:dyDescent="0.35">
      <c r="B16" s="31"/>
      <c r="C16" s="224"/>
      <c r="D16" s="226"/>
      <c r="E16" s="226"/>
      <c r="F16" s="226"/>
      <c r="G16" s="226"/>
      <c r="H16" s="226"/>
      <c r="I16" s="226"/>
      <c r="J16" s="226"/>
      <c r="K16" s="226"/>
      <c r="L16" s="226"/>
      <c r="M16" s="226"/>
      <c r="N16" s="226"/>
      <c r="O16" s="226"/>
      <c r="P16" s="226"/>
      <c r="Q16" s="226"/>
      <c r="R16" s="33"/>
    </row>
    <row r="17" spans="2:18" s="1" customFormat="1" ht="14.5" customHeight="1" x14ac:dyDescent="0.35">
      <c r="B17" s="31"/>
      <c r="C17" s="224"/>
      <c r="D17" s="225" t="s">
        <v>25</v>
      </c>
      <c r="E17" s="226"/>
      <c r="F17" s="226"/>
      <c r="G17" s="226"/>
      <c r="H17" s="226"/>
      <c r="I17" s="226"/>
      <c r="J17" s="226"/>
      <c r="K17" s="226"/>
      <c r="L17" s="226"/>
      <c r="M17" s="225" t="s">
        <v>21</v>
      </c>
      <c r="N17" s="226"/>
      <c r="O17" s="316" t="s">
        <v>26</v>
      </c>
      <c r="P17" s="316"/>
      <c r="Q17" s="226"/>
      <c r="R17" s="33"/>
    </row>
    <row r="18" spans="2:18" s="1" customFormat="1" ht="18" customHeight="1" x14ac:dyDescent="0.35">
      <c r="B18" s="31"/>
      <c r="C18" s="224"/>
      <c r="D18" s="226"/>
      <c r="E18" s="227" t="s">
        <v>27</v>
      </c>
      <c r="F18" s="226"/>
      <c r="G18" s="226"/>
      <c r="H18" s="226"/>
      <c r="I18" s="226"/>
      <c r="J18" s="226"/>
      <c r="K18" s="226"/>
      <c r="L18" s="226"/>
      <c r="M18" s="225" t="s">
        <v>22</v>
      </c>
      <c r="N18" s="226"/>
      <c r="O18" s="316" t="s">
        <v>2</v>
      </c>
      <c r="P18" s="316"/>
      <c r="Q18" s="226"/>
      <c r="R18" s="33"/>
    </row>
    <row r="19" spans="2:18" s="1" customFormat="1" ht="7" customHeight="1" x14ac:dyDescent="0.35">
      <c r="B19" s="31"/>
      <c r="C19" s="224"/>
      <c r="D19" s="226"/>
      <c r="E19" s="226"/>
      <c r="F19" s="226"/>
      <c r="G19" s="226"/>
      <c r="H19" s="226"/>
      <c r="I19" s="226"/>
      <c r="J19" s="226"/>
      <c r="K19" s="226"/>
      <c r="L19" s="226"/>
      <c r="M19" s="226"/>
      <c r="N19" s="226"/>
      <c r="O19" s="226"/>
      <c r="P19" s="226"/>
      <c r="Q19" s="226"/>
      <c r="R19" s="33"/>
    </row>
    <row r="20" spans="2:18" s="1" customFormat="1" ht="14.5" customHeight="1" x14ac:dyDescent="0.35">
      <c r="B20" s="31"/>
      <c r="C20" s="224"/>
      <c r="D20" s="225" t="s">
        <v>29</v>
      </c>
      <c r="E20" s="226"/>
      <c r="F20" s="226"/>
      <c r="G20" s="226"/>
      <c r="H20" s="226"/>
      <c r="I20" s="226"/>
      <c r="J20" s="226"/>
      <c r="K20" s="226"/>
      <c r="L20" s="226"/>
      <c r="M20" s="225" t="s">
        <v>21</v>
      </c>
      <c r="N20" s="226"/>
      <c r="O20" s="316" t="str">
        <f>O17</f>
        <v>69769419</v>
      </c>
      <c r="P20" s="316"/>
      <c r="Q20" s="226"/>
      <c r="R20" s="33"/>
    </row>
    <row r="21" spans="2:18" s="1" customFormat="1" ht="18" customHeight="1" x14ac:dyDescent="0.35">
      <c r="B21" s="31"/>
      <c r="C21" s="224"/>
      <c r="D21" s="226"/>
      <c r="E21" s="227" t="str">
        <f>E18</f>
        <v>Ing. Karel Šimůnek</v>
      </c>
      <c r="F21" s="226"/>
      <c r="G21" s="226"/>
      <c r="H21" s="226"/>
      <c r="I21" s="226"/>
      <c r="J21" s="226"/>
      <c r="K21" s="226"/>
      <c r="L21" s="226"/>
      <c r="M21" s="225" t="s">
        <v>22</v>
      </c>
      <c r="N21" s="226"/>
      <c r="O21" s="316" t="s">
        <v>2</v>
      </c>
      <c r="P21" s="316"/>
      <c r="Q21" s="226"/>
      <c r="R21" s="33"/>
    </row>
    <row r="22" spans="2:18" s="1" customFormat="1" ht="7" customHeight="1" x14ac:dyDescent="0.35">
      <c r="B22" s="31"/>
      <c r="C22" s="224"/>
      <c r="D22" s="226"/>
      <c r="E22" s="226"/>
      <c r="F22" s="226"/>
      <c r="G22" s="226"/>
      <c r="H22" s="226"/>
      <c r="I22" s="226"/>
      <c r="J22" s="226"/>
      <c r="K22" s="226"/>
      <c r="L22" s="226"/>
      <c r="M22" s="226"/>
      <c r="N22" s="226"/>
      <c r="O22" s="226"/>
      <c r="P22" s="226"/>
      <c r="Q22" s="226"/>
      <c r="R22" s="33"/>
    </row>
    <row r="23" spans="2:18" s="1" customFormat="1" ht="14.5" customHeight="1" x14ac:dyDescent="0.35">
      <c r="B23" s="31"/>
      <c r="C23" s="224"/>
      <c r="D23" s="225" t="s">
        <v>30</v>
      </c>
      <c r="E23" s="226"/>
      <c r="F23" s="226"/>
      <c r="G23" s="226"/>
      <c r="H23" s="226"/>
      <c r="I23" s="226"/>
      <c r="J23" s="226"/>
      <c r="K23" s="226"/>
      <c r="L23" s="226"/>
      <c r="M23" s="226"/>
      <c r="N23" s="226"/>
      <c r="O23" s="226"/>
      <c r="P23" s="226"/>
      <c r="Q23" s="226"/>
      <c r="R23" s="33"/>
    </row>
    <row r="24" spans="2:18" s="1" customFormat="1" ht="16.5" customHeight="1" x14ac:dyDescent="0.35">
      <c r="B24" s="31"/>
      <c r="C24" s="224"/>
      <c r="D24" s="226"/>
      <c r="E24" s="276" t="s">
        <v>2</v>
      </c>
      <c r="F24" s="276"/>
      <c r="G24" s="276"/>
      <c r="H24" s="276"/>
      <c r="I24" s="276"/>
      <c r="J24" s="276"/>
      <c r="K24" s="276"/>
      <c r="L24" s="276"/>
      <c r="M24" s="226"/>
      <c r="N24" s="226"/>
      <c r="O24" s="226"/>
      <c r="P24" s="226"/>
      <c r="Q24" s="226"/>
      <c r="R24" s="33"/>
    </row>
    <row r="25" spans="2:18" s="1" customFormat="1" ht="7" customHeight="1" x14ac:dyDescent="0.35">
      <c r="B25" s="31"/>
      <c r="C25" s="224"/>
      <c r="D25" s="226"/>
      <c r="E25" s="226"/>
      <c r="F25" s="226"/>
      <c r="G25" s="226"/>
      <c r="H25" s="226"/>
      <c r="I25" s="226"/>
      <c r="J25" s="226"/>
      <c r="K25" s="226"/>
      <c r="L25" s="226"/>
      <c r="M25" s="226"/>
      <c r="N25" s="226"/>
      <c r="O25" s="226"/>
      <c r="P25" s="226"/>
      <c r="Q25" s="226"/>
      <c r="R25" s="33"/>
    </row>
    <row r="26" spans="2:18" s="1" customFormat="1" ht="7" customHeight="1" x14ac:dyDescent="0.35">
      <c r="B26" s="31"/>
      <c r="C26" s="224"/>
      <c r="D26" s="223"/>
      <c r="E26" s="223"/>
      <c r="F26" s="223"/>
      <c r="G26" s="223"/>
      <c r="H26" s="223"/>
      <c r="I26" s="223"/>
      <c r="J26" s="223"/>
      <c r="K26" s="223"/>
      <c r="L26" s="223"/>
      <c r="M26" s="223"/>
      <c r="N26" s="223"/>
      <c r="O26" s="223"/>
      <c r="P26" s="223"/>
      <c r="Q26" s="226"/>
      <c r="R26" s="33"/>
    </row>
    <row r="27" spans="2:18" s="1" customFormat="1" ht="14.5" customHeight="1" x14ac:dyDescent="0.35">
      <c r="B27" s="31"/>
      <c r="C27" s="224"/>
      <c r="D27" s="98" t="s">
        <v>95</v>
      </c>
      <c r="E27" s="226"/>
      <c r="F27" s="226"/>
      <c r="G27" s="226"/>
      <c r="H27" s="226"/>
      <c r="I27" s="226"/>
      <c r="J27" s="226"/>
      <c r="K27" s="226"/>
      <c r="L27" s="226"/>
      <c r="M27" s="333">
        <f>N88</f>
        <v>0</v>
      </c>
      <c r="N27" s="333"/>
      <c r="O27" s="333"/>
      <c r="P27" s="333"/>
      <c r="Q27" s="226"/>
      <c r="R27" s="33"/>
    </row>
    <row r="28" spans="2:18" s="1" customFormat="1" ht="14.5" customHeight="1" x14ac:dyDescent="0.35">
      <c r="B28" s="31"/>
      <c r="C28" s="224"/>
      <c r="D28" s="30" t="s">
        <v>96</v>
      </c>
      <c r="E28" s="226"/>
      <c r="F28" s="226"/>
      <c r="G28" s="226"/>
      <c r="H28" s="226"/>
      <c r="I28" s="226"/>
      <c r="J28" s="226"/>
      <c r="K28" s="226"/>
      <c r="L28" s="226"/>
      <c r="M28" s="333">
        <f>N93</f>
        <v>0</v>
      </c>
      <c r="N28" s="333"/>
      <c r="O28" s="333"/>
      <c r="P28" s="333"/>
      <c r="Q28" s="226"/>
      <c r="R28" s="33"/>
    </row>
    <row r="29" spans="2:18" s="1" customFormat="1" ht="7" customHeight="1" x14ac:dyDescent="0.35">
      <c r="B29" s="31"/>
      <c r="C29" s="224"/>
      <c r="D29" s="226"/>
      <c r="E29" s="226"/>
      <c r="F29" s="226"/>
      <c r="G29" s="226"/>
      <c r="H29" s="226"/>
      <c r="I29" s="226"/>
      <c r="J29" s="226"/>
      <c r="K29" s="226"/>
      <c r="L29" s="226"/>
      <c r="M29" s="226"/>
      <c r="N29" s="226"/>
      <c r="O29" s="226"/>
      <c r="P29" s="226"/>
      <c r="Q29" s="226"/>
      <c r="R29" s="33"/>
    </row>
    <row r="30" spans="2:18" s="1" customFormat="1" ht="25.4" customHeight="1" x14ac:dyDescent="0.35">
      <c r="B30" s="31"/>
      <c r="C30" s="224"/>
      <c r="D30" s="99" t="s">
        <v>33</v>
      </c>
      <c r="E30" s="226"/>
      <c r="F30" s="226"/>
      <c r="G30" s="226"/>
      <c r="H30" s="226"/>
      <c r="I30" s="226"/>
      <c r="J30" s="226"/>
      <c r="K30" s="226"/>
      <c r="L30" s="226"/>
      <c r="M30" s="334">
        <f>ROUND(M27+M28,2)</f>
        <v>0</v>
      </c>
      <c r="N30" s="315"/>
      <c r="O30" s="315"/>
      <c r="P30" s="315"/>
      <c r="Q30" s="226"/>
      <c r="R30" s="33"/>
    </row>
    <row r="31" spans="2:18" s="1" customFormat="1" ht="7" customHeight="1" x14ac:dyDescent="0.35">
      <c r="B31" s="31"/>
      <c r="C31" s="224"/>
      <c r="D31" s="223"/>
      <c r="E31" s="223"/>
      <c r="F31" s="223"/>
      <c r="G31" s="223"/>
      <c r="H31" s="223"/>
      <c r="I31" s="223"/>
      <c r="J31" s="223"/>
      <c r="K31" s="223"/>
      <c r="L31" s="223"/>
      <c r="M31" s="223"/>
      <c r="N31" s="223"/>
      <c r="O31" s="223"/>
      <c r="P31" s="223"/>
      <c r="Q31" s="226"/>
      <c r="R31" s="33"/>
    </row>
    <row r="32" spans="2:18" s="1" customFormat="1" ht="14.5" customHeight="1" x14ac:dyDescent="0.35">
      <c r="B32" s="31"/>
      <c r="C32" s="224"/>
      <c r="D32" s="218" t="s">
        <v>34</v>
      </c>
      <c r="E32" s="218" t="s">
        <v>35</v>
      </c>
      <c r="F32" s="217">
        <v>0.21</v>
      </c>
      <c r="G32" s="100" t="s">
        <v>36</v>
      </c>
      <c r="H32" s="330">
        <f>M30</f>
        <v>0</v>
      </c>
      <c r="I32" s="315"/>
      <c r="J32" s="315"/>
      <c r="K32" s="226"/>
      <c r="L32" s="226"/>
      <c r="M32" s="330">
        <f>M30*F32</f>
        <v>0</v>
      </c>
      <c r="N32" s="315"/>
      <c r="O32" s="315"/>
      <c r="P32" s="315"/>
      <c r="Q32" s="226"/>
      <c r="R32" s="33"/>
    </row>
    <row r="33" spans="2:18" s="1" customFormat="1" ht="14.5" customHeight="1" x14ac:dyDescent="0.35">
      <c r="B33" s="31"/>
      <c r="C33" s="224"/>
      <c r="D33" s="226"/>
      <c r="E33" s="218" t="s">
        <v>37</v>
      </c>
      <c r="F33" s="217">
        <v>0.15</v>
      </c>
      <c r="G33" s="100" t="s">
        <v>36</v>
      </c>
      <c r="H33" s="330">
        <v>0</v>
      </c>
      <c r="I33" s="315"/>
      <c r="J33" s="315"/>
      <c r="K33" s="226"/>
      <c r="L33" s="226"/>
      <c r="M33" s="330">
        <v>0</v>
      </c>
      <c r="N33" s="315"/>
      <c r="O33" s="315"/>
      <c r="P33" s="315"/>
      <c r="Q33" s="226"/>
      <c r="R33" s="33"/>
    </row>
    <row r="34" spans="2:18" s="1" customFormat="1" ht="14.5" hidden="1" customHeight="1" x14ac:dyDescent="0.35">
      <c r="B34" s="31"/>
      <c r="C34" s="224"/>
      <c r="D34" s="226"/>
      <c r="E34" s="218" t="s">
        <v>38</v>
      </c>
      <c r="F34" s="217">
        <v>0.21</v>
      </c>
      <c r="G34" s="100" t="s">
        <v>36</v>
      </c>
      <c r="H34" s="330" t="e">
        <f>ROUND((SUM(#REF!)+SUM(#REF!)), 2)</f>
        <v>#REF!</v>
      </c>
      <c r="I34" s="315"/>
      <c r="J34" s="315"/>
      <c r="K34" s="226"/>
      <c r="L34" s="226"/>
      <c r="M34" s="330">
        <v>0</v>
      </c>
      <c r="N34" s="315"/>
      <c r="O34" s="315"/>
      <c r="P34" s="315"/>
      <c r="Q34" s="226"/>
      <c r="R34" s="33"/>
    </row>
    <row r="35" spans="2:18" s="1" customFormat="1" ht="14.5" hidden="1" customHeight="1" x14ac:dyDescent="0.35">
      <c r="B35" s="31"/>
      <c r="C35" s="224"/>
      <c r="D35" s="226"/>
      <c r="E35" s="218" t="s">
        <v>39</v>
      </c>
      <c r="F35" s="217">
        <v>0.15</v>
      </c>
      <c r="G35" s="100" t="s">
        <v>36</v>
      </c>
      <c r="H35" s="330" t="e">
        <f>ROUND((SUM(#REF!)+SUM(#REF!)), 2)</f>
        <v>#REF!</v>
      </c>
      <c r="I35" s="315"/>
      <c r="J35" s="315"/>
      <c r="K35" s="226"/>
      <c r="L35" s="226"/>
      <c r="M35" s="330">
        <v>0</v>
      </c>
      <c r="N35" s="315"/>
      <c r="O35" s="315"/>
      <c r="P35" s="315"/>
      <c r="Q35" s="226"/>
      <c r="R35" s="33"/>
    </row>
    <row r="36" spans="2:18" s="1" customFormat="1" ht="14.5" hidden="1" customHeight="1" x14ac:dyDescent="0.35">
      <c r="B36" s="31"/>
      <c r="C36" s="224"/>
      <c r="D36" s="226"/>
      <c r="E36" s="218" t="s">
        <v>40</v>
      </c>
      <c r="F36" s="217">
        <v>0</v>
      </c>
      <c r="G36" s="100" t="s">
        <v>36</v>
      </c>
      <c r="H36" s="330" t="e">
        <f>ROUND((SUM(#REF!)+SUM(#REF!)), 2)</f>
        <v>#REF!</v>
      </c>
      <c r="I36" s="315"/>
      <c r="J36" s="315"/>
      <c r="K36" s="226"/>
      <c r="L36" s="226"/>
      <c r="M36" s="330">
        <v>0</v>
      </c>
      <c r="N36" s="315"/>
      <c r="O36" s="315"/>
      <c r="P36" s="315"/>
      <c r="Q36" s="226"/>
      <c r="R36" s="33"/>
    </row>
    <row r="37" spans="2:18" s="1" customFormat="1" ht="7" customHeight="1" x14ac:dyDescent="0.35">
      <c r="B37" s="31"/>
      <c r="C37" s="224"/>
      <c r="D37" s="226"/>
      <c r="E37" s="226"/>
      <c r="F37" s="226"/>
      <c r="G37" s="226"/>
      <c r="H37" s="226"/>
      <c r="I37" s="226"/>
      <c r="J37" s="226"/>
      <c r="K37" s="226"/>
      <c r="L37" s="226"/>
      <c r="M37" s="226"/>
      <c r="N37" s="226"/>
      <c r="O37" s="226"/>
      <c r="P37" s="226"/>
      <c r="Q37" s="226"/>
      <c r="R37" s="33"/>
    </row>
    <row r="38" spans="2:18" s="1" customFormat="1" ht="25.4" customHeight="1" x14ac:dyDescent="0.35">
      <c r="B38" s="31"/>
      <c r="C38" s="203"/>
      <c r="D38" s="101" t="s">
        <v>41</v>
      </c>
      <c r="E38" s="70"/>
      <c r="F38" s="70"/>
      <c r="G38" s="102" t="s">
        <v>42</v>
      </c>
      <c r="H38" s="103" t="s">
        <v>43</v>
      </c>
      <c r="I38" s="70"/>
      <c r="J38" s="70"/>
      <c r="K38" s="70"/>
      <c r="L38" s="331">
        <f>SUM(M30:M36)</f>
        <v>0</v>
      </c>
      <c r="M38" s="331"/>
      <c r="N38" s="331"/>
      <c r="O38" s="331"/>
      <c r="P38" s="332"/>
      <c r="Q38" s="228"/>
      <c r="R38" s="33"/>
    </row>
    <row r="39" spans="2:18" s="1" customFormat="1" ht="14.5" customHeight="1" x14ac:dyDescent="0.35">
      <c r="B39" s="31"/>
      <c r="C39" s="224"/>
      <c r="D39" s="226"/>
      <c r="E39" s="226"/>
      <c r="F39" s="226"/>
      <c r="G39" s="226"/>
      <c r="H39" s="226"/>
      <c r="I39" s="226"/>
      <c r="J39" s="226"/>
      <c r="K39" s="226"/>
      <c r="L39" s="226"/>
      <c r="M39" s="226"/>
      <c r="N39" s="226"/>
      <c r="O39" s="226"/>
      <c r="P39" s="226"/>
      <c r="Q39" s="226"/>
      <c r="R39" s="33"/>
    </row>
    <row r="40" spans="2:18" s="1" customFormat="1" ht="14.5" customHeight="1" x14ac:dyDescent="0.35">
      <c r="B40" s="31"/>
      <c r="C40" s="224"/>
      <c r="D40" s="226"/>
      <c r="E40" s="226"/>
      <c r="F40" s="226"/>
      <c r="G40" s="226"/>
      <c r="H40" s="226"/>
      <c r="I40" s="226"/>
      <c r="J40" s="226"/>
      <c r="K40" s="226"/>
      <c r="L40" s="226"/>
      <c r="M40" s="226"/>
      <c r="N40" s="226"/>
      <c r="O40" s="226"/>
      <c r="P40" s="226"/>
      <c r="Q40" s="226"/>
      <c r="R40" s="33"/>
    </row>
    <row r="41" spans="2:18" x14ac:dyDescent="0.35">
      <c r="B41" s="22"/>
      <c r="C41" s="220"/>
      <c r="D41" s="221"/>
      <c r="E41" s="221"/>
      <c r="F41" s="221"/>
      <c r="G41" s="221"/>
      <c r="H41" s="221"/>
      <c r="I41" s="221"/>
      <c r="J41" s="221"/>
      <c r="K41" s="221"/>
      <c r="L41" s="221"/>
      <c r="M41" s="221"/>
      <c r="N41" s="221"/>
      <c r="O41" s="221"/>
      <c r="P41" s="221"/>
      <c r="Q41" s="221"/>
      <c r="R41" s="23"/>
    </row>
    <row r="42" spans="2:18" x14ac:dyDescent="0.35">
      <c r="B42" s="22"/>
      <c r="C42" s="220"/>
      <c r="D42" s="221"/>
      <c r="E42" s="221"/>
      <c r="F42" s="221"/>
      <c r="G42" s="221"/>
      <c r="H42" s="221"/>
      <c r="I42" s="221"/>
      <c r="J42" s="221"/>
      <c r="K42" s="221"/>
      <c r="L42" s="221"/>
      <c r="M42" s="221"/>
      <c r="N42" s="221"/>
      <c r="O42" s="221"/>
      <c r="P42" s="221"/>
      <c r="Q42" s="221"/>
      <c r="R42" s="23"/>
    </row>
    <row r="43" spans="2:18" x14ac:dyDescent="0.35">
      <c r="B43" s="22"/>
      <c r="C43" s="220"/>
      <c r="D43" s="221"/>
      <c r="E43" s="221"/>
      <c r="F43" s="221"/>
      <c r="G43" s="221"/>
      <c r="H43" s="221"/>
      <c r="I43" s="221"/>
      <c r="J43" s="221"/>
      <c r="K43" s="221"/>
      <c r="L43" s="221"/>
      <c r="M43" s="221"/>
      <c r="N43" s="221"/>
      <c r="O43" s="221"/>
      <c r="P43" s="221"/>
      <c r="Q43" s="221"/>
      <c r="R43" s="23"/>
    </row>
    <row r="44" spans="2:18" x14ac:dyDescent="0.35">
      <c r="B44" s="22"/>
      <c r="C44" s="220"/>
      <c r="D44" s="221"/>
      <c r="E44" s="221"/>
      <c r="F44" s="221"/>
      <c r="G44" s="221"/>
      <c r="H44" s="221"/>
      <c r="I44" s="221"/>
      <c r="J44" s="221"/>
      <c r="K44" s="221"/>
      <c r="L44" s="221"/>
      <c r="M44" s="221"/>
      <c r="N44" s="221"/>
      <c r="O44" s="221"/>
      <c r="P44" s="221"/>
      <c r="Q44" s="221"/>
      <c r="R44" s="23"/>
    </row>
    <row r="45" spans="2:18" x14ac:dyDescent="0.35">
      <c r="B45" s="22"/>
      <c r="C45" s="220"/>
      <c r="D45" s="221"/>
      <c r="E45" s="221"/>
      <c r="F45" s="221"/>
      <c r="G45" s="221"/>
      <c r="H45" s="221"/>
      <c r="I45" s="221"/>
      <c r="J45" s="221"/>
      <c r="K45" s="221"/>
      <c r="L45" s="221"/>
      <c r="M45" s="221"/>
      <c r="N45" s="221"/>
      <c r="O45" s="221"/>
      <c r="P45" s="221"/>
      <c r="Q45" s="221"/>
      <c r="R45" s="23"/>
    </row>
    <row r="46" spans="2:18" x14ac:dyDescent="0.35">
      <c r="B46" s="22"/>
      <c r="C46" s="220"/>
      <c r="D46" s="221"/>
      <c r="E46" s="221"/>
      <c r="F46" s="221"/>
      <c r="G46" s="221"/>
      <c r="H46" s="221"/>
      <c r="I46" s="221"/>
      <c r="J46" s="221"/>
      <c r="K46" s="221"/>
      <c r="L46" s="221"/>
      <c r="M46" s="221"/>
      <c r="N46" s="221"/>
      <c r="O46" s="221"/>
      <c r="P46" s="221"/>
      <c r="Q46" s="221"/>
      <c r="R46" s="23"/>
    </row>
    <row r="47" spans="2:18" x14ac:dyDescent="0.35">
      <c r="B47" s="22"/>
      <c r="C47" s="220"/>
      <c r="D47" s="221"/>
      <c r="E47" s="221"/>
      <c r="F47" s="221"/>
      <c r="G47" s="221"/>
      <c r="H47" s="221"/>
      <c r="I47" s="221"/>
      <c r="J47" s="221"/>
      <c r="K47" s="221"/>
      <c r="L47" s="221"/>
      <c r="M47" s="221"/>
      <c r="N47" s="221"/>
      <c r="O47" s="221"/>
      <c r="P47" s="221"/>
      <c r="Q47" s="221"/>
      <c r="R47" s="23"/>
    </row>
    <row r="48" spans="2:18" x14ac:dyDescent="0.35">
      <c r="B48" s="22"/>
      <c r="C48" s="220"/>
      <c r="D48" s="221"/>
      <c r="E48" s="221"/>
      <c r="F48" s="221"/>
      <c r="G48" s="221"/>
      <c r="H48" s="221"/>
      <c r="I48" s="221"/>
      <c r="J48" s="221"/>
      <c r="K48" s="221"/>
      <c r="L48" s="221"/>
      <c r="M48" s="221"/>
      <c r="N48" s="221"/>
      <c r="O48" s="221"/>
      <c r="P48" s="221"/>
      <c r="Q48" s="221"/>
      <c r="R48" s="23"/>
    </row>
    <row r="49" spans="2:18" x14ac:dyDescent="0.35">
      <c r="B49" s="22"/>
      <c r="C49" s="220"/>
      <c r="D49" s="221"/>
      <c r="E49" s="221"/>
      <c r="F49" s="221"/>
      <c r="G49" s="221"/>
      <c r="H49" s="221"/>
      <c r="I49" s="221"/>
      <c r="J49" s="221"/>
      <c r="K49" s="221"/>
      <c r="L49" s="221"/>
      <c r="M49" s="221"/>
      <c r="N49" s="221"/>
      <c r="O49" s="221"/>
      <c r="P49" s="221"/>
      <c r="Q49" s="221"/>
      <c r="R49" s="23"/>
    </row>
    <row r="50" spans="2:18" s="1" customFormat="1" ht="13.5" x14ac:dyDescent="0.35">
      <c r="B50" s="31"/>
      <c r="C50" s="224"/>
      <c r="D50" s="46" t="s">
        <v>44</v>
      </c>
      <c r="E50" s="223"/>
      <c r="F50" s="223"/>
      <c r="G50" s="223"/>
      <c r="H50" s="48"/>
      <c r="I50" s="226"/>
      <c r="J50" s="46" t="s">
        <v>45</v>
      </c>
      <c r="K50" s="223"/>
      <c r="L50" s="223"/>
      <c r="M50" s="223"/>
      <c r="N50" s="223"/>
      <c r="O50" s="223"/>
      <c r="P50" s="48"/>
      <c r="Q50" s="226"/>
      <c r="R50" s="33"/>
    </row>
    <row r="51" spans="2:18" x14ac:dyDescent="0.35">
      <c r="B51" s="22"/>
      <c r="C51" s="220"/>
      <c r="D51" s="49"/>
      <c r="E51" s="221"/>
      <c r="F51" s="221"/>
      <c r="G51" s="221"/>
      <c r="H51" s="50"/>
      <c r="I51" s="221"/>
      <c r="J51" s="49"/>
      <c r="K51" s="221"/>
      <c r="L51" s="221"/>
      <c r="M51" s="221"/>
      <c r="N51" s="221"/>
      <c r="O51" s="221"/>
      <c r="P51" s="50"/>
      <c r="Q51" s="221"/>
      <c r="R51" s="23"/>
    </row>
    <row r="52" spans="2:18" x14ac:dyDescent="0.35">
      <c r="B52" s="22"/>
      <c r="C52" s="220"/>
      <c r="D52" s="49"/>
      <c r="E52" s="221"/>
      <c r="F52" s="221"/>
      <c r="G52" s="221"/>
      <c r="H52" s="50"/>
      <c r="I52" s="221"/>
      <c r="J52" s="49"/>
      <c r="K52" s="221"/>
      <c r="L52" s="221"/>
      <c r="M52" s="221"/>
      <c r="N52" s="221"/>
      <c r="O52" s="221"/>
      <c r="P52" s="50"/>
      <c r="Q52" s="221"/>
      <c r="R52" s="23"/>
    </row>
    <row r="53" spans="2:18" x14ac:dyDescent="0.35">
      <c r="B53" s="22"/>
      <c r="C53" s="220"/>
      <c r="D53" s="49"/>
      <c r="E53" s="221"/>
      <c r="F53" s="221"/>
      <c r="G53" s="221"/>
      <c r="H53" s="50"/>
      <c r="I53" s="221"/>
      <c r="J53" s="49"/>
      <c r="K53" s="221"/>
      <c r="L53" s="221"/>
      <c r="M53" s="221"/>
      <c r="N53" s="221"/>
      <c r="O53" s="221"/>
      <c r="P53" s="50"/>
      <c r="Q53" s="221"/>
      <c r="R53" s="23"/>
    </row>
    <row r="54" spans="2:18" x14ac:dyDescent="0.35">
      <c r="B54" s="22"/>
      <c r="C54" s="220"/>
      <c r="D54" s="49"/>
      <c r="E54" s="221"/>
      <c r="F54" s="221"/>
      <c r="G54" s="221"/>
      <c r="H54" s="50"/>
      <c r="I54" s="221"/>
      <c r="J54" s="49"/>
      <c r="K54" s="221"/>
      <c r="L54" s="221"/>
      <c r="M54" s="221"/>
      <c r="N54" s="221"/>
      <c r="O54" s="221"/>
      <c r="P54" s="50"/>
      <c r="Q54" s="221"/>
      <c r="R54" s="23"/>
    </row>
    <row r="55" spans="2:18" x14ac:dyDescent="0.35">
      <c r="B55" s="22"/>
      <c r="C55" s="220"/>
      <c r="D55" s="49"/>
      <c r="E55" s="221"/>
      <c r="F55" s="221"/>
      <c r="G55" s="221"/>
      <c r="H55" s="50"/>
      <c r="I55" s="221"/>
      <c r="J55" s="49"/>
      <c r="K55" s="221"/>
      <c r="L55" s="221"/>
      <c r="M55" s="221"/>
      <c r="N55" s="221"/>
      <c r="O55" s="221"/>
      <c r="P55" s="50"/>
      <c r="Q55" s="221"/>
      <c r="R55" s="23"/>
    </row>
    <row r="56" spans="2:18" x14ac:dyDescent="0.35">
      <c r="B56" s="22"/>
      <c r="C56" s="220"/>
      <c r="D56" s="49"/>
      <c r="E56" s="221"/>
      <c r="F56" s="221"/>
      <c r="G56" s="221"/>
      <c r="H56" s="50"/>
      <c r="I56" s="221"/>
      <c r="J56" s="49"/>
      <c r="K56" s="221"/>
      <c r="L56" s="221"/>
      <c r="M56" s="221"/>
      <c r="N56" s="221"/>
      <c r="O56" s="221"/>
      <c r="P56" s="50"/>
      <c r="Q56" s="221"/>
      <c r="R56" s="23"/>
    </row>
    <row r="57" spans="2:18" x14ac:dyDescent="0.35">
      <c r="B57" s="22"/>
      <c r="C57" s="220"/>
      <c r="D57" s="49"/>
      <c r="E57" s="221"/>
      <c r="F57" s="221"/>
      <c r="G57" s="221"/>
      <c r="H57" s="50"/>
      <c r="I57" s="221"/>
      <c r="J57" s="49"/>
      <c r="K57" s="221"/>
      <c r="L57" s="221"/>
      <c r="M57" s="221"/>
      <c r="N57" s="221"/>
      <c r="O57" s="221"/>
      <c r="P57" s="50"/>
      <c r="Q57" s="221"/>
      <c r="R57" s="23"/>
    </row>
    <row r="58" spans="2:18" x14ac:dyDescent="0.35">
      <c r="B58" s="22"/>
      <c r="C58" s="220"/>
      <c r="D58" s="49"/>
      <c r="E58" s="221"/>
      <c r="F58" s="221"/>
      <c r="G58" s="221"/>
      <c r="H58" s="50"/>
      <c r="I58" s="221"/>
      <c r="J58" s="49"/>
      <c r="K58" s="221"/>
      <c r="L58" s="221"/>
      <c r="M58" s="221"/>
      <c r="N58" s="221"/>
      <c r="O58" s="221"/>
      <c r="P58" s="50"/>
      <c r="Q58" s="221"/>
      <c r="R58" s="23"/>
    </row>
    <row r="59" spans="2:18" s="1" customFormat="1" ht="13.5" x14ac:dyDescent="0.35">
      <c r="B59" s="31"/>
      <c r="C59" s="224"/>
      <c r="D59" s="51" t="s">
        <v>46</v>
      </c>
      <c r="E59" s="52"/>
      <c r="F59" s="52"/>
      <c r="G59" s="53" t="s">
        <v>47</v>
      </c>
      <c r="H59" s="54"/>
      <c r="I59" s="226"/>
      <c r="J59" s="51" t="s">
        <v>46</v>
      </c>
      <c r="K59" s="52"/>
      <c r="L59" s="52"/>
      <c r="M59" s="52"/>
      <c r="N59" s="53" t="s">
        <v>47</v>
      </c>
      <c r="O59" s="52"/>
      <c r="P59" s="54"/>
      <c r="Q59" s="226"/>
      <c r="R59" s="33"/>
    </row>
    <row r="60" spans="2:18" x14ac:dyDescent="0.35">
      <c r="B60" s="22"/>
      <c r="C60" s="220"/>
      <c r="D60" s="221"/>
      <c r="E60" s="221"/>
      <c r="F60" s="221"/>
      <c r="G60" s="221"/>
      <c r="H60" s="221"/>
      <c r="I60" s="221"/>
      <c r="J60" s="221"/>
      <c r="K60" s="221"/>
      <c r="L60" s="221"/>
      <c r="M60" s="221"/>
      <c r="N60" s="221"/>
      <c r="O60" s="221"/>
      <c r="P60" s="221"/>
      <c r="Q60" s="221"/>
      <c r="R60" s="23"/>
    </row>
    <row r="61" spans="2:18" s="1" customFormat="1" ht="13.5" x14ac:dyDescent="0.35">
      <c r="B61" s="31"/>
      <c r="C61" s="224"/>
      <c r="D61" s="46" t="s">
        <v>48</v>
      </c>
      <c r="E61" s="223"/>
      <c r="F61" s="223"/>
      <c r="G61" s="223"/>
      <c r="H61" s="48"/>
      <c r="I61" s="226"/>
      <c r="J61" s="46" t="s">
        <v>49</v>
      </c>
      <c r="K61" s="223"/>
      <c r="L61" s="223"/>
      <c r="M61" s="223"/>
      <c r="N61" s="223"/>
      <c r="O61" s="223"/>
      <c r="P61" s="48"/>
      <c r="Q61" s="226"/>
      <c r="R61" s="33"/>
    </row>
    <row r="62" spans="2:18" x14ac:dyDescent="0.35">
      <c r="B62" s="22"/>
      <c r="C62" s="220"/>
      <c r="D62" s="49"/>
      <c r="E62" s="221"/>
      <c r="F62" s="221"/>
      <c r="G62" s="221"/>
      <c r="H62" s="50"/>
      <c r="I62" s="221"/>
      <c r="J62" s="49"/>
      <c r="K62" s="221"/>
      <c r="L62" s="221"/>
      <c r="M62" s="221"/>
      <c r="N62" s="221"/>
      <c r="O62" s="221"/>
      <c r="P62" s="50"/>
      <c r="Q62" s="221"/>
      <c r="R62" s="23"/>
    </row>
    <row r="63" spans="2:18" x14ac:dyDescent="0.35">
      <c r="B63" s="22"/>
      <c r="C63" s="220"/>
      <c r="D63" s="49"/>
      <c r="E63" s="221"/>
      <c r="F63" s="221"/>
      <c r="G63" s="221"/>
      <c r="H63" s="50"/>
      <c r="I63" s="221"/>
      <c r="J63" s="49"/>
      <c r="K63" s="221"/>
      <c r="L63" s="221"/>
      <c r="M63" s="221"/>
      <c r="N63" s="221"/>
      <c r="O63" s="221"/>
      <c r="P63" s="50"/>
      <c r="Q63" s="221"/>
      <c r="R63" s="23"/>
    </row>
    <row r="64" spans="2:18" x14ac:dyDescent="0.35">
      <c r="B64" s="22"/>
      <c r="C64" s="220"/>
      <c r="D64" s="49"/>
      <c r="E64" s="221"/>
      <c r="F64" s="221"/>
      <c r="G64" s="221"/>
      <c r="H64" s="50"/>
      <c r="I64" s="221"/>
      <c r="J64" s="49"/>
      <c r="K64" s="221"/>
      <c r="L64" s="221"/>
      <c r="M64" s="221"/>
      <c r="N64" s="221"/>
      <c r="O64" s="221"/>
      <c r="P64" s="50"/>
      <c r="Q64" s="221"/>
      <c r="R64" s="23"/>
    </row>
    <row r="65" spans="2:18" x14ac:dyDescent="0.35">
      <c r="B65" s="22"/>
      <c r="C65" s="220"/>
      <c r="D65" s="49"/>
      <c r="E65" s="221"/>
      <c r="F65" s="221"/>
      <c r="G65" s="221"/>
      <c r="H65" s="50"/>
      <c r="I65" s="221"/>
      <c r="J65" s="49"/>
      <c r="K65" s="221"/>
      <c r="L65" s="221"/>
      <c r="M65" s="221"/>
      <c r="N65" s="221"/>
      <c r="O65" s="221"/>
      <c r="P65" s="50"/>
      <c r="Q65" s="221"/>
      <c r="R65" s="23"/>
    </row>
    <row r="66" spans="2:18" x14ac:dyDescent="0.35">
      <c r="B66" s="22"/>
      <c r="C66" s="220"/>
      <c r="D66" s="49"/>
      <c r="E66" s="221"/>
      <c r="F66" s="221"/>
      <c r="G66" s="221"/>
      <c r="H66" s="50"/>
      <c r="I66" s="221"/>
      <c r="J66" s="49"/>
      <c r="K66" s="221"/>
      <c r="L66" s="221"/>
      <c r="M66" s="221"/>
      <c r="N66" s="221"/>
      <c r="O66" s="221"/>
      <c r="P66" s="50"/>
      <c r="Q66" s="221"/>
      <c r="R66" s="23"/>
    </row>
    <row r="67" spans="2:18" x14ac:dyDescent="0.35">
      <c r="B67" s="22"/>
      <c r="C67" s="220"/>
      <c r="D67" s="49"/>
      <c r="E67" s="221"/>
      <c r="F67" s="221"/>
      <c r="G67" s="221"/>
      <c r="H67" s="50"/>
      <c r="I67" s="221"/>
      <c r="J67" s="49"/>
      <c r="K67" s="221"/>
      <c r="L67" s="221"/>
      <c r="M67" s="221"/>
      <c r="N67" s="221"/>
      <c r="O67" s="221"/>
      <c r="P67" s="50"/>
      <c r="Q67" s="221"/>
      <c r="R67" s="23"/>
    </row>
    <row r="68" spans="2:18" x14ac:dyDescent="0.35">
      <c r="B68" s="22"/>
      <c r="C68" s="220"/>
      <c r="D68" s="49"/>
      <c r="E68" s="221"/>
      <c r="F68" s="221"/>
      <c r="G68" s="221"/>
      <c r="H68" s="50"/>
      <c r="I68" s="221"/>
      <c r="J68" s="49"/>
      <c r="K68" s="221"/>
      <c r="L68" s="221"/>
      <c r="M68" s="221"/>
      <c r="N68" s="221"/>
      <c r="O68" s="221"/>
      <c r="P68" s="50"/>
      <c r="Q68" s="221"/>
      <c r="R68" s="23"/>
    </row>
    <row r="69" spans="2:18" x14ac:dyDescent="0.35">
      <c r="B69" s="22"/>
      <c r="C69" s="220"/>
      <c r="D69" s="49"/>
      <c r="E69" s="221"/>
      <c r="F69" s="221"/>
      <c r="G69" s="221"/>
      <c r="H69" s="50"/>
      <c r="I69" s="221"/>
      <c r="J69" s="49"/>
      <c r="K69" s="221"/>
      <c r="L69" s="221"/>
      <c r="M69" s="221"/>
      <c r="N69" s="221"/>
      <c r="O69" s="221"/>
      <c r="P69" s="50"/>
      <c r="Q69" s="221"/>
      <c r="R69" s="23"/>
    </row>
    <row r="70" spans="2:18" s="1" customFormat="1" ht="13.5" x14ac:dyDescent="0.35">
      <c r="B70" s="31"/>
      <c r="C70" s="224"/>
      <c r="D70" s="51" t="s">
        <v>46</v>
      </c>
      <c r="E70" s="52"/>
      <c r="F70" s="52"/>
      <c r="G70" s="53" t="s">
        <v>47</v>
      </c>
      <c r="H70" s="54"/>
      <c r="I70" s="226"/>
      <c r="J70" s="51" t="s">
        <v>46</v>
      </c>
      <c r="K70" s="52"/>
      <c r="L70" s="52"/>
      <c r="M70" s="52"/>
      <c r="N70" s="53" t="s">
        <v>47</v>
      </c>
      <c r="O70" s="52"/>
      <c r="P70" s="54"/>
      <c r="Q70" s="226"/>
      <c r="R70" s="33"/>
    </row>
    <row r="71" spans="2:18" s="1" customFormat="1" ht="14.5" customHeight="1" x14ac:dyDescent="0.35">
      <c r="B71" s="55"/>
      <c r="C71" s="204"/>
      <c r="D71" s="56"/>
      <c r="E71" s="56"/>
      <c r="F71" s="56"/>
      <c r="G71" s="56"/>
      <c r="H71" s="56"/>
      <c r="I71" s="56"/>
      <c r="J71" s="56"/>
      <c r="K71" s="56"/>
      <c r="L71" s="56"/>
      <c r="M71" s="56"/>
      <c r="N71" s="56"/>
      <c r="O71" s="56"/>
      <c r="P71" s="56"/>
      <c r="Q71" s="56"/>
      <c r="R71" s="57"/>
    </row>
    <row r="75" spans="2:18" s="1" customFormat="1" ht="7" customHeight="1" x14ac:dyDescent="0.35">
      <c r="B75" s="58"/>
      <c r="C75" s="205"/>
      <c r="D75" s="59"/>
      <c r="E75" s="59"/>
      <c r="F75" s="59"/>
      <c r="G75" s="59"/>
      <c r="H75" s="59"/>
      <c r="I75" s="59"/>
      <c r="J75" s="59"/>
      <c r="K75" s="59"/>
      <c r="L75" s="59"/>
      <c r="M75" s="59"/>
      <c r="N75" s="59"/>
      <c r="O75" s="59"/>
      <c r="P75" s="59"/>
      <c r="Q75" s="59"/>
      <c r="R75" s="60"/>
    </row>
    <row r="76" spans="2:18" s="1" customFormat="1" ht="37" customHeight="1" x14ac:dyDescent="0.35">
      <c r="B76" s="31"/>
      <c r="C76" s="271" t="s">
        <v>97</v>
      </c>
      <c r="D76" s="272"/>
      <c r="E76" s="272"/>
      <c r="F76" s="272"/>
      <c r="G76" s="272"/>
      <c r="H76" s="272"/>
      <c r="I76" s="272"/>
      <c r="J76" s="272"/>
      <c r="K76" s="272"/>
      <c r="L76" s="272"/>
      <c r="M76" s="272"/>
      <c r="N76" s="272"/>
      <c r="O76" s="272"/>
      <c r="P76" s="272"/>
      <c r="Q76" s="272"/>
      <c r="R76" s="33"/>
    </row>
    <row r="77" spans="2:18" s="1" customFormat="1" ht="7" customHeight="1" x14ac:dyDescent="0.35">
      <c r="B77" s="31"/>
      <c r="C77" s="224"/>
      <c r="D77" s="226"/>
      <c r="E77" s="226"/>
      <c r="F77" s="226"/>
      <c r="G77" s="226"/>
      <c r="H77" s="226"/>
      <c r="I77" s="226"/>
      <c r="J77" s="226"/>
      <c r="K77" s="226"/>
      <c r="L77" s="226"/>
      <c r="M77" s="226"/>
      <c r="N77" s="226"/>
      <c r="O77" s="226"/>
      <c r="P77" s="226"/>
      <c r="Q77" s="226"/>
      <c r="R77" s="33"/>
    </row>
    <row r="78" spans="2:18" s="1" customFormat="1" ht="30" customHeight="1" x14ac:dyDescent="0.35">
      <c r="B78" s="31"/>
      <c r="C78" s="206" t="s">
        <v>12</v>
      </c>
      <c r="D78" s="226"/>
      <c r="E78" s="226"/>
      <c r="F78" s="324" t="str">
        <f>F6</f>
        <v>VÝMĚNA KOTLŮ A TECHNOLOGIE KOTELNY
INSTALACE TERMOSTATICKÝCH VENTILŮ NA OTOPNÝCH TĚLESECH 
V OBJEKTU ZÁKLADNÍ ŠKOLY A MATEŘSKÉ ŠKOLY CERHOVICE, OKRES BEROUN</v>
      </c>
      <c r="G78" s="325"/>
      <c r="H78" s="325"/>
      <c r="I78" s="325"/>
      <c r="J78" s="325"/>
      <c r="K78" s="325"/>
      <c r="L78" s="325"/>
      <c r="M78" s="325"/>
      <c r="N78" s="325"/>
      <c r="O78" s="325"/>
      <c r="P78" s="325"/>
      <c r="Q78" s="226"/>
      <c r="R78" s="33"/>
    </row>
    <row r="79" spans="2:18" s="1" customFormat="1" ht="37" customHeight="1" x14ac:dyDescent="0.35">
      <c r="B79" s="31"/>
      <c r="C79" s="207" t="s">
        <v>93</v>
      </c>
      <c r="D79" s="226"/>
      <c r="E79" s="226"/>
      <c r="F79" s="314" t="str">
        <f>F7</f>
        <v>SO - 03 - Elektroinstalace</v>
      </c>
      <c r="G79" s="315"/>
      <c r="H79" s="315"/>
      <c r="I79" s="315"/>
      <c r="J79" s="315"/>
      <c r="K79" s="315"/>
      <c r="L79" s="315"/>
      <c r="M79" s="315"/>
      <c r="N79" s="315"/>
      <c r="O79" s="315"/>
      <c r="P79" s="315"/>
      <c r="Q79" s="226"/>
      <c r="R79" s="33"/>
    </row>
    <row r="80" spans="2:18" s="1" customFormat="1" ht="7" customHeight="1" x14ac:dyDescent="0.35">
      <c r="B80" s="31"/>
      <c r="C80" s="224"/>
      <c r="D80" s="226"/>
      <c r="E80" s="226"/>
      <c r="F80" s="226"/>
      <c r="G80" s="226"/>
      <c r="H80" s="226"/>
      <c r="I80" s="226"/>
      <c r="J80" s="226"/>
      <c r="K80" s="226"/>
      <c r="L80" s="226"/>
      <c r="M80" s="226"/>
      <c r="N80" s="226"/>
      <c r="O80" s="226"/>
      <c r="P80" s="226"/>
      <c r="Q80" s="226"/>
      <c r="R80" s="33"/>
    </row>
    <row r="81" spans="2:21" s="1" customFormat="1" ht="18" customHeight="1" x14ac:dyDescent="0.35">
      <c r="B81" s="31"/>
      <c r="C81" s="206" t="s">
        <v>16</v>
      </c>
      <c r="D81" s="226"/>
      <c r="E81" s="226"/>
      <c r="F81" s="227" t="str">
        <f>F9</f>
        <v>Na Dražkách 217, 267 61 Cerhovice</v>
      </c>
      <c r="G81" s="226"/>
      <c r="H81" s="226"/>
      <c r="I81" s="226"/>
      <c r="J81" s="226"/>
      <c r="K81" s="225" t="s">
        <v>17</v>
      </c>
      <c r="L81" s="226"/>
      <c r="M81" s="290">
        <f>IF(O9="","",O9)</f>
        <v>44067</v>
      </c>
      <c r="N81" s="290"/>
      <c r="O81" s="290"/>
      <c r="P81" s="290"/>
      <c r="Q81" s="226"/>
      <c r="R81" s="33"/>
    </row>
    <row r="82" spans="2:21" s="1" customFormat="1" ht="7" customHeight="1" x14ac:dyDescent="0.35">
      <c r="B82" s="31"/>
      <c r="C82" s="224"/>
      <c r="D82" s="226"/>
      <c r="E82" s="226"/>
      <c r="F82" s="226"/>
      <c r="G82" s="226"/>
      <c r="H82" s="226"/>
      <c r="I82" s="226"/>
      <c r="J82" s="226"/>
      <c r="K82" s="226"/>
      <c r="L82" s="226"/>
      <c r="M82" s="226"/>
      <c r="N82" s="226"/>
      <c r="O82" s="226"/>
      <c r="P82" s="226"/>
      <c r="Q82" s="226"/>
      <c r="R82" s="33"/>
    </row>
    <row r="83" spans="2:21" s="1" customFormat="1" x14ac:dyDescent="0.35">
      <c r="B83" s="31"/>
      <c r="C83" s="206" t="s">
        <v>20</v>
      </c>
      <c r="D83" s="226"/>
      <c r="E83" s="226"/>
      <c r="F83" s="227" t="str">
        <f>E12</f>
        <v>Městys Cerhovice, nám.Kapitána Kučery 10, 267 61 Cerhovice</v>
      </c>
      <c r="G83" s="226"/>
      <c r="H83" s="226"/>
      <c r="I83" s="226"/>
      <c r="J83" s="226"/>
      <c r="K83" s="225" t="s">
        <v>25</v>
      </c>
      <c r="L83" s="226"/>
      <c r="M83" s="316" t="str">
        <f>E18</f>
        <v>Ing. Karel Šimůnek</v>
      </c>
      <c r="N83" s="316"/>
      <c r="O83" s="316"/>
      <c r="P83" s="316"/>
      <c r="Q83" s="316"/>
      <c r="R83" s="33"/>
    </row>
    <row r="84" spans="2:21" s="1" customFormat="1" ht="14.5" customHeight="1" x14ac:dyDescent="0.35">
      <c r="B84" s="31"/>
      <c r="C84" s="206" t="s">
        <v>23</v>
      </c>
      <c r="D84" s="226"/>
      <c r="E84" s="226"/>
      <c r="F84" s="227" t="str">
        <f>IF(E15="","",E15)</f>
        <v xml:space="preserve"> </v>
      </c>
      <c r="G84" s="226"/>
      <c r="H84" s="226"/>
      <c r="I84" s="226"/>
      <c r="J84" s="226"/>
      <c r="K84" s="225" t="s">
        <v>29</v>
      </c>
      <c r="L84" s="226"/>
      <c r="M84" s="316" t="str">
        <f>E21</f>
        <v>Ing. Karel Šimůnek</v>
      </c>
      <c r="N84" s="316"/>
      <c r="O84" s="316"/>
      <c r="P84" s="316"/>
      <c r="Q84" s="316"/>
      <c r="R84" s="33"/>
    </row>
    <row r="85" spans="2:21" s="1" customFormat="1" ht="10.4" customHeight="1" x14ac:dyDescent="0.35">
      <c r="B85" s="31"/>
      <c r="C85" s="224"/>
      <c r="D85" s="226"/>
      <c r="E85" s="226"/>
      <c r="F85" s="226"/>
      <c r="G85" s="226"/>
      <c r="H85" s="226"/>
      <c r="I85" s="226"/>
      <c r="J85" s="226"/>
      <c r="K85" s="226"/>
      <c r="L85" s="226"/>
      <c r="M85" s="226"/>
      <c r="N85" s="226"/>
      <c r="O85" s="226"/>
      <c r="P85" s="226"/>
      <c r="Q85" s="226"/>
      <c r="R85" s="33"/>
    </row>
    <row r="86" spans="2:21" s="1" customFormat="1" ht="29.25" customHeight="1" x14ac:dyDescent="0.35">
      <c r="B86" s="31"/>
      <c r="C86" s="327" t="s">
        <v>98</v>
      </c>
      <c r="D86" s="328"/>
      <c r="E86" s="328"/>
      <c r="F86" s="328"/>
      <c r="G86" s="328"/>
      <c r="H86" s="228"/>
      <c r="I86" s="228"/>
      <c r="J86" s="228"/>
      <c r="K86" s="228"/>
      <c r="L86" s="228"/>
      <c r="M86" s="228"/>
      <c r="N86" s="327" t="s">
        <v>99</v>
      </c>
      <c r="O86" s="328"/>
      <c r="P86" s="328"/>
      <c r="Q86" s="328"/>
      <c r="R86" s="33"/>
    </row>
    <row r="87" spans="2:21" s="1" customFormat="1" ht="10.4" customHeight="1" x14ac:dyDescent="0.35">
      <c r="B87" s="31"/>
      <c r="C87" s="224"/>
      <c r="D87" s="226"/>
      <c r="E87" s="226"/>
      <c r="F87" s="226"/>
      <c r="G87" s="226"/>
      <c r="H87" s="226"/>
      <c r="I87" s="226"/>
      <c r="J87" s="226"/>
      <c r="K87" s="226"/>
      <c r="L87" s="226"/>
      <c r="M87" s="226"/>
      <c r="N87" s="226"/>
      <c r="O87" s="226"/>
      <c r="P87" s="226"/>
      <c r="Q87" s="226"/>
      <c r="R87" s="33"/>
    </row>
    <row r="88" spans="2:21" s="1" customFormat="1" ht="29.25" customHeight="1" x14ac:dyDescent="0.35">
      <c r="B88" s="31"/>
      <c r="C88" s="208" t="s">
        <v>100</v>
      </c>
      <c r="D88" s="226"/>
      <c r="E88" s="226"/>
      <c r="F88" s="226"/>
      <c r="G88" s="226"/>
      <c r="H88" s="226"/>
      <c r="I88" s="226"/>
      <c r="J88" s="226"/>
      <c r="K88" s="226"/>
      <c r="L88" s="226"/>
      <c r="M88" s="226"/>
      <c r="N88" s="329">
        <f>N89+N91</f>
        <v>0</v>
      </c>
      <c r="O88" s="321"/>
      <c r="P88" s="321"/>
      <c r="Q88" s="321"/>
      <c r="R88" s="33"/>
    </row>
    <row r="89" spans="2:21" s="6" customFormat="1" ht="25" customHeight="1" x14ac:dyDescent="0.35">
      <c r="B89" s="105"/>
      <c r="C89" s="209"/>
      <c r="D89" s="107" t="s">
        <v>104</v>
      </c>
      <c r="E89" s="222"/>
      <c r="F89" s="222"/>
      <c r="G89" s="222"/>
      <c r="H89" s="222"/>
      <c r="I89" s="222"/>
      <c r="J89" s="222"/>
      <c r="K89" s="222"/>
      <c r="L89" s="222"/>
      <c r="M89" s="222"/>
      <c r="N89" s="301">
        <f>N113</f>
        <v>0</v>
      </c>
      <c r="O89" s="326"/>
      <c r="P89" s="326"/>
      <c r="Q89" s="326"/>
      <c r="R89" s="108"/>
    </row>
    <row r="90" spans="2:21" s="7" customFormat="1" ht="19.899999999999999" customHeight="1" x14ac:dyDescent="0.35">
      <c r="B90" s="109"/>
      <c r="C90" s="210"/>
      <c r="D90" s="111" t="s">
        <v>787</v>
      </c>
      <c r="E90" s="229"/>
      <c r="F90" s="229"/>
      <c r="G90" s="229"/>
      <c r="H90" s="229"/>
      <c r="I90" s="229"/>
      <c r="J90" s="229"/>
      <c r="K90" s="229"/>
      <c r="L90" s="229"/>
      <c r="M90" s="229"/>
      <c r="N90" s="319">
        <f>N114</f>
        <v>0</v>
      </c>
      <c r="O90" s="320"/>
      <c r="P90" s="320"/>
      <c r="Q90" s="320"/>
      <c r="R90" s="112"/>
    </row>
    <row r="91" spans="2:21" s="6" customFormat="1" ht="25" customHeight="1" x14ac:dyDescent="0.35">
      <c r="B91" s="105"/>
      <c r="C91" s="209"/>
      <c r="D91" s="107" t="s">
        <v>257</v>
      </c>
      <c r="E91" s="222"/>
      <c r="F91" s="222"/>
      <c r="G91" s="222"/>
      <c r="H91" s="222"/>
      <c r="I91" s="222"/>
      <c r="J91" s="222"/>
      <c r="K91" s="222"/>
      <c r="L91" s="222"/>
      <c r="M91" s="222"/>
      <c r="N91" s="301">
        <f>N206</f>
        <v>0</v>
      </c>
      <c r="O91" s="326"/>
      <c r="P91" s="326"/>
      <c r="Q91" s="326"/>
      <c r="R91" s="108"/>
    </row>
    <row r="92" spans="2:21" s="1" customFormat="1" ht="21.75" customHeight="1" x14ac:dyDescent="0.35">
      <c r="B92" s="31"/>
      <c r="C92" s="224"/>
      <c r="D92" s="226"/>
      <c r="E92" s="226"/>
      <c r="F92" s="226"/>
      <c r="G92" s="226"/>
      <c r="H92" s="226"/>
      <c r="I92" s="226"/>
      <c r="J92" s="226"/>
      <c r="K92" s="226"/>
      <c r="L92" s="226"/>
      <c r="M92" s="226"/>
      <c r="N92" s="226"/>
      <c r="O92" s="226"/>
      <c r="P92" s="226"/>
      <c r="Q92" s="226"/>
      <c r="R92" s="33"/>
    </row>
    <row r="93" spans="2:21" s="1" customFormat="1" ht="29.25" customHeight="1" x14ac:dyDescent="0.35">
      <c r="B93" s="31"/>
      <c r="C93" s="208" t="s">
        <v>115</v>
      </c>
      <c r="D93" s="226"/>
      <c r="E93" s="226"/>
      <c r="F93" s="226"/>
      <c r="G93" s="226"/>
      <c r="H93" s="226"/>
      <c r="I93" s="226"/>
      <c r="J93" s="226"/>
      <c r="K93" s="226"/>
      <c r="L93" s="226"/>
      <c r="M93" s="226"/>
      <c r="N93" s="321">
        <v>0</v>
      </c>
      <c r="O93" s="322"/>
      <c r="P93" s="322"/>
      <c r="Q93" s="322"/>
      <c r="R93" s="33"/>
      <c r="T93" s="113"/>
      <c r="U93" s="114"/>
    </row>
    <row r="94" spans="2:21" s="1" customFormat="1" ht="18" customHeight="1" x14ac:dyDescent="0.35">
      <c r="B94" s="31"/>
      <c r="C94" s="224"/>
      <c r="D94" s="226"/>
      <c r="E94" s="226"/>
      <c r="F94" s="226"/>
      <c r="G94" s="226"/>
      <c r="H94" s="226"/>
      <c r="I94" s="226"/>
      <c r="J94" s="226"/>
      <c r="K94" s="226"/>
      <c r="L94" s="226"/>
      <c r="M94" s="226"/>
      <c r="N94" s="226"/>
      <c r="O94" s="226"/>
      <c r="P94" s="226"/>
      <c r="Q94" s="226"/>
      <c r="R94" s="33"/>
    </row>
    <row r="95" spans="2:21" s="1" customFormat="1" ht="29.25" customHeight="1" x14ac:dyDescent="0.35">
      <c r="B95" s="31"/>
      <c r="C95" s="211" t="s">
        <v>90</v>
      </c>
      <c r="D95" s="228"/>
      <c r="E95" s="228"/>
      <c r="F95" s="228"/>
      <c r="G95" s="228"/>
      <c r="H95" s="228"/>
      <c r="I95" s="228"/>
      <c r="J95" s="228"/>
      <c r="K95" s="228"/>
      <c r="L95" s="323">
        <f>ROUND(SUM(N88+N93),2)</f>
        <v>0</v>
      </c>
      <c r="M95" s="323"/>
      <c r="N95" s="323"/>
      <c r="O95" s="323"/>
      <c r="P95" s="323"/>
      <c r="Q95" s="323"/>
      <c r="R95" s="33"/>
    </row>
    <row r="96" spans="2:21" s="1" customFormat="1" ht="7" customHeight="1" x14ac:dyDescent="0.35">
      <c r="B96" s="55"/>
      <c r="C96" s="204"/>
      <c r="D96" s="56"/>
      <c r="E96" s="56"/>
      <c r="F96" s="56"/>
      <c r="G96" s="56"/>
      <c r="H96" s="56"/>
      <c r="I96" s="56"/>
      <c r="J96" s="56"/>
      <c r="K96" s="56"/>
      <c r="L96" s="56"/>
      <c r="M96" s="56"/>
      <c r="N96" s="56"/>
      <c r="O96" s="56"/>
      <c r="P96" s="56"/>
      <c r="Q96" s="56"/>
      <c r="R96" s="57"/>
    </row>
    <row r="100" spans="2:27" s="1" customFormat="1" ht="7" customHeight="1" x14ac:dyDescent="0.35">
      <c r="B100" s="58"/>
      <c r="C100" s="205"/>
      <c r="D100" s="59"/>
      <c r="E100" s="59"/>
      <c r="F100" s="59"/>
      <c r="G100" s="59"/>
      <c r="H100" s="59"/>
      <c r="I100" s="59"/>
      <c r="J100" s="59"/>
      <c r="K100" s="59"/>
      <c r="L100" s="59"/>
      <c r="M100" s="59"/>
      <c r="N100" s="59"/>
      <c r="O100" s="59"/>
      <c r="P100" s="59"/>
      <c r="Q100" s="59"/>
      <c r="R100" s="60"/>
    </row>
    <row r="101" spans="2:27" s="1" customFormat="1" ht="37" customHeight="1" x14ac:dyDescent="0.35">
      <c r="B101" s="31"/>
      <c r="C101" s="271" t="s">
        <v>116</v>
      </c>
      <c r="D101" s="315"/>
      <c r="E101" s="315"/>
      <c r="F101" s="315"/>
      <c r="G101" s="315"/>
      <c r="H101" s="315"/>
      <c r="I101" s="315"/>
      <c r="J101" s="315"/>
      <c r="K101" s="315"/>
      <c r="L101" s="315"/>
      <c r="M101" s="315"/>
      <c r="N101" s="315"/>
      <c r="O101" s="315"/>
      <c r="P101" s="315"/>
      <c r="Q101" s="315"/>
      <c r="R101" s="33"/>
    </row>
    <row r="102" spans="2:27" s="1" customFormat="1" ht="7" customHeight="1" x14ac:dyDescent="0.35">
      <c r="B102" s="31"/>
      <c r="C102" s="224"/>
      <c r="D102" s="226"/>
      <c r="E102" s="226"/>
      <c r="F102" s="226"/>
      <c r="G102" s="226"/>
      <c r="H102" s="226"/>
      <c r="I102" s="226"/>
      <c r="J102" s="226"/>
      <c r="K102" s="226"/>
      <c r="L102" s="226"/>
      <c r="M102" s="226"/>
      <c r="N102" s="226"/>
      <c r="O102" s="226"/>
      <c r="P102" s="226"/>
      <c r="Q102" s="226"/>
      <c r="R102" s="33"/>
    </row>
    <row r="103" spans="2:27" s="1" customFormat="1" ht="40.5" customHeight="1" x14ac:dyDescent="0.35">
      <c r="B103" s="31"/>
      <c r="C103" s="206" t="s">
        <v>12</v>
      </c>
      <c r="D103" s="226"/>
      <c r="E103" s="226"/>
      <c r="F103" s="324" t="str">
        <f>F6</f>
        <v>VÝMĚNA KOTLŮ A TECHNOLOGIE KOTELNY
INSTALACE TERMOSTATICKÝCH VENTILŮ NA OTOPNÝCH TĚLESECH 
V OBJEKTU ZÁKLADNÍ ŠKOLY A MATEŘSKÉ ŠKOLY CERHOVICE, OKRES BEROUN</v>
      </c>
      <c r="G103" s="325"/>
      <c r="H103" s="325"/>
      <c r="I103" s="325"/>
      <c r="J103" s="325"/>
      <c r="K103" s="325"/>
      <c r="L103" s="325"/>
      <c r="M103" s="325"/>
      <c r="N103" s="325"/>
      <c r="O103" s="325"/>
      <c r="P103" s="325"/>
      <c r="Q103" s="226"/>
      <c r="R103" s="33"/>
    </row>
    <row r="104" spans="2:27" s="1" customFormat="1" ht="37" customHeight="1" x14ac:dyDescent="0.35">
      <c r="B104" s="31"/>
      <c r="C104" s="207" t="s">
        <v>93</v>
      </c>
      <c r="D104" s="226"/>
      <c r="E104" s="226"/>
      <c r="F104" s="314" t="str">
        <f>F7</f>
        <v>SO - 03 - Elektroinstalace</v>
      </c>
      <c r="G104" s="315"/>
      <c r="H104" s="315"/>
      <c r="I104" s="315"/>
      <c r="J104" s="315"/>
      <c r="K104" s="315"/>
      <c r="L104" s="315"/>
      <c r="M104" s="315"/>
      <c r="N104" s="315"/>
      <c r="O104" s="315"/>
      <c r="P104" s="315"/>
      <c r="Q104" s="226"/>
      <c r="R104" s="33"/>
    </row>
    <row r="105" spans="2:27" s="1" customFormat="1" ht="7" customHeight="1" x14ac:dyDescent="0.35">
      <c r="B105" s="31"/>
      <c r="C105" s="224"/>
      <c r="D105" s="226"/>
      <c r="E105" s="226"/>
      <c r="F105" s="226"/>
      <c r="G105" s="226"/>
      <c r="H105" s="226"/>
      <c r="I105" s="226"/>
      <c r="J105" s="226"/>
      <c r="K105" s="226"/>
      <c r="L105" s="226"/>
      <c r="M105" s="226"/>
      <c r="N105" s="226"/>
      <c r="O105" s="226"/>
      <c r="P105" s="226"/>
      <c r="Q105" s="226"/>
      <c r="R105" s="33"/>
    </row>
    <row r="106" spans="2:27" s="1" customFormat="1" ht="18" customHeight="1" x14ac:dyDescent="0.35">
      <c r="B106" s="31"/>
      <c r="C106" s="206" t="s">
        <v>16</v>
      </c>
      <c r="D106" s="226"/>
      <c r="E106" s="226"/>
      <c r="F106" s="227" t="str">
        <f>F9</f>
        <v>Na Dražkách 217, 267 61 Cerhovice</v>
      </c>
      <c r="G106" s="226"/>
      <c r="H106" s="226"/>
      <c r="I106" s="226"/>
      <c r="J106" s="226"/>
      <c r="K106" s="225" t="s">
        <v>17</v>
      </c>
      <c r="L106" s="226"/>
      <c r="M106" s="290">
        <f>IF(O9="","",O9)</f>
        <v>44067</v>
      </c>
      <c r="N106" s="290"/>
      <c r="O106" s="290"/>
      <c r="P106" s="290"/>
      <c r="Q106" s="226"/>
      <c r="R106" s="33"/>
    </row>
    <row r="107" spans="2:27" s="1" customFormat="1" ht="7" customHeight="1" x14ac:dyDescent="0.35">
      <c r="B107" s="31"/>
      <c r="C107" s="224"/>
      <c r="D107" s="226"/>
      <c r="E107" s="226"/>
      <c r="F107" s="226"/>
      <c r="G107" s="226"/>
      <c r="H107" s="226"/>
      <c r="I107" s="226"/>
      <c r="J107" s="226"/>
      <c r="K107" s="226"/>
      <c r="L107" s="226"/>
      <c r="M107" s="226"/>
      <c r="N107" s="226"/>
      <c r="O107" s="226"/>
      <c r="P107" s="226"/>
      <c r="Q107" s="226"/>
      <c r="R107" s="33"/>
    </row>
    <row r="108" spans="2:27" s="1" customFormat="1" x14ac:dyDescent="0.35">
      <c r="B108" s="31"/>
      <c r="C108" s="206" t="s">
        <v>20</v>
      </c>
      <c r="D108" s="226"/>
      <c r="E108" s="226"/>
      <c r="F108" s="227" t="str">
        <f>E12</f>
        <v>Městys Cerhovice, nám.Kapitána Kučery 10, 267 61 Cerhovice</v>
      </c>
      <c r="G108" s="226"/>
      <c r="H108" s="226"/>
      <c r="I108" s="226"/>
      <c r="J108" s="226"/>
      <c r="K108" s="225" t="s">
        <v>25</v>
      </c>
      <c r="L108" s="226"/>
      <c r="M108" s="316" t="str">
        <f>E18</f>
        <v>Ing. Karel Šimůnek</v>
      </c>
      <c r="N108" s="316"/>
      <c r="O108" s="316"/>
      <c r="P108" s="316"/>
      <c r="Q108" s="316"/>
      <c r="R108" s="33"/>
    </row>
    <row r="109" spans="2:27" s="1" customFormat="1" ht="14.5" customHeight="1" x14ac:dyDescent="0.35">
      <c r="B109" s="31"/>
      <c r="C109" s="206" t="s">
        <v>23</v>
      </c>
      <c r="D109" s="226"/>
      <c r="E109" s="226"/>
      <c r="F109" s="227" t="str">
        <f>IF(E15="","",E15)</f>
        <v xml:space="preserve"> </v>
      </c>
      <c r="G109" s="226"/>
      <c r="H109" s="226"/>
      <c r="I109" s="226"/>
      <c r="J109" s="226"/>
      <c r="K109" s="225" t="s">
        <v>29</v>
      </c>
      <c r="L109" s="226"/>
      <c r="M109" s="316" t="str">
        <f>E21</f>
        <v>Ing. Karel Šimůnek</v>
      </c>
      <c r="N109" s="316"/>
      <c r="O109" s="316"/>
      <c r="P109" s="316"/>
      <c r="Q109" s="316"/>
      <c r="R109" s="33"/>
    </row>
    <row r="110" spans="2:27" s="1" customFormat="1" ht="10.4" customHeight="1" x14ac:dyDescent="0.35">
      <c r="B110" s="31"/>
      <c r="C110" s="224"/>
      <c r="D110" s="226"/>
      <c r="E110" s="226"/>
      <c r="F110" s="226"/>
      <c r="G110" s="226"/>
      <c r="H110" s="226"/>
      <c r="I110" s="226"/>
      <c r="J110" s="226"/>
      <c r="K110" s="226"/>
      <c r="L110" s="226"/>
      <c r="M110" s="226"/>
      <c r="N110" s="226"/>
      <c r="O110" s="226"/>
      <c r="P110" s="226"/>
      <c r="Q110" s="226"/>
      <c r="R110" s="33"/>
    </row>
    <row r="111" spans="2:27" s="8" customFormat="1" ht="29.25" customHeight="1" x14ac:dyDescent="0.35">
      <c r="B111" s="115"/>
      <c r="C111" s="212" t="s">
        <v>117</v>
      </c>
      <c r="D111" s="230" t="s">
        <v>118</v>
      </c>
      <c r="E111" s="230" t="s">
        <v>52</v>
      </c>
      <c r="F111" s="317" t="s">
        <v>119</v>
      </c>
      <c r="G111" s="317"/>
      <c r="H111" s="317"/>
      <c r="I111" s="317"/>
      <c r="J111" s="230" t="s">
        <v>120</v>
      </c>
      <c r="K111" s="230" t="s">
        <v>121</v>
      </c>
      <c r="L111" s="317" t="s">
        <v>122</v>
      </c>
      <c r="M111" s="317"/>
      <c r="N111" s="317" t="s">
        <v>99</v>
      </c>
      <c r="O111" s="317"/>
      <c r="P111" s="317"/>
      <c r="Q111" s="318"/>
      <c r="R111" s="118"/>
      <c r="T111" s="71"/>
      <c r="U111" s="72"/>
      <c r="V111" s="72"/>
      <c r="W111" s="72"/>
      <c r="X111" s="72"/>
      <c r="Y111" s="72"/>
      <c r="Z111" s="72"/>
      <c r="AA111" s="73"/>
    </row>
    <row r="112" spans="2:27" s="1" customFormat="1" ht="29.25" customHeight="1" x14ac:dyDescent="0.35">
      <c r="B112" s="31"/>
      <c r="C112" s="213" t="s">
        <v>95</v>
      </c>
      <c r="D112" s="226"/>
      <c r="E112" s="226"/>
      <c r="F112" s="226"/>
      <c r="G112" s="226"/>
      <c r="H112" s="226"/>
      <c r="I112" s="226"/>
      <c r="J112" s="226"/>
      <c r="K112" s="226"/>
      <c r="L112" s="226"/>
      <c r="M112" s="226"/>
      <c r="N112" s="298">
        <f>N113</f>
        <v>0</v>
      </c>
      <c r="O112" s="299"/>
      <c r="P112" s="299"/>
      <c r="Q112" s="299"/>
      <c r="R112" s="33"/>
      <c r="T112" s="74"/>
      <c r="U112" s="223"/>
      <c r="V112" s="223"/>
      <c r="W112" s="119"/>
      <c r="X112" s="223"/>
      <c r="Y112" s="119"/>
      <c r="Z112" s="223"/>
      <c r="AA112" s="120"/>
    </row>
    <row r="113" spans="2:27" s="9" customFormat="1" ht="37.4" customHeight="1" x14ac:dyDescent="0.35">
      <c r="B113" s="121"/>
      <c r="C113" s="214"/>
      <c r="D113" s="123" t="s">
        <v>104</v>
      </c>
      <c r="E113" s="123"/>
      <c r="F113" s="123"/>
      <c r="G113" s="123"/>
      <c r="H113" s="123"/>
      <c r="I113" s="123"/>
      <c r="J113" s="123"/>
      <c r="K113" s="123"/>
      <c r="L113" s="123"/>
      <c r="M113" s="123"/>
      <c r="N113" s="300">
        <f>N114</f>
        <v>0</v>
      </c>
      <c r="O113" s="301"/>
      <c r="P113" s="301"/>
      <c r="Q113" s="301"/>
      <c r="R113" s="124"/>
      <c r="T113" s="125"/>
      <c r="U113" s="122"/>
      <c r="V113" s="122"/>
      <c r="W113" s="126"/>
      <c r="X113" s="122"/>
      <c r="Y113" s="126"/>
      <c r="Z113" s="122"/>
      <c r="AA113" s="127"/>
    </row>
    <row r="114" spans="2:27" s="9" customFormat="1" ht="19.899999999999999" customHeight="1" x14ac:dyDescent="0.35">
      <c r="B114" s="121"/>
      <c r="C114" s="214"/>
      <c r="D114" s="128" t="s">
        <v>787</v>
      </c>
      <c r="E114" s="128"/>
      <c r="F114" s="128"/>
      <c r="G114" s="128"/>
      <c r="H114" s="128"/>
      <c r="I114" s="128"/>
      <c r="J114" s="128"/>
      <c r="K114" s="128"/>
      <c r="L114" s="128"/>
      <c r="M114" s="128"/>
      <c r="N114" s="302">
        <f>SUM(N115:Q205)</f>
        <v>0</v>
      </c>
      <c r="O114" s="303"/>
      <c r="P114" s="303"/>
      <c r="Q114" s="303"/>
      <c r="R114" s="124"/>
      <c r="T114" s="125"/>
      <c r="U114" s="122"/>
      <c r="V114" s="122"/>
      <c r="W114" s="126"/>
      <c r="X114" s="122"/>
      <c r="Y114" s="126"/>
      <c r="Z114" s="122"/>
      <c r="AA114" s="127"/>
    </row>
    <row r="115" spans="2:27" s="9" customFormat="1" ht="29.25" customHeight="1" x14ac:dyDescent="0.35">
      <c r="B115" s="121"/>
      <c r="C115" s="215" t="s">
        <v>76</v>
      </c>
      <c r="D115" s="130"/>
      <c r="E115" s="131" t="s">
        <v>717</v>
      </c>
      <c r="F115" s="294" t="s">
        <v>709</v>
      </c>
      <c r="G115" s="294"/>
      <c r="H115" s="294"/>
      <c r="I115" s="294"/>
      <c r="J115" s="132" t="s">
        <v>163</v>
      </c>
      <c r="K115" s="133">
        <v>1</v>
      </c>
      <c r="L115" s="345"/>
      <c r="M115" s="346"/>
      <c r="N115" s="347">
        <f>K115*L115</f>
        <v>0</v>
      </c>
      <c r="O115" s="347"/>
      <c r="P115" s="347"/>
      <c r="Q115" s="347"/>
      <c r="R115" s="124"/>
      <c r="T115" s="125"/>
      <c r="U115" s="122"/>
      <c r="V115" s="122"/>
      <c r="W115" s="126"/>
      <c r="X115" s="122"/>
      <c r="Y115" s="126"/>
      <c r="Z115" s="122"/>
      <c r="AA115" s="127"/>
    </row>
    <row r="116" spans="2:27" s="9" customFormat="1" ht="13.5" customHeight="1" x14ac:dyDescent="0.35">
      <c r="B116" s="121"/>
      <c r="C116" s="215" t="s">
        <v>91</v>
      </c>
      <c r="D116" s="130"/>
      <c r="E116" s="131" t="s">
        <v>718</v>
      </c>
      <c r="F116" s="348" t="s">
        <v>830</v>
      </c>
      <c r="G116" s="348"/>
      <c r="H116" s="348"/>
      <c r="I116" s="348"/>
      <c r="J116" s="234" t="s">
        <v>624</v>
      </c>
      <c r="K116" s="232">
        <v>1</v>
      </c>
      <c r="L116" s="345"/>
      <c r="M116" s="346"/>
      <c r="N116" s="347">
        <f t="shared" ref="N116:N203" si="0">K116*L116</f>
        <v>0</v>
      </c>
      <c r="O116" s="347"/>
      <c r="P116" s="347"/>
      <c r="Q116" s="347"/>
      <c r="R116" s="124"/>
      <c r="T116" s="125"/>
      <c r="U116" s="122"/>
      <c r="V116" s="122"/>
      <c r="W116" s="126"/>
      <c r="X116" s="122"/>
      <c r="Y116" s="126"/>
      <c r="Z116" s="122"/>
      <c r="AA116" s="127"/>
    </row>
    <row r="117" spans="2:27" s="9" customFormat="1" ht="13.5" customHeight="1" x14ac:dyDescent="0.35">
      <c r="B117" s="121"/>
      <c r="C117" s="215" t="s">
        <v>127</v>
      </c>
      <c r="D117" s="130"/>
      <c r="E117" s="131" t="s">
        <v>719</v>
      </c>
      <c r="F117" s="348" t="s">
        <v>831</v>
      </c>
      <c r="G117" s="348"/>
      <c r="H117" s="348"/>
      <c r="I117" s="348"/>
      <c r="J117" s="234" t="s">
        <v>624</v>
      </c>
      <c r="K117" s="232">
        <v>1</v>
      </c>
      <c r="L117" s="345"/>
      <c r="M117" s="346"/>
      <c r="N117" s="347">
        <f t="shared" si="0"/>
        <v>0</v>
      </c>
      <c r="O117" s="347"/>
      <c r="P117" s="347"/>
      <c r="Q117" s="347"/>
      <c r="R117" s="124"/>
      <c r="T117" s="125"/>
      <c r="U117" s="122"/>
      <c r="V117" s="122"/>
      <c r="W117" s="126"/>
      <c r="X117" s="122"/>
      <c r="Y117" s="126"/>
      <c r="Z117" s="122"/>
      <c r="AA117" s="127"/>
    </row>
    <row r="118" spans="2:27" s="9" customFormat="1" ht="13.5" customHeight="1" x14ac:dyDescent="0.35">
      <c r="B118" s="121"/>
      <c r="C118" s="215" t="s">
        <v>125</v>
      </c>
      <c r="D118" s="130"/>
      <c r="E118" s="131" t="s">
        <v>720</v>
      </c>
      <c r="F118" s="348" t="s">
        <v>832</v>
      </c>
      <c r="G118" s="348"/>
      <c r="H118" s="348"/>
      <c r="I118" s="348"/>
      <c r="J118" s="234" t="s">
        <v>624</v>
      </c>
      <c r="K118" s="232">
        <v>1</v>
      </c>
      <c r="L118" s="345"/>
      <c r="M118" s="346"/>
      <c r="N118" s="347">
        <f t="shared" si="0"/>
        <v>0</v>
      </c>
      <c r="O118" s="347"/>
      <c r="P118" s="347"/>
      <c r="Q118" s="347"/>
      <c r="R118" s="124"/>
      <c r="T118" s="125"/>
      <c r="U118" s="122"/>
      <c r="V118" s="122"/>
      <c r="W118" s="126"/>
      <c r="X118" s="122"/>
      <c r="Y118" s="126"/>
      <c r="Z118" s="122"/>
      <c r="AA118" s="127"/>
    </row>
    <row r="119" spans="2:27" s="9" customFormat="1" ht="13.5" customHeight="1" x14ac:dyDescent="0.35">
      <c r="B119" s="121"/>
      <c r="C119" s="215" t="s">
        <v>132</v>
      </c>
      <c r="D119" s="130"/>
      <c r="E119" s="131" t="s">
        <v>721</v>
      </c>
      <c r="F119" s="348" t="s">
        <v>833</v>
      </c>
      <c r="G119" s="348"/>
      <c r="H119" s="348"/>
      <c r="I119" s="348"/>
      <c r="J119" s="234" t="s">
        <v>624</v>
      </c>
      <c r="K119" s="232">
        <v>1</v>
      </c>
      <c r="L119" s="345"/>
      <c r="M119" s="346"/>
      <c r="N119" s="347">
        <f t="shared" si="0"/>
        <v>0</v>
      </c>
      <c r="O119" s="347"/>
      <c r="P119" s="347"/>
      <c r="Q119" s="347"/>
      <c r="R119" s="124"/>
      <c r="T119" s="125"/>
      <c r="U119" s="122"/>
      <c r="V119" s="122"/>
      <c r="W119" s="126"/>
      <c r="X119" s="122"/>
      <c r="Y119" s="126"/>
      <c r="Z119" s="122"/>
      <c r="AA119" s="127"/>
    </row>
    <row r="120" spans="2:27" s="9" customFormat="1" ht="13.5" customHeight="1" x14ac:dyDescent="0.35">
      <c r="B120" s="121"/>
      <c r="C120" s="215" t="s">
        <v>134</v>
      </c>
      <c r="D120" s="130"/>
      <c r="E120" s="131" t="s">
        <v>722</v>
      </c>
      <c r="F120" s="348" t="s">
        <v>834</v>
      </c>
      <c r="G120" s="348"/>
      <c r="H120" s="348"/>
      <c r="I120" s="348"/>
      <c r="J120" s="234" t="s">
        <v>624</v>
      </c>
      <c r="K120" s="232">
        <v>1</v>
      </c>
      <c r="L120" s="345"/>
      <c r="M120" s="346"/>
      <c r="N120" s="347">
        <f t="shared" si="0"/>
        <v>0</v>
      </c>
      <c r="O120" s="347"/>
      <c r="P120" s="347"/>
      <c r="Q120" s="347"/>
      <c r="R120" s="124"/>
      <c r="T120" s="125"/>
      <c r="U120" s="122"/>
      <c r="V120" s="122"/>
      <c r="W120" s="126"/>
      <c r="X120" s="122"/>
      <c r="Y120" s="126"/>
      <c r="Z120" s="122"/>
      <c r="AA120" s="127"/>
    </row>
    <row r="121" spans="2:27" s="9" customFormat="1" ht="13.5" customHeight="1" x14ac:dyDescent="0.35">
      <c r="B121" s="121"/>
      <c r="C121" s="215" t="s">
        <v>135</v>
      </c>
      <c r="D121" s="130"/>
      <c r="E121" s="131" t="s">
        <v>723</v>
      </c>
      <c r="F121" s="348" t="s">
        <v>835</v>
      </c>
      <c r="G121" s="348"/>
      <c r="H121" s="348"/>
      <c r="I121" s="348"/>
      <c r="J121" s="234" t="s">
        <v>624</v>
      </c>
      <c r="K121" s="232">
        <v>1</v>
      </c>
      <c r="L121" s="345"/>
      <c r="M121" s="346"/>
      <c r="N121" s="347">
        <f t="shared" si="0"/>
        <v>0</v>
      </c>
      <c r="O121" s="347"/>
      <c r="P121" s="347"/>
      <c r="Q121" s="347"/>
      <c r="R121" s="124"/>
      <c r="T121" s="125"/>
      <c r="U121" s="122"/>
      <c r="V121" s="122"/>
      <c r="W121" s="126"/>
      <c r="X121" s="122"/>
      <c r="Y121" s="126"/>
      <c r="Z121" s="122"/>
      <c r="AA121" s="127"/>
    </row>
    <row r="122" spans="2:27" s="9" customFormat="1" ht="13.5" customHeight="1" x14ac:dyDescent="0.35">
      <c r="B122" s="121"/>
      <c r="C122" s="215" t="s">
        <v>137</v>
      </c>
      <c r="D122" s="130"/>
      <c r="E122" s="131" t="s">
        <v>724</v>
      </c>
      <c r="F122" s="348" t="s">
        <v>836</v>
      </c>
      <c r="G122" s="348"/>
      <c r="H122" s="348"/>
      <c r="I122" s="348"/>
      <c r="J122" s="234" t="s">
        <v>624</v>
      </c>
      <c r="K122" s="232">
        <v>1</v>
      </c>
      <c r="L122" s="345"/>
      <c r="M122" s="346"/>
      <c r="N122" s="347">
        <f t="shared" si="0"/>
        <v>0</v>
      </c>
      <c r="O122" s="347"/>
      <c r="P122" s="347"/>
      <c r="Q122" s="347"/>
      <c r="R122" s="124"/>
      <c r="T122" s="125"/>
      <c r="U122" s="122"/>
      <c r="V122" s="122"/>
      <c r="W122" s="126"/>
      <c r="X122" s="122"/>
      <c r="Y122" s="126"/>
      <c r="Z122" s="122"/>
      <c r="AA122" s="127"/>
    </row>
    <row r="123" spans="2:27" s="9" customFormat="1" ht="13.5" customHeight="1" x14ac:dyDescent="0.35">
      <c r="B123" s="121"/>
      <c r="C123" s="215" t="s">
        <v>140</v>
      </c>
      <c r="D123" s="130"/>
      <c r="E123" s="131" t="s">
        <v>725</v>
      </c>
      <c r="F123" s="348" t="s">
        <v>837</v>
      </c>
      <c r="G123" s="348"/>
      <c r="H123" s="348"/>
      <c r="I123" s="348"/>
      <c r="J123" s="234" t="s">
        <v>624</v>
      </c>
      <c r="K123" s="232">
        <f>K122</f>
        <v>1</v>
      </c>
      <c r="L123" s="345"/>
      <c r="M123" s="346"/>
      <c r="N123" s="347">
        <f t="shared" si="0"/>
        <v>0</v>
      </c>
      <c r="O123" s="347"/>
      <c r="P123" s="347"/>
      <c r="Q123" s="347"/>
      <c r="R123" s="124"/>
      <c r="T123" s="125"/>
      <c r="U123" s="122"/>
      <c r="V123" s="122"/>
      <c r="W123" s="126"/>
      <c r="X123" s="122"/>
      <c r="Y123" s="126"/>
      <c r="Z123" s="122"/>
      <c r="AA123" s="127"/>
    </row>
    <row r="124" spans="2:27" s="9" customFormat="1" ht="13.5" customHeight="1" x14ac:dyDescent="0.35">
      <c r="B124" s="121"/>
      <c r="C124" s="215" t="s">
        <v>142</v>
      </c>
      <c r="D124" s="130"/>
      <c r="E124" s="131" t="s">
        <v>726</v>
      </c>
      <c r="F124" s="348" t="s">
        <v>838</v>
      </c>
      <c r="G124" s="348"/>
      <c r="H124" s="348"/>
      <c r="I124" s="348"/>
      <c r="J124" s="234" t="s">
        <v>624</v>
      </c>
      <c r="K124" s="232">
        <f>K123</f>
        <v>1</v>
      </c>
      <c r="L124" s="345"/>
      <c r="M124" s="346"/>
      <c r="N124" s="347">
        <f t="shared" si="0"/>
        <v>0</v>
      </c>
      <c r="O124" s="347"/>
      <c r="P124" s="347"/>
      <c r="Q124" s="347"/>
      <c r="R124" s="124"/>
      <c r="T124" s="125"/>
      <c r="U124" s="122"/>
      <c r="V124" s="122"/>
      <c r="W124" s="126"/>
      <c r="X124" s="122"/>
      <c r="Y124" s="126"/>
      <c r="Z124" s="122"/>
      <c r="AA124" s="127"/>
    </row>
    <row r="125" spans="2:27" s="9" customFormat="1" ht="13.5" customHeight="1" x14ac:dyDescent="0.35">
      <c r="B125" s="121"/>
      <c r="C125" s="215" t="s">
        <v>144</v>
      </c>
      <c r="D125" s="130"/>
      <c r="E125" s="131" t="s">
        <v>727</v>
      </c>
      <c r="F125" s="348" t="s">
        <v>839</v>
      </c>
      <c r="G125" s="348"/>
      <c r="H125" s="348"/>
      <c r="I125" s="348"/>
      <c r="J125" s="234" t="s">
        <v>624</v>
      </c>
      <c r="K125" s="232">
        <v>1</v>
      </c>
      <c r="L125" s="345"/>
      <c r="M125" s="346"/>
      <c r="N125" s="347">
        <f t="shared" si="0"/>
        <v>0</v>
      </c>
      <c r="O125" s="347"/>
      <c r="P125" s="347"/>
      <c r="Q125" s="347"/>
      <c r="R125" s="124"/>
      <c r="T125" s="125"/>
      <c r="U125" s="122"/>
      <c r="V125" s="122"/>
      <c r="W125" s="126"/>
      <c r="X125" s="122"/>
      <c r="Y125" s="126"/>
      <c r="Z125" s="122"/>
      <c r="AA125" s="127"/>
    </row>
    <row r="126" spans="2:27" s="9" customFormat="1" ht="13.5" customHeight="1" x14ac:dyDescent="0.35">
      <c r="B126" s="121"/>
      <c r="C126" s="215" t="s">
        <v>146</v>
      </c>
      <c r="D126" s="130"/>
      <c r="E126" s="131" t="s">
        <v>728</v>
      </c>
      <c r="F126" s="348" t="s">
        <v>840</v>
      </c>
      <c r="G126" s="348"/>
      <c r="H126" s="348"/>
      <c r="I126" s="348"/>
      <c r="J126" s="234" t="s">
        <v>624</v>
      </c>
      <c r="K126" s="232">
        <v>1</v>
      </c>
      <c r="L126" s="345"/>
      <c r="M126" s="346"/>
      <c r="N126" s="347">
        <f t="shared" si="0"/>
        <v>0</v>
      </c>
      <c r="O126" s="347"/>
      <c r="P126" s="347"/>
      <c r="Q126" s="347"/>
      <c r="R126" s="124"/>
      <c r="T126" s="125"/>
      <c r="U126" s="122"/>
      <c r="V126" s="122"/>
      <c r="W126" s="126"/>
      <c r="X126" s="122"/>
      <c r="Y126" s="126"/>
      <c r="Z126" s="122"/>
      <c r="AA126" s="127"/>
    </row>
    <row r="127" spans="2:27" s="9" customFormat="1" ht="13.5" customHeight="1" x14ac:dyDescent="0.35">
      <c r="B127" s="121"/>
      <c r="C127" s="215" t="s">
        <v>148</v>
      </c>
      <c r="D127" s="130"/>
      <c r="E127" s="131" t="s">
        <v>729</v>
      </c>
      <c r="F127" s="348" t="s">
        <v>841</v>
      </c>
      <c r="G127" s="348"/>
      <c r="H127" s="348"/>
      <c r="I127" s="348"/>
      <c r="J127" s="234" t="s">
        <v>624</v>
      </c>
      <c r="K127" s="232">
        <v>1</v>
      </c>
      <c r="L127" s="345"/>
      <c r="M127" s="346"/>
      <c r="N127" s="347">
        <f t="shared" si="0"/>
        <v>0</v>
      </c>
      <c r="O127" s="347"/>
      <c r="P127" s="347"/>
      <c r="Q127" s="347"/>
      <c r="R127" s="124"/>
      <c r="T127" s="125"/>
      <c r="U127" s="122"/>
      <c r="V127" s="122"/>
      <c r="W127" s="126"/>
      <c r="X127" s="122"/>
      <c r="Y127" s="126"/>
      <c r="Z127" s="122"/>
      <c r="AA127" s="127"/>
    </row>
    <row r="128" spans="2:27" s="9" customFormat="1" ht="13.5" customHeight="1" x14ac:dyDescent="0.35">
      <c r="B128" s="121"/>
      <c r="C128" s="215" t="s">
        <v>150</v>
      </c>
      <c r="D128" s="130"/>
      <c r="E128" s="131" t="s">
        <v>730</v>
      </c>
      <c r="F128" s="348" t="s">
        <v>838</v>
      </c>
      <c r="G128" s="348"/>
      <c r="H128" s="348"/>
      <c r="I128" s="348"/>
      <c r="J128" s="234" t="s">
        <v>624</v>
      </c>
      <c r="K128" s="232">
        <v>2</v>
      </c>
      <c r="L128" s="345"/>
      <c r="M128" s="346"/>
      <c r="N128" s="347">
        <f t="shared" si="0"/>
        <v>0</v>
      </c>
      <c r="O128" s="347"/>
      <c r="P128" s="347"/>
      <c r="Q128" s="347"/>
      <c r="R128" s="124"/>
      <c r="T128" s="125"/>
      <c r="U128" s="122"/>
      <c r="V128" s="122"/>
      <c r="W128" s="126"/>
      <c r="X128" s="122"/>
      <c r="Y128" s="126"/>
      <c r="Z128" s="122"/>
      <c r="AA128" s="127"/>
    </row>
    <row r="129" spans="2:27" s="9" customFormat="1" ht="13.5" customHeight="1" x14ac:dyDescent="0.35">
      <c r="B129" s="121"/>
      <c r="C129" s="215" t="s">
        <v>7</v>
      </c>
      <c r="D129" s="130"/>
      <c r="E129" s="131" t="s">
        <v>731</v>
      </c>
      <c r="F129" s="348" t="s">
        <v>842</v>
      </c>
      <c r="G129" s="348"/>
      <c r="H129" s="348"/>
      <c r="I129" s="348"/>
      <c r="J129" s="234" t="s">
        <v>624</v>
      </c>
      <c r="K129" s="232">
        <v>2</v>
      </c>
      <c r="L129" s="345"/>
      <c r="M129" s="346"/>
      <c r="N129" s="347">
        <f t="shared" si="0"/>
        <v>0</v>
      </c>
      <c r="O129" s="347"/>
      <c r="P129" s="347"/>
      <c r="Q129" s="347"/>
      <c r="R129" s="124"/>
      <c r="T129" s="125"/>
      <c r="U129" s="122"/>
      <c r="V129" s="122"/>
      <c r="W129" s="126"/>
      <c r="X129" s="122"/>
      <c r="Y129" s="126"/>
      <c r="Z129" s="122"/>
      <c r="AA129" s="127"/>
    </row>
    <row r="130" spans="2:27" s="9" customFormat="1" ht="13.5" customHeight="1" x14ac:dyDescent="0.35">
      <c r="B130" s="121"/>
      <c r="C130" s="215" t="s">
        <v>133</v>
      </c>
      <c r="D130" s="130"/>
      <c r="E130" s="131" t="s">
        <v>732</v>
      </c>
      <c r="F130" s="348" t="s">
        <v>843</v>
      </c>
      <c r="G130" s="348"/>
      <c r="H130" s="348"/>
      <c r="I130" s="348"/>
      <c r="J130" s="234" t="s">
        <v>624</v>
      </c>
      <c r="K130" s="232">
        <v>12</v>
      </c>
      <c r="L130" s="345"/>
      <c r="M130" s="346"/>
      <c r="N130" s="347">
        <f t="shared" si="0"/>
        <v>0</v>
      </c>
      <c r="O130" s="347"/>
      <c r="P130" s="347"/>
      <c r="Q130" s="347"/>
      <c r="R130" s="124"/>
      <c r="T130" s="125"/>
      <c r="U130" s="122"/>
      <c r="V130" s="122"/>
      <c r="W130" s="126"/>
      <c r="X130" s="122"/>
      <c r="Y130" s="126"/>
      <c r="Z130" s="122"/>
      <c r="AA130" s="127"/>
    </row>
    <row r="131" spans="2:27" s="9" customFormat="1" ht="13.5" customHeight="1" x14ac:dyDescent="0.35">
      <c r="B131" s="121"/>
      <c r="C131" s="215" t="s">
        <v>154</v>
      </c>
      <c r="D131" s="130"/>
      <c r="E131" s="131" t="s">
        <v>733</v>
      </c>
      <c r="F131" s="348" t="s">
        <v>838</v>
      </c>
      <c r="G131" s="348"/>
      <c r="H131" s="348"/>
      <c r="I131" s="348"/>
      <c r="J131" s="234" t="s">
        <v>624</v>
      </c>
      <c r="K131" s="232">
        <v>7</v>
      </c>
      <c r="L131" s="345"/>
      <c r="M131" s="346"/>
      <c r="N131" s="347">
        <f t="shared" si="0"/>
        <v>0</v>
      </c>
      <c r="O131" s="347"/>
      <c r="P131" s="347"/>
      <c r="Q131" s="347"/>
      <c r="R131" s="124"/>
      <c r="T131" s="125"/>
      <c r="U131" s="122"/>
      <c r="V131" s="122"/>
      <c r="W131" s="126"/>
      <c r="X131" s="122"/>
      <c r="Y131" s="126"/>
      <c r="Z131" s="122"/>
      <c r="AA131" s="127"/>
    </row>
    <row r="132" spans="2:27" s="9" customFormat="1" ht="13.5" customHeight="1" x14ac:dyDescent="0.35">
      <c r="B132" s="121"/>
      <c r="C132" s="215" t="s">
        <v>156</v>
      </c>
      <c r="D132" s="130"/>
      <c r="E132" s="131" t="s">
        <v>734</v>
      </c>
      <c r="F132" s="348" t="s">
        <v>839</v>
      </c>
      <c r="G132" s="348"/>
      <c r="H132" s="348"/>
      <c r="I132" s="348"/>
      <c r="J132" s="234" t="s">
        <v>624</v>
      </c>
      <c r="K132" s="232">
        <v>24</v>
      </c>
      <c r="L132" s="345"/>
      <c r="M132" s="346"/>
      <c r="N132" s="347">
        <f t="shared" si="0"/>
        <v>0</v>
      </c>
      <c r="O132" s="347"/>
      <c r="P132" s="347"/>
      <c r="Q132" s="347"/>
      <c r="R132" s="124"/>
      <c r="T132" s="125"/>
      <c r="U132" s="122"/>
      <c r="V132" s="122"/>
      <c r="W132" s="126"/>
      <c r="X132" s="122"/>
      <c r="Y132" s="126"/>
      <c r="Z132" s="122"/>
      <c r="AA132" s="127"/>
    </row>
    <row r="133" spans="2:27" s="9" customFormat="1" ht="13.5" customHeight="1" x14ac:dyDescent="0.35">
      <c r="B133" s="121"/>
      <c r="C133" s="215" t="s">
        <v>159</v>
      </c>
      <c r="D133" s="130"/>
      <c r="E133" s="131" t="s">
        <v>735</v>
      </c>
      <c r="F133" s="348" t="s">
        <v>844</v>
      </c>
      <c r="G133" s="348"/>
      <c r="H133" s="348"/>
      <c r="I133" s="348"/>
      <c r="J133" s="234" t="s">
        <v>624</v>
      </c>
      <c r="K133" s="232">
        <v>1</v>
      </c>
      <c r="L133" s="345"/>
      <c r="M133" s="346"/>
      <c r="N133" s="347">
        <f t="shared" si="0"/>
        <v>0</v>
      </c>
      <c r="O133" s="347"/>
      <c r="P133" s="347"/>
      <c r="Q133" s="347"/>
      <c r="R133" s="124"/>
      <c r="T133" s="125"/>
      <c r="U133" s="122"/>
      <c r="V133" s="122"/>
      <c r="W133" s="126"/>
      <c r="X133" s="122"/>
      <c r="Y133" s="126"/>
      <c r="Z133" s="122"/>
      <c r="AA133" s="127"/>
    </row>
    <row r="134" spans="2:27" s="9" customFormat="1" ht="13.5" customHeight="1" x14ac:dyDescent="0.35">
      <c r="B134" s="121"/>
      <c r="C134" s="215" t="s">
        <v>161</v>
      </c>
      <c r="D134" s="130"/>
      <c r="E134" s="131" t="s">
        <v>736</v>
      </c>
      <c r="F134" s="348" t="s">
        <v>845</v>
      </c>
      <c r="G134" s="348"/>
      <c r="H134" s="348"/>
      <c r="I134" s="348"/>
      <c r="J134" s="234" t="s">
        <v>624</v>
      </c>
      <c r="K134" s="232">
        <v>1</v>
      </c>
      <c r="L134" s="345"/>
      <c r="M134" s="346"/>
      <c r="N134" s="347">
        <f t="shared" si="0"/>
        <v>0</v>
      </c>
      <c r="O134" s="347"/>
      <c r="P134" s="347"/>
      <c r="Q134" s="347"/>
      <c r="R134" s="124"/>
      <c r="T134" s="125"/>
      <c r="U134" s="122"/>
      <c r="V134" s="122"/>
      <c r="W134" s="126"/>
      <c r="X134" s="122"/>
      <c r="Y134" s="126"/>
      <c r="Z134" s="122"/>
      <c r="AA134" s="127"/>
    </row>
    <row r="135" spans="2:27" s="9" customFormat="1" ht="13.5" customHeight="1" x14ac:dyDescent="0.35">
      <c r="B135" s="121"/>
      <c r="C135" s="215" t="s">
        <v>6</v>
      </c>
      <c r="D135" s="130"/>
      <c r="E135" s="131" t="s">
        <v>737</v>
      </c>
      <c r="F135" s="348" t="s">
        <v>838</v>
      </c>
      <c r="G135" s="348"/>
      <c r="H135" s="348"/>
      <c r="I135" s="348"/>
      <c r="J135" s="234" t="s">
        <v>624</v>
      </c>
      <c r="K135" s="232">
        <v>3</v>
      </c>
      <c r="L135" s="345"/>
      <c r="M135" s="346"/>
      <c r="N135" s="347">
        <f t="shared" si="0"/>
        <v>0</v>
      </c>
      <c r="O135" s="347"/>
      <c r="P135" s="347"/>
      <c r="Q135" s="347"/>
      <c r="R135" s="124"/>
      <c r="T135" s="125"/>
      <c r="U135" s="122"/>
      <c r="V135" s="122"/>
      <c r="W135" s="126"/>
      <c r="X135" s="122"/>
      <c r="Y135" s="126"/>
      <c r="Z135" s="122"/>
      <c r="AA135" s="127"/>
    </row>
    <row r="136" spans="2:27" s="9" customFormat="1" ht="13.5" customHeight="1" x14ac:dyDescent="0.35">
      <c r="B136" s="121"/>
      <c r="C136" s="215" t="s">
        <v>641</v>
      </c>
      <c r="D136" s="130"/>
      <c r="E136" s="131" t="s">
        <v>738</v>
      </c>
      <c r="F136" s="348" t="s">
        <v>839</v>
      </c>
      <c r="G136" s="348"/>
      <c r="H136" s="348"/>
      <c r="I136" s="348"/>
      <c r="J136" s="234" t="s">
        <v>624</v>
      </c>
      <c r="K136" s="232">
        <v>3</v>
      </c>
      <c r="L136" s="345"/>
      <c r="M136" s="346"/>
      <c r="N136" s="347">
        <f t="shared" si="0"/>
        <v>0</v>
      </c>
      <c r="O136" s="347"/>
      <c r="P136" s="347"/>
      <c r="Q136" s="347"/>
      <c r="R136" s="124"/>
      <c r="T136" s="125"/>
      <c r="U136" s="122"/>
      <c r="V136" s="122"/>
      <c r="W136" s="126"/>
      <c r="X136" s="122"/>
      <c r="Y136" s="126"/>
      <c r="Z136" s="122"/>
      <c r="AA136" s="127"/>
    </row>
    <row r="137" spans="2:27" s="9" customFormat="1" ht="13.5" customHeight="1" x14ac:dyDescent="0.35">
      <c r="B137" s="121"/>
      <c r="C137" s="215" t="s">
        <v>790</v>
      </c>
      <c r="D137" s="130"/>
      <c r="E137" s="131" t="s">
        <v>739</v>
      </c>
      <c r="F137" s="348" t="s">
        <v>846</v>
      </c>
      <c r="G137" s="348"/>
      <c r="H137" s="348"/>
      <c r="I137" s="348"/>
      <c r="J137" s="234" t="s">
        <v>624</v>
      </c>
      <c r="K137" s="232">
        <v>1</v>
      </c>
      <c r="L137" s="345"/>
      <c r="M137" s="346"/>
      <c r="N137" s="347">
        <f t="shared" si="0"/>
        <v>0</v>
      </c>
      <c r="O137" s="347"/>
      <c r="P137" s="347"/>
      <c r="Q137" s="347"/>
      <c r="R137" s="124"/>
      <c r="T137" s="125"/>
      <c r="U137" s="122"/>
      <c r="V137" s="122"/>
      <c r="W137" s="126"/>
      <c r="X137" s="122"/>
      <c r="Y137" s="126"/>
      <c r="Z137" s="122"/>
      <c r="AA137" s="127"/>
    </row>
    <row r="138" spans="2:27" s="9" customFormat="1" ht="13.5" customHeight="1" x14ac:dyDescent="0.35">
      <c r="B138" s="121"/>
      <c r="C138" s="215" t="s">
        <v>165</v>
      </c>
      <c r="D138" s="130"/>
      <c r="E138" s="131" t="s">
        <v>740</v>
      </c>
      <c r="F138" s="348" t="s">
        <v>847</v>
      </c>
      <c r="G138" s="348"/>
      <c r="H138" s="348"/>
      <c r="I138" s="348"/>
      <c r="J138" s="234" t="s">
        <v>624</v>
      </c>
      <c r="K138" s="232">
        <v>1</v>
      </c>
      <c r="L138" s="345"/>
      <c r="M138" s="346"/>
      <c r="N138" s="347">
        <f t="shared" si="0"/>
        <v>0</v>
      </c>
      <c r="O138" s="347"/>
      <c r="P138" s="347"/>
      <c r="Q138" s="347"/>
      <c r="R138" s="124"/>
      <c r="T138" s="125"/>
      <c r="U138" s="122"/>
      <c r="V138" s="122"/>
      <c r="W138" s="126"/>
      <c r="X138" s="122"/>
      <c r="Y138" s="126"/>
      <c r="Z138" s="122"/>
      <c r="AA138" s="127"/>
    </row>
    <row r="139" spans="2:27" s="9" customFormat="1" ht="13.5" customHeight="1" x14ac:dyDescent="0.35">
      <c r="B139" s="121"/>
      <c r="C139" s="215" t="s">
        <v>167</v>
      </c>
      <c r="D139" s="130"/>
      <c r="E139" s="131" t="s">
        <v>741</v>
      </c>
      <c r="F139" s="348" t="s">
        <v>848</v>
      </c>
      <c r="G139" s="348"/>
      <c r="H139" s="348"/>
      <c r="I139" s="348"/>
      <c r="J139" s="234" t="s">
        <v>624</v>
      </c>
      <c r="K139" s="232">
        <v>1</v>
      </c>
      <c r="L139" s="345"/>
      <c r="M139" s="346"/>
      <c r="N139" s="347">
        <f t="shared" si="0"/>
        <v>0</v>
      </c>
      <c r="O139" s="347"/>
      <c r="P139" s="347"/>
      <c r="Q139" s="347"/>
      <c r="R139" s="124"/>
      <c r="T139" s="125"/>
      <c r="U139" s="122"/>
      <c r="V139" s="122"/>
      <c r="W139" s="126"/>
      <c r="X139" s="122"/>
      <c r="Y139" s="126"/>
      <c r="Z139" s="122"/>
      <c r="AA139" s="127"/>
    </row>
    <row r="140" spans="2:27" s="9" customFormat="1" ht="13.5" customHeight="1" x14ac:dyDescent="0.35">
      <c r="B140" s="121"/>
      <c r="C140" s="215" t="s">
        <v>646</v>
      </c>
      <c r="D140" s="130"/>
      <c r="E140" s="131" t="s">
        <v>742</v>
      </c>
      <c r="F140" s="348" t="s">
        <v>849</v>
      </c>
      <c r="G140" s="348"/>
      <c r="H140" s="348"/>
      <c r="I140" s="348"/>
      <c r="J140" s="234" t="s">
        <v>624</v>
      </c>
      <c r="K140" s="232">
        <v>6</v>
      </c>
      <c r="L140" s="345"/>
      <c r="M140" s="346"/>
      <c r="N140" s="347">
        <f t="shared" si="0"/>
        <v>0</v>
      </c>
      <c r="O140" s="347"/>
      <c r="P140" s="347"/>
      <c r="Q140" s="347"/>
      <c r="R140" s="124"/>
      <c r="T140" s="125"/>
      <c r="U140" s="122"/>
      <c r="V140" s="122"/>
      <c r="W140" s="126"/>
      <c r="X140" s="122"/>
      <c r="Y140" s="126"/>
      <c r="Z140" s="122"/>
      <c r="AA140" s="127"/>
    </row>
    <row r="141" spans="2:27" s="9" customFormat="1" ht="13.5" customHeight="1" x14ac:dyDescent="0.35">
      <c r="B141" s="121"/>
      <c r="C141" s="215" t="s">
        <v>171</v>
      </c>
      <c r="D141" s="130"/>
      <c r="E141" s="131" t="s">
        <v>743</v>
      </c>
      <c r="F141" s="348" t="s">
        <v>850</v>
      </c>
      <c r="G141" s="348"/>
      <c r="H141" s="348"/>
      <c r="I141" s="348"/>
      <c r="J141" s="234" t="s">
        <v>624</v>
      </c>
      <c r="K141" s="232">
        <v>6</v>
      </c>
      <c r="L141" s="345"/>
      <c r="M141" s="346"/>
      <c r="N141" s="347">
        <f t="shared" si="0"/>
        <v>0</v>
      </c>
      <c r="O141" s="347"/>
      <c r="P141" s="347"/>
      <c r="Q141" s="347"/>
      <c r="R141" s="124"/>
      <c r="T141" s="125"/>
      <c r="U141" s="122"/>
      <c r="V141" s="122"/>
      <c r="W141" s="126"/>
      <c r="X141" s="122"/>
      <c r="Y141" s="126"/>
      <c r="Z141" s="122"/>
      <c r="AA141" s="127"/>
    </row>
    <row r="142" spans="2:27" s="9" customFormat="1" ht="13.5" customHeight="1" x14ac:dyDescent="0.35">
      <c r="B142" s="121"/>
      <c r="C142" s="215" t="s">
        <v>174</v>
      </c>
      <c r="D142" s="130"/>
      <c r="E142" s="131" t="s">
        <v>744</v>
      </c>
      <c r="F142" s="348" t="s">
        <v>851</v>
      </c>
      <c r="G142" s="348"/>
      <c r="H142" s="348"/>
      <c r="I142" s="348"/>
      <c r="J142" s="234" t="s">
        <v>624</v>
      </c>
      <c r="K142" s="232">
        <v>1</v>
      </c>
      <c r="L142" s="345"/>
      <c r="M142" s="346"/>
      <c r="N142" s="347">
        <f t="shared" si="0"/>
        <v>0</v>
      </c>
      <c r="O142" s="347"/>
      <c r="P142" s="347"/>
      <c r="Q142" s="347"/>
      <c r="R142" s="124"/>
      <c r="T142" s="125"/>
      <c r="U142" s="122"/>
      <c r="V142" s="122"/>
      <c r="W142" s="126"/>
      <c r="X142" s="122"/>
      <c r="Y142" s="126"/>
      <c r="Z142" s="122"/>
      <c r="AA142" s="127"/>
    </row>
    <row r="143" spans="2:27" s="9" customFormat="1" ht="13.5" customHeight="1" x14ac:dyDescent="0.35">
      <c r="B143" s="121"/>
      <c r="C143" s="215" t="s">
        <v>791</v>
      </c>
      <c r="D143" s="130"/>
      <c r="E143" s="131" t="s">
        <v>745</v>
      </c>
      <c r="F143" s="348" t="s">
        <v>852</v>
      </c>
      <c r="G143" s="348"/>
      <c r="H143" s="348"/>
      <c r="I143" s="348"/>
      <c r="J143" s="234" t="s">
        <v>624</v>
      </c>
      <c r="K143" s="232">
        <v>2</v>
      </c>
      <c r="L143" s="345"/>
      <c r="M143" s="346"/>
      <c r="N143" s="347">
        <f t="shared" si="0"/>
        <v>0</v>
      </c>
      <c r="O143" s="347"/>
      <c r="P143" s="347"/>
      <c r="Q143" s="347"/>
      <c r="R143" s="124"/>
      <c r="T143" s="125"/>
      <c r="U143" s="122"/>
      <c r="V143" s="122"/>
      <c r="W143" s="126"/>
      <c r="X143" s="122"/>
      <c r="Y143" s="126"/>
      <c r="Z143" s="122"/>
      <c r="AA143" s="127"/>
    </row>
    <row r="144" spans="2:27" s="9" customFormat="1" ht="13.5" customHeight="1" x14ac:dyDescent="0.35">
      <c r="B144" s="121"/>
      <c r="C144" s="215" t="s">
        <v>792</v>
      </c>
      <c r="D144" s="130"/>
      <c r="E144" s="131" t="s">
        <v>746</v>
      </c>
      <c r="F144" s="348" t="s">
        <v>853</v>
      </c>
      <c r="G144" s="348"/>
      <c r="H144" s="348"/>
      <c r="I144" s="348"/>
      <c r="J144" s="234" t="s">
        <v>624</v>
      </c>
      <c r="K144" s="232">
        <v>14</v>
      </c>
      <c r="L144" s="345"/>
      <c r="M144" s="346"/>
      <c r="N144" s="347">
        <f t="shared" si="0"/>
        <v>0</v>
      </c>
      <c r="O144" s="347"/>
      <c r="P144" s="347"/>
      <c r="Q144" s="347"/>
      <c r="R144" s="124"/>
      <c r="T144" s="125"/>
      <c r="U144" s="122"/>
      <c r="V144" s="122"/>
      <c r="W144" s="126"/>
      <c r="X144" s="122"/>
      <c r="Y144" s="126"/>
      <c r="Z144" s="122"/>
      <c r="AA144" s="127"/>
    </row>
    <row r="145" spans="2:27" s="9" customFormat="1" ht="13.5" customHeight="1" x14ac:dyDescent="0.35">
      <c r="B145" s="121"/>
      <c r="C145" s="215" t="s">
        <v>793</v>
      </c>
      <c r="D145" s="130"/>
      <c r="E145" s="131" t="s">
        <v>747</v>
      </c>
      <c r="F145" s="348" t="s">
        <v>854</v>
      </c>
      <c r="G145" s="348"/>
      <c r="H145" s="348"/>
      <c r="I145" s="348"/>
      <c r="J145" s="234" t="s">
        <v>624</v>
      </c>
      <c r="K145" s="232">
        <v>14</v>
      </c>
      <c r="L145" s="345"/>
      <c r="M145" s="346"/>
      <c r="N145" s="347">
        <f t="shared" si="0"/>
        <v>0</v>
      </c>
      <c r="O145" s="347"/>
      <c r="P145" s="347"/>
      <c r="Q145" s="347"/>
      <c r="R145" s="124"/>
      <c r="T145" s="125"/>
      <c r="U145" s="122"/>
      <c r="V145" s="122"/>
      <c r="W145" s="126"/>
      <c r="X145" s="122"/>
      <c r="Y145" s="126"/>
      <c r="Z145" s="122"/>
      <c r="AA145" s="127"/>
    </row>
    <row r="146" spans="2:27" s="9" customFormat="1" ht="13.5" customHeight="1" x14ac:dyDescent="0.35">
      <c r="B146" s="121"/>
      <c r="C146" s="215" t="s">
        <v>794</v>
      </c>
      <c r="D146" s="130"/>
      <c r="E146" s="131" t="s">
        <v>748</v>
      </c>
      <c r="F146" s="348" t="s">
        <v>855</v>
      </c>
      <c r="G146" s="348"/>
      <c r="H146" s="348"/>
      <c r="I146" s="348"/>
      <c r="J146" s="234" t="s">
        <v>624</v>
      </c>
      <c r="K146" s="232">
        <v>1</v>
      </c>
      <c r="L146" s="345"/>
      <c r="M146" s="346"/>
      <c r="N146" s="347">
        <f t="shared" si="0"/>
        <v>0</v>
      </c>
      <c r="O146" s="347"/>
      <c r="P146" s="347"/>
      <c r="Q146" s="347"/>
      <c r="R146" s="124"/>
      <c r="T146" s="125"/>
      <c r="U146" s="122"/>
      <c r="V146" s="122"/>
      <c r="W146" s="126"/>
      <c r="X146" s="122"/>
      <c r="Y146" s="126"/>
      <c r="Z146" s="122"/>
      <c r="AA146" s="127"/>
    </row>
    <row r="147" spans="2:27" s="9" customFormat="1" ht="13.5" customHeight="1" x14ac:dyDescent="0.35">
      <c r="B147" s="121"/>
      <c r="C147" s="215" t="s">
        <v>795</v>
      </c>
      <c r="D147" s="130"/>
      <c r="E147" s="131" t="s">
        <v>749</v>
      </c>
      <c r="F147" s="348" t="s">
        <v>856</v>
      </c>
      <c r="G147" s="348"/>
      <c r="H147" s="348"/>
      <c r="I147" s="348"/>
      <c r="J147" s="234" t="s">
        <v>624</v>
      </c>
      <c r="K147" s="232">
        <v>15</v>
      </c>
      <c r="L147" s="345"/>
      <c r="M147" s="346"/>
      <c r="N147" s="347">
        <f t="shared" si="0"/>
        <v>0</v>
      </c>
      <c r="O147" s="347"/>
      <c r="P147" s="347"/>
      <c r="Q147" s="347"/>
      <c r="R147" s="124"/>
      <c r="T147" s="125"/>
      <c r="U147" s="122"/>
      <c r="V147" s="122"/>
      <c r="W147" s="126"/>
      <c r="X147" s="122"/>
      <c r="Y147" s="126"/>
      <c r="Z147" s="122"/>
      <c r="AA147" s="127"/>
    </row>
    <row r="148" spans="2:27" s="9" customFormat="1" ht="13.5" customHeight="1" x14ac:dyDescent="0.35">
      <c r="B148" s="121"/>
      <c r="C148" s="215" t="s">
        <v>796</v>
      </c>
      <c r="D148" s="130"/>
      <c r="E148" s="131" t="s">
        <v>750</v>
      </c>
      <c r="F148" s="348" t="s">
        <v>857</v>
      </c>
      <c r="G148" s="348"/>
      <c r="H148" s="348"/>
      <c r="I148" s="348"/>
      <c r="J148" s="234" t="s">
        <v>624</v>
      </c>
      <c r="K148" s="232">
        <v>45</v>
      </c>
      <c r="L148" s="345"/>
      <c r="M148" s="346"/>
      <c r="N148" s="347">
        <f t="shared" si="0"/>
        <v>0</v>
      </c>
      <c r="O148" s="347"/>
      <c r="P148" s="347"/>
      <c r="Q148" s="347"/>
      <c r="R148" s="124"/>
      <c r="T148" s="125"/>
      <c r="U148" s="122"/>
      <c r="V148" s="122"/>
      <c r="W148" s="126"/>
      <c r="X148" s="122"/>
      <c r="Y148" s="126"/>
      <c r="Z148" s="122"/>
      <c r="AA148" s="127"/>
    </row>
    <row r="149" spans="2:27" s="9" customFormat="1" ht="13.5" customHeight="1" x14ac:dyDescent="0.35">
      <c r="B149" s="121"/>
      <c r="C149" s="215" t="s">
        <v>797</v>
      </c>
      <c r="D149" s="130"/>
      <c r="E149" s="131" t="s">
        <v>751</v>
      </c>
      <c r="F149" s="348" t="s">
        <v>858</v>
      </c>
      <c r="G149" s="348"/>
      <c r="H149" s="348"/>
      <c r="I149" s="348"/>
      <c r="J149" s="234" t="s">
        <v>624</v>
      </c>
      <c r="K149" s="232">
        <v>16</v>
      </c>
      <c r="L149" s="345"/>
      <c r="M149" s="346"/>
      <c r="N149" s="347">
        <f t="shared" si="0"/>
        <v>0</v>
      </c>
      <c r="O149" s="347"/>
      <c r="P149" s="347"/>
      <c r="Q149" s="347"/>
      <c r="R149" s="124"/>
      <c r="T149" s="125"/>
      <c r="U149" s="122"/>
      <c r="V149" s="122"/>
      <c r="W149" s="126"/>
      <c r="X149" s="122"/>
      <c r="Y149" s="126"/>
      <c r="Z149" s="122"/>
      <c r="AA149" s="127"/>
    </row>
    <row r="150" spans="2:27" s="9" customFormat="1" ht="13.5" customHeight="1" x14ac:dyDescent="0.35">
      <c r="B150" s="121"/>
      <c r="C150" s="215" t="s">
        <v>649</v>
      </c>
      <c r="D150" s="130"/>
      <c r="E150" s="131" t="s">
        <v>752</v>
      </c>
      <c r="F150" s="348" t="s">
        <v>859</v>
      </c>
      <c r="G150" s="348"/>
      <c r="H150" s="348"/>
      <c r="I150" s="348"/>
      <c r="J150" s="234" t="s">
        <v>624</v>
      </c>
      <c r="K150" s="232">
        <v>1</v>
      </c>
      <c r="L150" s="345"/>
      <c r="M150" s="346"/>
      <c r="N150" s="347">
        <f t="shared" si="0"/>
        <v>0</v>
      </c>
      <c r="O150" s="347"/>
      <c r="P150" s="347"/>
      <c r="Q150" s="347"/>
      <c r="R150" s="124"/>
      <c r="T150" s="125"/>
      <c r="U150" s="122"/>
      <c r="V150" s="122"/>
      <c r="W150" s="126"/>
      <c r="X150" s="122"/>
      <c r="Y150" s="126"/>
      <c r="Z150" s="122"/>
      <c r="AA150" s="127"/>
    </row>
    <row r="151" spans="2:27" s="9" customFormat="1" ht="13.5" customHeight="1" x14ac:dyDescent="0.35">
      <c r="B151" s="121"/>
      <c r="C151" s="215" t="s">
        <v>798</v>
      </c>
      <c r="D151" s="130"/>
      <c r="E151" s="131" t="s">
        <v>753</v>
      </c>
      <c r="F151" s="348" t="s">
        <v>860</v>
      </c>
      <c r="G151" s="348"/>
      <c r="H151" s="348"/>
      <c r="I151" s="348"/>
      <c r="J151" s="234" t="s">
        <v>624</v>
      </c>
      <c r="K151" s="232">
        <v>100</v>
      </c>
      <c r="L151" s="345"/>
      <c r="M151" s="346"/>
      <c r="N151" s="347">
        <f t="shared" si="0"/>
        <v>0</v>
      </c>
      <c r="O151" s="347"/>
      <c r="P151" s="347"/>
      <c r="Q151" s="347"/>
      <c r="R151" s="124"/>
      <c r="T151" s="125"/>
      <c r="U151" s="122"/>
      <c r="V151" s="122"/>
      <c r="W151" s="126"/>
      <c r="X151" s="122"/>
      <c r="Y151" s="126"/>
      <c r="Z151" s="122"/>
      <c r="AA151" s="127"/>
    </row>
    <row r="152" spans="2:27" s="9" customFormat="1" ht="13.5" customHeight="1" x14ac:dyDescent="0.35">
      <c r="B152" s="121"/>
      <c r="C152" s="215" t="s">
        <v>799</v>
      </c>
      <c r="D152" s="130"/>
      <c r="E152" s="131" t="s">
        <v>754</v>
      </c>
      <c r="F152" s="348" t="s">
        <v>861</v>
      </c>
      <c r="G152" s="348"/>
      <c r="H152" s="348"/>
      <c r="I152" s="348"/>
      <c r="J152" s="234" t="s">
        <v>624</v>
      </c>
      <c r="K152" s="232">
        <v>4</v>
      </c>
      <c r="L152" s="345"/>
      <c r="M152" s="346"/>
      <c r="N152" s="347">
        <f t="shared" si="0"/>
        <v>0</v>
      </c>
      <c r="O152" s="347"/>
      <c r="P152" s="347"/>
      <c r="Q152" s="347"/>
      <c r="R152" s="124"/>
      <c r="T152" s="125"/>
      <c r="U152" s="122"/>
      <c r="V152" s="122"/>
      <c r="W152" s="126"/>
      <c r="X152" s="122"/>
      <c r="Y152" s="126"/>
      <c r="Z152" s="122"/>
      <c r="AA152" s="127"/>
    </row>
    <row r="153" spans="2:27" s="9" customFormat="1" ht="13.5" customHeight="1" x14ac:dyDescent="0.35">
      <c r="B153" s="121"/>
      <c r="C153" s="215" t="s">
        <v>800</v>
      </c>
      <c r="D153" s="130"/>
      <c r="E153" s="131" t="s">
        <v>755</v>
      </c>
      <c r="F153" s="348" t="s">
        <v>862</v>
      </c>
      <c r="G153" s="348"/>
      <c r="H153" s="348"/>
      <c r="I153" s="348"/>
      <c r="J153" s="234" t="s">
        <v>624</v>
      </c>
      <c r="K153" s="232">
        <v>2</v>
      </c>
      <c r="L153" s="345"/>
      <c r="M153" s="346"/>
      <c r="N153" s="347">
        <f t="shared" si="0"/>
        <v>0</v>
      </c>
      <c r="O153" s="347"/>
      <c r="P153" s="347"/>
      <c r="Q153" s="347"/>
      <c r="R153" s="124"/>
      <c r="T153" s="125"/>
      <c r="U153" s="122"/>
      <c r="V153" s="122"/>
      <c r="W153" s="126"/>
      <c r="X153" s="122"/>
      <c r="Y153" s="126"/>
      <c r="Z153" s="122"/>
      <c r="AA153" s="127"/>
    </row>
    <row r="154" spans="2:27" s="9" customFormat="1" ht="13.5" customHeight="1" x14ac:dyDescent="0.35">
      <c r="B154" s="121"/>
      <c r="C154" s="215" t="s">
        <v>656</v>
      </c>
      <c r="D154" s="130"/>
      <c r="E154" s="131" t="s">
        <v>756</v>
      </c>
      <c r="F154" s="348" t="s">
        <v>863</v>
      </c>
      <c r="G154" s="348"/>
      <c r="H154" s="348"/>
      <c r="I154" s="348"/>
      <c r="J154" s="234" t="s">
        <v>128</v>
      </c>
      <c r="K154" s="232">
        <v>1</v>
      </c>
      <c r="L154" s="345"/>
      <c r="M154" s="346"/>
      <c r="N154" s="347">
        <f t="shared" si="0"/>
        <v>0</v>
      </c>
      <c r="O154" s="347"/>
      <c r="P154" s="347"/>
      <c r="Q154" s="347"/>
      <c r="R154" s="124"/>
      <c r="T154" s="125"/>
      <c r="U154" s="122"/>
      <c r="V154" s="122"/>
      <c r="W154" s="126"/>
      <c r="X154" s="122"/>
      <c r="Y154" s="126"/>
      <c r="Z154" s="122"/>
      <c r="AA154" s="127"/>
    </row>
    <row r="155" spans="2:27" s="9" customFormat="1" ht="13.5" customHeight="1" x14ac:dyDescent="0.35">
      <c r="B155" s="121"/>
      <c r="C155" s="215" t="s">
        <v>801</v>
      </c>
      <c r="D155" s="130"/>
      <c r="E155" s="131" t="s">
        <v>757</v>
      </c>
      <c r="F155" s="348" t="s">
        <v>864</v>
      </c>
      <c r="G155" s="348"/>
      <c r="H155" s="348"/>
      <c r="I155" s="348"/>
      <c r="J155" s="234" t="s">
        <v>128</v>
      </c>
      <c r="K155" s="232">
        <v>2</v>
      </c>
      <c r="L155" s="345"/>
      <c r="M155" s="346"/>
      <c r="N155" s="347">
        <f t="shared" si="0"/>
        <v>0</v>
      </c>
      <c r="O155" s="347"/>
      <c r="P155" s="347"/>
      <c r="Q155" s="347"/>
      <c r="R155" s="124"/>
      <c r="T155" s="125"/>
      <c r="U155" s="122"/>
      <c r="V155" s="122"/>
      <c r="W155" s="126"/>
      <c r="X155" s="122"/>
      <c r="Y155" s="126"/>
      <c r="Z155" s="122"/>
      <c r="AA155" s="127"/>
    </row>
    <row r="156" spans="2:27" s="9" customFormat="1" ht="13.5" customHeight="1" x14ac:dyDescent="0.35">
      <c r="B156" s="121"/>
      <c r="C156" s="215" t="s">
        <v>658</v>
      </c>
      <c r="D156" s="130"/>
      <c r="E156" s="131" t="s">
        <v>758</v>
      </c>
      <c r="F156" s="348" t="s">
        <v>865</v>
      </c>
      <c r="G156" s="348"/>
      <c r="H156" s="348"/>
      <c r="I156" s="348"/>
      <c r="J156" s="234" t="s">
        <v>128</v>
      </c>
      <c r="K156" s="232">
        <v>2</v>
      </c>
      <c r="L156" s="345"/>
      <c r="M156" s="346"/>
      <c r="N156" s="347">
        <f t="shared" si="0"/>
        <v>0</v>
      </c>
      <c r="O156" s="347"/>
      <c r="P156" s="347"/>
      <c r="Q156" s="347"/>
      <c r="R156" s="124"/>
      <c r="T156" s="125"/>
      <c r="U156" s="122"/>
      <c r="V156" s="122"/>
      <c r="W156" s="126"/>
      <c r="X156" s="122"/>
      <c r="Y156" s="126"/>
      <c r="Z156" s="122"/>
      <c r="AA156" s="127"/>
    </row>
    <row r="157" spans="2:27" s="9" customFormat="1" ht="13.5" customHeight="1" x14ac:dyDescent="0.35">
      <c r="B157" s="121"/>
      <c r="C157" s="215" t="s">
        <v>802</v>
      </c>
      <c r="D157" s="130"/>
      <c r="E157" s="131" t="s">
        <v>759</v>
      </c>
      <c r="F157" s="348" t="s">
        <v>866</v>
      </c>
      <c r="G157" s="348"/>
      <c r="H157" s="348"/>
      <c r="I157" s="348"/>
      <c r="J157" s="234" t="s">
        <v>128</v>
      </c>
      <c r="K157" s="232">
        <v>4</v>
      </c>
      <c r="L157" s="345"/>
      <c r="M157" s="346"/>
      <c r="N157" s="347">
        <f t="shared" si="0"/>
        <v>0</v>
      </c>
      <c r="O157" s="347"/>
      <c r="P157" s="347"/>
      <c r="Q157" s="347"/>
      <c r="R157" s="124"/>
      <c r="T157" s="125"/>
      <c r="U157" s="122"/>
      <c r="V157" s="122"/>
      <c r="W157" s="126"/>
      <c r="X157" s="122"/>
      <c r="Y157" s="126"/>
      <c r="Z157" s="122"/>
      <c r="AA157" s="127"/>
    </row>
    <row r="158" spans="2:27" s="9" customFormat="1" ht="13.5" customHeight="1" x14ac:dyDescent="0.35">
      <c r="B158" s="121"/>
      <c r="C158" s="215" t="s">
        <v>660</v>
      </c>
      <c r="D158" s="130"/>
      <c r="E158" s="131" t="s">
        <v>760</v>
      </c>
      <c r="F158" s="348" t="s">
        <v>867</v>
      </c>
      <c r="G158" s="348"/>
      <c r="H158" s="348"/>
      <c r="I158" s="348"/>
      <c r="J158" s="234" t="s">
        <v>624</v>
      </c>
      <c r="K158" s="232">
        <v>2</v>
      </c>
      <c r="L158" s="345"/>
      <c r="M158" s="346"/>
      <c r="N158" s="347">
        <f t="shared" si="0"/>
        <v>0</v>
      </c>
      <c r="O158" s="347"/>
      <c r="P158" s="347"/>
      <c r="Q158" s="347"/>
      <c r="R158" s="124"/>
      <c r="T158" s="125"/>
      <c r="U158" s="122"/>
      <c r="V158" s="122"/>
      <c r="W158" s="126"/>
      <c r="X158" s="122"/>
      <c r="Y158" s="126"/>
      <c r="Z158" s="122"/>
      <c r="AA158" s="127"/>
    </row>
    <row r="159" spans="2:27" s="9" customFormat="1" ht="13.5" customHeight="1" x14ac:dyDescent="0.35">
      <c r="B159" s="121"/>
      <c r="C159" s="215" t="s">
        <v>803</v>
      </c>
      <c r="D159" s="130"/>
      <c r="E159" s="235" t="s">
        <v>761</v>
      </c>
      <c r="F159" s="348" t="s">
        <v>868</v>
      </c>
      <c r="G159" s="348"/>
      <c r="H159" s="348"/>
      <c r="I159" s="348"/>
      <c r="J159" s="234" t="s">
        <v>624</v>
      </c>
      <c r="K159" s="232">
        <v>122</v>
      </c>
      <c r="L159" s="345"/>
      <c r="M159" s="346"/>
      <c r="N159" s="347">
        <f t="shared" si="0"/>
        <v>0</v>
      </c>
      <c r="O159" s="347"/>
      <c r="P159" s="347"/>
      <c r="Q159" s="347"/>
      <c r="R159" s="124"/>
      <c r="T159" s="125"/>
      <c r="U159" s="122"/>
      <c r="V159" s="122"/>
      <c r="W159" s="126"/>
      <c r="X159" s="122"/>
      <c r="Y159" s="126"/>
      <c r="Z159" s="122"/>
      <c r="AA159" s="127"/>
    </row>
    <row r="160" spans="2:27" s="9" customFormat="1" ht="13.5" customHeight="1" x14ac:dyDescent="0.35">
      <c r="B160" s="121"/>
      <c r="C160" s="215" t="s">
        <v>662</v>
      </c>
      <c r="D160" s="130"/>
      <c r="E160" s="235" t="s">
        <v>762</v>
      </c>
      <c r="F160" s="348" t="s">
        <v>869</v>
      </c>
      <c r="G160" s="348"/>
      <c r="H160" s="348"/>
      <c r="I160" s="348"/>
      <c r="J160" s="234" t="s">
        <v>163</v>
      </c>
      <c r="K160" s="232">
        <v>1</v>
      </c>
      <c r="L160" s="345"/>
      <c r="M160" s="346"/>
      <c r="N160" s="347">
        <f t="shared" si="0"/>
        <v>0</v>
      </c>
      <c r="O160" s="347"/>
      <c r="P160" s="347"/>
      <c r="Q160" s="347"/>
      <c r="R160" s="124"/>
      <c r="T160" s="125"/>
      <c r="U160" s="122"/>
      <c r="V160" s="122"/>
      <c r="W160" s="126"/>
      <c r="X160" s="122"/>
      <c r="Y160" s="126"/>
      <c r="Z160" s="122"/>
      <c r="AA160" s="127"/>
    </row>
    <row r="161" spans="2:27" s="9" customFormat="1" ht="13.5" customHeight="1" x14ac:dyDescent="0.35">
      <c r="B161" s="121"/>
      <c r="C161" s="215" t="s">
        <v>804</v>
      </c>
      <c r="D161" s="130"/>
      <c r="E161" s="235" t="s">
        <v>763</v>
      </c>
      <c r="F161" s="348" t="s">
        <v>870</v>
      </c>
      <c r="G161" s="348"/>
      <c r="H161" s="348"/>
      <c r="I161" s="348"/>
      <c r="J161" s="234" t="s">
        <v>163</v>
      </c>
      <c r="K161" s="232">
        <v>1</v>
      </c>
      <c r="L161" s="345"/>
      <c r="M161" s="346"/>
      <c r="N161" s="347">
        <f t="shared" si="0"/>
        <v>0</v>
      </c>
      <c r="O161" s="347"/>
      <c r="P161" s="347"/>
      <c r="Q161" s="347"/>
      <c r="R161" s="124"/>
      <c r="T161" s="125"/>
      <c r="U161" s="122"/>
      <c r="V161" s="122"/>
      <c r="W161" s="126"/>
      <c r="X161" s="122"/>
      <c r="Y161" s="126"/>
      <c r="Z161" s="122"/>
      <c r="AA161" s="127"/>
    </row>
    <row r="162" spans="2:27" s="9" customFormat="1" ht="13.5" customHeight="1" x14ac:dyDescent="0.35">
      <c r="B162" s="121"/>
      <c r="C162" s="215" t="s">
        <v>805</v>
      </c>
      <c r="D162" s="130"/>
      <c r="E162" s="235" t="s">
        <v>764</v>
      </c>
      <c r="F162" s="348" t="s">
        <v>871</v>
      </c>
      <c r="G162" s="348"/>
      <c r="H162" s="348"/>
      <c r="I162" s="348"/>
      <c r="J162" s="234" t="s">
        <v>624</v>
      </c>
      <c r="K162" s="232">
        <v>9</v>
      </c>
      <c r="L162" s="345"/>
      <c r="M162" s="346"/>
      <c r="N162" s="347">
        <f t="shared" ref="N162:N201" si="1">K162*L162</f>
        <v>0</v>
      </c>
      <c r="O162" s="347"/>
      <c r="P162" s="347"/>
      <c r="Q162" s="347"/>
      <c r="R162" s="124"/>
      <c r="T162" s="125"/>
      <c r="U162" s="122"/>
      <c r="V162" s="122"/>
      <c r="W162" s="126"/>
      <c r="X162" s="122"/>
      <c r="Y162" s="126"/>
      <c r="Z162" s="122"/>
      <c r="AA162" s="127"/>
    </row>
    <row r="163" spans="2:27" s="9" customFormat="1" ht="13.5" customHeight="1" x14ac:dyDescent="0.35">
      <c r="B163" s="121"/>
      <c r="C163" s="215" t="s">
        <v>806</v>
      </c>
      <c r="D163" s="130"/>
      <c r="E163" s="235" t="s">
        <v>765</v>
      </c>
      <c r="F163" s="348" t="s">
        <v>872</v>
      </c>
      <c r="G163" s="348"/>
      <c r="H163" s="348"/>
      <c r="I163" s="348"/>
      <c r="J163" s="234" t="s">
        <v>624</v>
      </c>
      <c r="K163" s="232">
        <v>2</v>
      </c>
      <c r="L163" s="345"/>
      <c r="M163" s="346"/>
      <c r="N163" s="347">
        <f t="shared" si="1"/>
        <v>0</v>
      </c>
      <c r="O163" s="347"/>
      <c r="P163" s="347"/>
      <c r="Q163" s="347"/>
      <c r="R163" s="124"/>
      <c r="T163" s="125"/>
      <c r="U163" s="122"/>
      <c r="V163" s="122"/>
      <c r="W163" s="126"/>
      <c r="X163" s="122"/>
      <c r="Y163" s="126"/>
      <c r="Z163" s="122"/>
      <c r="AA163" s="127"/>
    </row>
    <row r="164" spans="2:27" s="9" customFormat="1" ht="13.5" customHeight="1" x14ac:dyDescent="0.35">
      <c r="B164" s="121"/>
      <c r="C164" s="215" t="s">
        <v>807</v>
      </c>
      <c r="D164" s="130"/>
      <c r="E164" s="235" t="s">
        <v>766</v>
      </c>
      <c r="F164" s="348" t="s">
        <v>873</v>
      </c>
      <c r="G164" s="348"/>
      <c r="H164" s="348"/>
      <c r="I164" s="348"/>
      <c r="J164" s="234" t="s">
        <v>624</v>
      </c>
      <c r="K164" s="232">
        <v>2</v>
      </c>
      <c r="L164" s="345"/>
      <c r="M164" s="346"/>
      <c r="N164" s="347">
        <f t="shared" si="1"/>
        <v>0</v>
      </c>
      <c r="O164" s="347"/>
      <c r="P164" s="347"/>
      <c r="Q164" s="347"/>
      <c r="R164" s="124"/>
      <c r="T164" s="125"/>
      <c r="U164" s="122"/>
      <c r="V164" s="122"/>
      <c r="W164" s="126"/>
      <c r="X164" s="122"/>
      <c r="Y164" s="126"/>
      <c r="Z164" s="122"/>
      <c r="AA164" s="127"/>
    </row>
    <row r="165" spans="2:27" s="9" customFormat="1" ht="13.5" customHeight="1" x14ac:dyDescent="0.35">
      <c r="B165" s="121"/>
      <c r="C165" s="215" t="s">
        <v>808</v>
      </c>
      <c r="D165" s="130"/>
      <c r="E165" s="235" t="s">
        <v>767</v>
      </c>
      <c r="F165" s="348" t="s">
        <v>874</v>
      </c>
      <c r="G165" s="348"/>
      <c r="H165" s="348"/>
      <c r="I165" s="348"/>
      <c r="J165" s="234" t="s">
        <v>624</v>
      </c>
      <c r="K165" s="232">
        <v>9</v>
      </c>
      <c r="L165" s="345"/>
      <c r="M165" s="346"/>
      <c r="N165" s="347">
        <f t="shared" si="1"/>
        <v>0</v>
      </c>
      <c r="O165" s="347"/>
      <c r="P165" s="347"/>
      <c r="Q165" s="347"/>
      <c r="R165" s="124"/>
      <c r="T165" s="125"/>
      <c r="U165" s="122"/>
      <c r="V165" s="122"/>
      <c r="W165" s="126"/>
      <c r="X165" s="122"/>
      <c r="Y165" s="126"/>
      <c r="Z165" s="122"/>
      <c r="AA165" s="127"/>
    </row>
    <row r="166" spans="2:27" s="9" customFormat="1" ht="13.5" customHeight="1" x14ac:dyDescent="0.35">
      <c r="B166" s="121"/>
      <c r="C166" s="215" t="s">
        <v>809</v>
      </c>
      <c r="D166" s="130"/>
      <c r="E166" s="235" t="s">
        <v>768</v>
      </c>
      <c r="F166" s="348" t="s">
        <v>875</v>
      </c>
      <c r="G166" s="348"/>
      <c r="H166" s="348"/>
      <c r="I166" s="348"/>
      <c r="J166" s="234" t="s">
        <v>624</v>
      </c>
      <c r="K166" s="232">
        <v>2</v>
      </c>
      <c r="L166" s="345"/>
      <c r="M166" s="346"/>
      <c r="N166" s="347">
        <f t="shared" si="1"/>
        <v>0</v>
      </c>
      <c r="O166" s="347"/>
      <c r="P166" s="347"/>
      <c r="Q166" s="347"/>
      <c r="R166" s="124"/>
      <c r="T166" s="125"/>
      <c r="U166" s="122"/>
      <c r="V166" s="122"/>
      <c r="W166" s="126"/>
      <c r="X166" s="122"/>
      <c r="Y166" s="126"/>
      <c r="Z166" s="122"/>
      <c r="AA166" s="127"/>
    </row>
    <row r="167" spans="2:27" s="9" customFormat="1" ht="13.5" customHeight="1" x14ac:dyDescent="0.35">
      <c r="B167" s="121"/>
      <c r="C167" s="215" t="s">
        <v>810</v>
      </c>
      <c r="D167" s="130"/>
      <c r="E167" s="235" t="s">
        <v>769</v>
      </c>
      <c r="F167" s="348" t="s">
        <v>876</v>
      </c>
      <c r="G167" s="348"/>
      <c r="H167" s="348"/>
      <c r="I167" s="348"/>
      <c r="J167" s="234" t="s">
        <v>624</v>
      </c>
      <c r="K167" s="232">
        <v>2</v>
      </c>
      <c r="L167" s="345"/>
      <c r="M167" s="346"/>
      <c r="N167" s="347">
        <f t="shared" si="1"/>
        <v>0</v>
      </c>
      <c r="O167" s="347"/>
      <c r="P167" s="347"/>
      <c r="Q167" s="347"/>
      <c r="R167" s="124"/>
      <c r="T167" s="125"/>
      <c r="U167" s="122"/>
      <c r="V167" s="122"/>
      <c r="W167" s="126"/>
      <c r="X167" s="122"/>
      <c r="Y167" s="126"/>
      <c r="Z167" s="122"/>
      <c r="AA167" s="127"/>
    </row>
    <row r="168" spans="2:27" s="9" customFormat="1" ht="13.5" customHeight="1" x14ac:dyDescent="0.35">
      <c r="B168" s="121"/>
      <c r="C168" s="215" t="s">
        <v>811</v>
      </c>
      <c r="D168" s="130"/>
      <c r="E168" s="235" t="s">
        <v>770</v>
      </c>
      <c r="F168" s="348" t="s">
        <v>877</v>
      </c>
      <c r="G168" s="348"/>
      <c r="H168" s="348"/>
      <c r="I168" s="348"/>
      <c r="J168" s="234" t="s">
        <v>624</v>
      </c>
      <c r="K168" s="232">
        <v>1</v>
      </c>
      <c r="L168" s="345"/>
      <c r="M168" s="346"/>
      <c r="N168" s="347">
        <f t="shared" si="1"/>
        <v>0</v>
      </c>
      <c r="O168" s="347"/>
      <c r="P168" s="347"/>
      <c r="Q168" s="347"/>
      <c r="R168" s="124"/>
      <c r="T168" s="125"/>
      <c r="U168" s="122"/>
      <c r="V168" s="122"/>
      <c r="W168" s="126"/>
      <c r="X168" s="122"/>
      <c r="Y168" s="126"/>
      <c r="Z168" s="122"/>
      <c r="AA168" s="127"/>
    </row>
    <row r="169" spans="2:27" s="9" customFormat="1" ht="13.5" customHeight="1" x14ac:dyDescent="0.35">
      <c r="B169" s="121"/>
      <c r="C169" s="215" t="s">
        <v>812</v>
      </c>
      <c r="D169" s="130"/>
      <c r="E169" s="235" t="s">
        <v>771</v>
      </c>
      <c r="F169" s="348" t="s">
        <v>878</v>
      </c>
      <c r="G169" s="348"/>
      <c r="H169" s="348"/>
      <c r="I169" s="348"/>
      <c r="J169" s="234" t="s">
        <v>624</v>
      </c>
      <c r="K169" s="232">
        <v>5</v>
      </c>
      <c r="L169" s="345"/>
      <c r="M169" s="346"/>
      <c r="N169" s="347">
        <f t="shared" si="1"/>
        <v>0</v>
      </c>
      <c r="O169" s="347"/>
      <c r="P169" s="347"/>
      <c r="Q169" s="347"/>
      <c r="R169" s="124"/>
      <c r="T169" s="125"/>
      <c r="U169" s="122"/>
      <c r="V169" s="122"/>
      <c r="W169" s="126"/>
      <c r="X169" s="122"/>
      <c r="Y169" s="126"/>
      <c r="Z169" s="122"/>
      <c r="AA169" s="127"/>
    </row>
    <row r="170" spans="2:27" s="9" customFormat="1" ht="13.5" customHeight="1" x14ac:dyDescent="0.35">
      <c r="B170" s="121"/>
      <c r="C170" s="215" t="s">
        <v>813</v>
      </c>
      <c r="D170" s="130"/>
      <c r="E170" s="235" t="s">
        <v>772</v>
      </c>
      <c r="F170" s="348" t="s">
        <v>879</v>
      </c>
      <c r="G170" s="348"/>
      <c r="H170" s="348"/>
      <c r="I170" s="348"/>
      <c r="J170" s="234" t="s">
        <v>624</v>
      </c>
      <c r="K170" s="232">
        <v>4</v>
      </c>
      <c r="L170" s="345"/>
      <c r="M170" s="346"/>
      <c r="N170" s="347">
        <f t="shared" si="1"/>
        <v>0</v>
      </c>
      <c r="O170" s="347"/>
      <c r="P170" s="347"/>
      <c r="Q170" s="347"/>
      <c r="R170" s="124"/>
      <c r="T170" s="125"/>
      <c r="U170" s="122"/>
      <c r="V170" s="122"/>
      <c r="W170" s="126"/>
      <c r="X170" s="122"/>
      <c r="Y170" s="126"/>
      <c r="Z170" s="122"/>
      <c r="AA170" s="127"/>
    </row>
    <row r="171" spans="2:27" s="9" customFormat="1" ht="13.5" customHeight="1" x14ac:dyDescent="0.35">
      <c r="B171" s="121"/>
      <c r="C171" s="215" t="s">
        <v>814</v>
      </c>
      <c r="D171" s="130"/>
      <c r="E171" s="235" t="s">
        <v>773</v>
      </c>
      <c r="F171" s="348" t="s">
        <v>880</v>
      </c>
      <c r="G171" s="348"/>
      <c r="H171" s="348"/>
      <c r="I171" s="348"/>
      <c r="J171" s="234" t="s">
        <v>624</v>
      </c>
      <c r="K171" s="232">
        <v>1</v>
      </c>
      <c r="L171" s="345"/>
      <c r="M171" s="346"/>
      <c r="N171" s="347">
        <f t="shared" si="1"/>
        <v>0</v>
      </c>
      <c r="O171" s="347"/>
      <c r="P171" s="347"/>
      <c r="Q171" s="347"/>
      <c r="R171" s="124"/>
      <c r="T171" s="125"/>
      <c r="U171" s="122"/>
      <c r="V171" s="122"/>
      <c r="W171" s="126"/>
      <c r="X171" s="122"/>
      <c r="Y171" s="126"/>
      <c r="Z171" s="122"/>
      <c r="AA171" s="127"/>
    </row>
    <row r="172" spans="2:27" s="9" customFormat="1" ht="13.5" customHeight="1" x14ac:dyDescent="0.35">
      <c r="B172" s="121"/>
      <c r="C172" s="215" t="s">
        <v>677</v>
      </c>
      <c r="D172" s="130"/>
      <c r="E172" s="235" t="s">
        <v>774</v>
      </c>
      <c r="F172" s="348" t="s">
        <v>870</v>
      </c>
      <c r="G172" s="348"/>
      <c r="H172" s="348"/>
      <c r="I172" s="348"/>
      <c r="J172" s="234" t="s">
        <v>624</v>
      </c>
      <c r="K172" s="232">
        <v>1</v>
      </c>
      <c r="L172" s="345"/>
      <c r="M172" s="346"/>
      <c r="N172" s="347">
        <f t="shared" si="1"/>
        <v>0</v>
      </c>
      <c r="O172" s="347"/>
      <c r="P172" s="347"/>
      <c r="Q172" s="347"/>
      <c r="R172" s="124"/>
      <c r="T172" s="125"/>
      <c r="U172" s="122"/>
      <c r="V172" s="122"/>
      <c r="W172" s="126"/>
      <c r="X172" s="122"/>
      <c r="Y172" s="126"/>
      <c r="Z172" s="122"/>
      <c r="AA172" s="127"/>
    </row>
    <row r="173" spans="2:27" s="241" customFormat="1" ht="102.75" customHeight="1" x14ac:dyDescent="0.35">
      <c r="B173" s="237"/>
      <c r="C173" s="238" t="s">
        <v>815</v>
      </c>
      <c r="D173" s="132"/>
      <c r="E173" s="235" t="s">
        <v>775</v>
      </c>
      <c r="F173" s="351" t="s">
        <v>939</v>
      </c>
      <c r="G173" s="351"/>
      <c r="H173" s="351"/>
      <c r="I173" s="351"/>
      <c r="J173" s="239" t="s">
        <v>624</v>
      </c>
      <c r="K173" s="246">
        <v>2</v>
      </c>
      <c r="L173" s="352"/>
      <c r="M173" s="353"/>
      <c r="N173" s="354">
        <f t="shared" si="1"/>
        <v>0</v>
      </c>
      <c r="O173" s="354"/>
      <c r="P173" s="354"/>
      <c r="Q173" s="354"/>
      <c r="R173" s="240"/>
      <c r="T173" s="242"/>
      <c r="U173" s="243"/>
      <c r="V173" s="243"/>
      <c r="W173" s="244"/>
      <c r="X173" s="243"/>
      <c r="Y173" s="244"/>
      <c r="Z173" s="243"/>
      <c r="AA173" s="245"/>
    </row>
    <row r="174" spans="2:27" s="9" customFormat="1" ht="13.5" customHeight="1" x14ac:dyDescent="0.35">
      <c r="B174" s="121"/>
      <c r="C174" s="215" t="s">
        <v>683</v>
      </c>
      <c r="D174" s="130"/>
      <c r="E174" s="235" t="s">
        <v>776</v>
      </c>
      <c r="F174" s="350" t="s">
        <v>940</v>
      </c>
      <c r="G174" s="350"/>
      <c r="H174" s="350"/>
      <c r="I174" s="350"/>
      <c r="J174" s="234" t="s">
        <v>624</v>
      </c>
      <c r="K174" s="232">
        <v>1</v>
      </c>
      <c r="L174" s="345"/>
      <c r="M174" s="346"/>
      <c r="N174" s="347">
        <f t="shared" si="1"/>
        <v>0</v>
      </c>
      <c r="O174" s="347"/>
      <c r="P174" s="347"/>
      <c r="Q174" s="347"/>
      <c r="R174" s="124"/>
      <c r="T174" s="125"/>
      <c r="U174" s="122"/>
      <c r="V174" s="122"/>
      <c r="W174" s="126"/>
      <c r="X174" s="122"/>
      <c r="Y174" s="126"/>
      <c r="Z174" s="122"/>
      <c r="AA174" s="127"/>
    </row>
    <row r="175" spans="2:27" s="9" customFormat="1" ht="13.5" customHeight="1" x14ac:dyDescent="0.35">
      <c r="B175" s="121"/>
      <c r="C175" s="215" t="s">
        <v>816</v>
      </c>
      <c r="D175" s="130"/>
      <c r="E175" s="235" t="s">
        <v>777</v>
      </c>
      <c r="F175" s="350" t="s">
        <v>881</v>
      </c>
      <c r="G175" s="350"/>
      <c r="H175" s="350"/>
      <c r="I175" s="350"/>
      <c r="J175" s="234" t="s">
        <v>901</v>
      </c>
      <c r="K175" s="233">
        <v>85</v>
      </c>
      <c r="L175" s="345"/>
      <c r="M175" s="346"/>
      <c r="N175" s="347">
        <f t="shared" si="1"/>
        <v>0</v>
      </c>
      <c r="O175" s="347"/>
      <c r="P175" s="347"/>
      <c r="Q175" s="347"/>
      <c r="R175" s="124"/>
      <c r="T175" s="125"/>
      <c r="U175" s="122"/>
      <c r="V175" s="122"/>
      <c r="W175" s="126"/>
      <c r="X175" s="122"/>
      <c r="Y175" s="126"/>
      <c r="Z175" s="122"/>
      <c r="AA175" s="127"/>
    </row>
    <row r="176" spans="2:27" s="9" customFormat="1" ht="13.5" customHeight="1" x14ac:dyDescent="0.35">
      <c r="B176" s="121"/>
      <c r="C176" s="215" t="s">
        <v>688</v>
      </c>
      <c r="D176" s="130"/>
      <c r="E176" s="235" t="s">
        <v>778</v>
      </c>
      <c r="F176" s="350" t="s">
        <v>882</v>
      </c>
      <c r="G176" s="350"/>
      <c r="H176" s="350"/>
      <c r="I176" s="350"/>
      <c r="J176" s="234" t="s">
        <v>163</v>
      </c>
      <c r="K176" s="232">
        <v>1</v>
      </c>
      <c r="L176" s="345"/>
      <c r="M176" s="346"/>
      <c r="N176" s="347">
        <f t="shared" si="1"/>
        <v>0</v>
      </c>
      <c r="O176" s="347"/>
      <c r="P176" s="347"/>
      <c r="Q176" s="347"/>
      <c r="R176" s="124"/>
      <c r="T176" s="125"/>
      <c r="U176" s="122"/>
      <c r="V176" s="122"/>
      <c r="W176" s="126"/>
      <c r="X176" s="122"/>
      <c r="Y176" s="126"/>
      <c r="Z176" s="122"/>
      <c r="AA176" s="127"/>
    </row>
    <row r="177" spans="2:27" s="9" customFormat="1" ht="13.5" customHeight="1" x14ac:dyDescent="0.35">
      <c r="B177" s="121"/>
      <c r="C177" s="215" t="s">
        <v>817</v>
      </c>
      <c r="D177" s="130"/>
      <c r="E177" s="235" t="s">
        <v>779</v>
      </c>
      <c r="F177" s="348" t="s">
        <v>883</v>
      </c>
      <c r="G177" s="348"/>
      <c r="H177" s="348"/>
      <c r="I177" s="348"/>
      <c r="J177" s="234" t="s">
        <v>128</v>
      </c>
      <c r="K177" s="232">
        <v>20</v>
      </c>
      <c r="L177" s="345"/>
      <c r="M177" s="346"/>
      <c r="N177" s="347">
        <f t="shared" si="1"/>
        <v>0</v>
      </c>
      <c r="O177" s="347"/>
      <c r="P177" s="347"/>
      <c r="Q177" s="347"/>
      <c r="R177" s="124"/>
      <c r="T177" s="125"/>
      <c r="U177" s="122"/>
      <c r="V177" s="122"/>
      <c r="W177" s="126"/>
      <c r="X177" s="122"/>
      <c r="Y177" s="126"/>
      <c r="Z177" s="122"/>
      <c r="AA177" s="127"/>
    </row>
    <row r="178" spans="2:27" s="9" customFormat="1" ht="13.5" customHeight="1" x14ac:dyDescent="0.35">
      <c r="B178" s="121"/>
      <c r="C178" s="215" t="s">
        <v>691</v>
      </c>
      <c r="D178" s="130"/>
      <c r="E178" s="235" t="s">
        <v>780</v>
      </c>
      <c r="F178" s="348" t="s">
        <v>884</v>
      </c>
      <c r="G178" s="348"/>
      <c r="H178" s="348"/>
      <c r="I178" s="348"/>
      <c r="J178" s="234" t="s">
        <v>128</v>
      </c>
      <c r="K178" s="232">
        <v>24</v>
      </c>
      <c r="L178" s="345"/>
      <c r="M178" s="346"/>
      <c r="N178" s="347">
        <f t="shared" si="1"/>
        <v>0</v>
      </c>
      <c r="O178" s="347"/>
      <c r="P178" s="347"/>
      <c r="Q178" s="347"/>
      <c r="R178" s="124"/>
      <c r="T178" s="125"/>
      <c r="U178" s="122"/>
      <c r="V178" s="122"/>
      <c r="W178" s="126"/>
      <c r="X178" s="122"/>
      <c r="Y178" s="126"/>
      <c r="Z178" s="122"/>
      <c r="AA178" s="127"/>
    </row>
    <row r="179" spans="2:27" s="9" customFormat="1" ht="13.5" customHeight="1" x14ac:dyDescent="0.35">
      <c r="B179" s="121"/>
      <c r="C179" s="215" t="s">
        <v>818</v>
      </c>
      <c r="D179" s="130"/>
      <c r="E179" s="235" t="s">
        <v>781</v>
      </c>
      <c r="F179" s="348" t="s">
        <v>885</v>
      </c>
      <c r="G179" s="348"/>
      <c r="H179" s="348"/>
      <c r="I179" s="348"/>
      <c r="J179" s="234" t="s">
        <v>128</v>
      </c>
      <c r="K179" s="232">
        <v>236</v>
      </c>
      <c r="L179" s="345"/>
      <c r="M179" s="346"/>
      <c r="N179" s="347">
        <f t="shared" si="1"/>
        <v>0</v>
      </c>
      <c r="O179" s="347"/>
      <c r="P179" s="347"/>
      <c r="Q179" s="347"/>
      <c r="R179" s="124"/>
      <c r="T179" s="125"/>
      <c r="U179" s="122"/>
      <c r="V179" s="122"/>
      <c r="W179" s="126"/>
      <c r="X179" s="122"/>
      <c r="Y179" s="126"/>
      <c r="Z179" s="122"/>
      <c r="AA179" s="127"/>
    </row>
    <row r="180" spans="2:27" s="9" customFormat="1" ht="13.5" customHeight="1" x14ac:dyDescent="0.35">
      <c r="B180" s="121"/>
      <c r="C180" s="215" t="s">
        <v>693</v>
      </c>
      <c r="D180" s="130"/>
      <c r="E180" s="235" t="s">
        <v>782</v>
      </c>
      <c r="F180" s="348" t="s">
        <v>886</v>
      </c>
      <c r="G180" s="348"/>
      <c r="H180" s="348"/>
      <c r="I180" s="348"/>
      <c r="J180" s="234" t="s">
        <v>128</v>
      </c>
      <c r="K180" s="232">
        <v>92</v>
      </c>
      <c r="L180" s="345"/>
      <c r="M180" s="346"/>
      <c r="N180" s="347">
        <f t="shared" si="1"/>
        <v>0</v>
      </c>
      <c r="O180" s="347"/>
      <c r="P180" s="347"/>
      <c r="Q180" s="347"/>
      <c r="R180" s="124"/>
      <c r="T180" s="125"/>
      <c r="U180" s="122"/>
      <c r="V180" s="122"/>
      <c r="W180" s="126"/>
      <c r="X180" s="122"/>
      <c r="Y180" s="126"/>
      <c r="Z180" s="122"/>
      <c r="AA180" s="127"/>
    </row>
    <row r="181" spans="2:27" s="9" customFormat="1" ht="13.5" customHeight="1" x14ac:dyDescent="0.35">
      <c r="B181" s="121"/>
      <c r="C181" s="215" t="s">
        <v>819</v>
      </c>
      <c r="D181" s="130"/>
      <c r="E181" s="235" t="s">
        <v>783</v>
      </c>
      <c r="F181" s="348" t="s">
        <v>887</v>
      </c>
      <c r="G181" s="348"/>
      <c r="H181" s="348"/>
      <c r="I181" s="348"/>
      <c r="J181" s="234" t="s">
        <v>128</v>
      </c>
      <c r="K181" s="232">
        <v>435</v>
      </c>
      <c r="L181" s="345"/>
      <c r="M181" s="346"/>
      <c r="N181" s="347">
        <f t="shared" si="1"/>
        <v>0</v>
      </c>
      <c r="O181" s="347"/>
      <c r="P181" s="347"/>
      <c r="Q181" s="347"/>
      <c r="R181" s="124"/>
      <c r="T181" s="125"/>
      <c r="U181" s="122"/>
      <c r="V181" s="122"/>
      <c r="W181" s="126"/>
      <c r="X181" s="122"/>
      <c r="Y181" s="126"/>
      <c r="Z181" s="122"/>
      <c r="AA181" s="127"/>
    </row>
    <row r="182" spans="2:27" s="9" customFormat="1" ht="13.5" customHeight="1" x14ac:dyDescent="0.35">
      <c r="B182" s="121"/>
      <c r="C182" s="215" t="s">
        <v>820</v>
      </c>
      <c r="D182" s="130"/>
      <c r="E182" s="235" t="s">
        <v>784</v>
      </c>
      <c r="F182" s="348" t="s">
        <v>888</v>
      </c>
      <c r="G182" s="348"/>
      <c r="H182" s="348"/>
      <c r="I182" s="348"/>
      <c r="J182" s="234" t="s">
        <v>128</v>
      </c>
      <c r="K182" s="232">
        <v>32</v>
      </c>
      <c r="L182" s="345"/>
      <c r="M182" s="346"/>
      <c r="N182" s="347">
        <f t="shared" si="1"/>
        <v>0</v>
      </c>
      <c r="O182" s="347"/>
      <c r="P182" s="347"/>
      <c r="Q182" s="347"/>
      <c r="R182" s="124"/>
      <c r="T182" s="125"/>
      <c r="U182" s="122"/>
      <c r="V182" s="122"/>
      <c r="W182" s="126"/>
      <c r="X182" s="122"/>
      <c r="Y182" s="126"/>
      <c r="Z182" s="122"/>
      <c r="AA182" s="127"/>
    </row>
    <row r="183" spans="2:27" s="9" customFormat="1" ht="13.5" customHeight="1" x14ac:dyDescent="0.35">
      <c r="B183" s="121"/>
      <c r="C183" s="215" t="s">
        <v>821</v>
      </c>
      <c r="D183" s="130"/>
      <c r="E183" s="235" t="s">
        <v>785</v>
      </c>
      <c r="F183" s="348" t="s">
        <v>889</v>
      </c>
      <c r="G183" s="348"/>
      <c r="H183" s="348"/>
      <c r="I183" s="348"/>
      <c r="J183" s="234" t="s">
        <v>163</v>
      </c>
      <c r="K183" s="232">
        <v>1</v>
      </c>
      <c r="L183" s="345"/>
      <c r="M183" s="346"/>
      <c r="N183" s="347">
        <f t="shared" si="1"/>
        <v>0</v>
      </c>
      <c r="O183" s="347"/>
      <c r="P183" s="347"/>
      <c r="Q183" s="347"/>
      <c r="R183" s="124"/>
      <c r="T183" s="125"/>
      <c r="U183" s="122"/>
      <c r="V183" s="122"/>
      <c r="W183" s="126"/>
      <c r="X183" s="122"/>
      <c r="Y183" s="126"/>
      <c r="Z183" s="122"/>
      <c r="AA183" s="127"/>
    </row>
    <row r="184" spans="2:27" s="9" customFormat="1" ht="13.5" customHeight="1" x14ac:dyDescent="0.35">
      <c r="B184" s="121"/>
      <c r="C184" s="215" t="s">
        <v>822</v>
      </c>
      <c r="D184" s="130"/>
      <c r="E184" s="235" t="s">
        <v>786</v>
      </c>
      <c r="F184" s="348" t="s">
        <v>890</v>
      </c>
      <c r="G184" s="348"/>
      <c r="H184" s="348"/>
      <c r="I184" s="348"/>
      <c r="J184" s="234" t="s">
        <v>128</v>
      </c>
      <c r="K184" s="232">
        <v>20</v>
      </c>
      <c r="L184" s="345"/>
      <c r="M184" s="346"/>
      <c r="N184" s="347">
        <f t="shared" si="1"/>
        <v>0</v>
      </c>
      <c r="O184" s="347"/>
      <c r="P184" s="347"/>
      <c r="Q184" s="347"/>
      <c r="R184" s="124"/>
      <c r="T184" s="125"/>
      <c r="U184" s="122"/>
      <c r="V184" s="122"/>
      <c r="W184" s="126"/>
      <c r="X184" s="122"/>
      <c r="Y184" s="126"/>
      <c r="Z184" s="122"/>
      <c r="AA184" s="127"/>
    </row>
    <row r="185" spans="2:27" s="9" customFormat="1" ht="13.5" customHeight="1" x14ac:dyDescent="0.35">
      <c r="B185" s="121"/>
      <c r="C185" s="215" t="s">
        <v>902</v>
      </c>
      <c r="D185" s="130"/>
      <c r="E185" s="235" t="s">
        <v>915</v>
      </c>
      <c r="F185" s="348" t="s">
        <v>891</v>
      </c>
      <c r="G185" s="348"/>
      <c r="H185" s="348"/>
      <c r="I185" s="348"/>
      <c r="J185" s="234" t="s">
        <v>128</v>
      </c>
      <c r="K185" s="232">
        <v>14</v>
      </c>
      <c r="L185" s="345"/>
      <c r="M185" s="346"/>
      <c r="N185" s="347">
        <f t="shared" si="1"/>
        <v>0</v>
      </c>
      <c r="O185" s="347"/>
      <c r="P185" s="347"/>
      <c r="Q185" s="347"/>
      <c r="R185" s="124"/>
      <c r="T185" s="125"/>
      <c r="U185" s="122"/>
      <c r="V185" s="122"/>
      <c r="W185" s="126"/>
      <c r="X185" s="122"/>
      <c r="Y185" s="126"/>
      <c r="Z185" s="122"/>
      <c r="AA185" s="127"/>
    </row>
    <row r="186" spans="2:27" s="9" customFormat="1" ht="13.5" customHeight="1" x14ac:dyDescent="0.35">
      <c r="B186" s="121"/>
      <c r="C186" s="215" t="s">
        <v>903</v>
      </c>
      <c r="D186" s="130"/>
      <c r="E186" s="235" t="s">
        <v>916</v>
      </c>
      <c r="F186" s="348" t="s">
        <v>892</v>
      </c>
      <c r="G186" s="348"/>
      <c r="H186" s="348"/>
      <c r="I186" s="348"/>
      <c r="J186" s="234" t="s">
        <v>624</v>
      </c>
      <c r="K186" s="232">
        <v>6</v>
      </c>
      <c r="L186" s="345"/>
      <c r="M186" s="346"/>
      <c r="N186" s="347">
        <f t="shared" si="1"/>
        <v>0</v>
      </c>
      <c r="O186" s="347"/>
      <c r="P186" s="347"/>
      <c r="Q186" s="347"/>
      <c r="R186" s="124"/>
      <c r="T186" s="125"/>
      <c r="U186" s="122"/>
      <c r="V186" s="122"/>
      <c r="W186" s="126"/>
      <c r="X186" s="122"/>
      <c r="Y186" s="126"/>
      <c r="Z186" s="122"/>
      <c r="AA186" s="127"/>
    </row>
    <row r="187" spans="2:27" s="9" customFormat="1" ht="13.5" customHeight="1" x14ac:dyDescent="0.35">
      <c r="B187" s="121"/>
      <c r="C187" s="215" t="s">
        <v>904</v>
      </c>
      <c r="D187" s="130"/>
      <c r="E187" s="235" t="s">
        <v>921</v>
      </c>
      <c r="F187" s="348" t="s">
        <v>893</v>
      </c>
      <c r="G187" s="348"/>
      <c r="H187" s="348"/>
      <c r="I187" s="348"/>
      <c r="J187" s="234" t="s">
        <v>624</v>
      </c>
      <c r="K187" s="232">
        <v>8</v>
      </c>
      <c r="L187" s="345"/>
      <c r="M187" s="346"/>
      <c r="N187" s="347">
        <f t="shared" si="1"/>
        <v>0</v>
      </c>
      <c r="O187" s="347"/>
      <c r="P187" s="347"/>
      <c r="Q187" s="347"/>
      <c r="R187" s="124"/>
      <c r="T187" s="125"/>
      <c r="U187" s="122"/>
      <c r="V187" s="122"/>
      <c r="W187" s="126"/>
      <c r="X187" s="122"/>
      <c r="Y187" s="126"/>
      <c r="Z187" s="122"/>
      <c r="AA187" s="127"/>
    </row>
    <row r="188" spans="2:27" s="9" customFormat="1" ht="13.5" customHeight="1" x14ac:dyDescent="0.35">
      <c r="B188" s="121"/>
      <c r="C188" s="215" t="s">
        <v>905</v>
      </c>
      <c r="D188" s="130"/>
      <c r="E188" s="235" t="s">
        <v>922</v>
      </c>
      <c r="F188" s="348" t="s">
        <v>894</v>
      </c>
      <c r="G188" s="348"/>
      <c r="H188" s="348"/>
      <c r="I188" s="348"/>
      <c r="J188" s="234" t="s">
        <v>128</v>
      </c>
      <c r="K188" s="232">
        <v>6</v>
      </c>
      <c r="L188" s="345"/>
      <c r="M188" s="346"/>
      <c r="N188" s="347">
        <f t="shared" si="1"/>
        <v>0</v>
      </c>
      <c r="O188" s="347"/>
      <c r="P188" s="347"/>
      <c r="Q188" s="347"/>
      <c r="R188" s="124"/>
      <c r="T188" s="125"/>
      <c r="U188" s="122"/>
      <c r="V188" s="122"/>
      <c r="W188" s="126"/>
      <c r="X188" s="122"/>
      <c r="Y188" s="126"/>
      <c r="Z188" s="122"/>
      <c r="AA188" s="127"/>
    </row>
    <row r="189" spans="2:27" s="9" customFormat="1" ht="13.5" customHeight="1" x14ac:dyDescent="0.35">
      <c r="B189" s="121"/>
      <c r="C189" s="215" t="s">
        <v>906</v>
      </c>
      <c r="D189" s="130"/>
      <c r="E189" s="235" t="s">
        <v>923</v>
      </c>
      <c r="F189" s="348" t="s">
        <v>895</v>
      </c>
      <c r="G189" s="348"/>
      <c r="H189" s="348"/>
      <c r="I189" s="348"/>
      <c r="J189" s="234" t="s">
        <v>163</v>
      </c>
      <c r="K189" s="232">
        <v>1</v>
      </c>
      <c r="L189" s="345"/>
      <c r="M189" s="346"/>
      <c r="N189" s="347">
        <f t="shared" si="1"/>
        <v>0</v>
      </c>
      <c r="O189" s="347"/>
      <c r="P189" s="347"/>
      <c r="Q189" s="347"/>
      <c r="R189" s="124"/>
      <c r="T189" s="125"/>
      <c r="U189" s="122"/>
      <c r="V189" s="122"/>
      <c r="W189" s="126"/>
      <c r="X189" s="122"/>
      <c r="Y189" s="126"/>
      <c r="Z189" s="122"/>
      <c r="AA189" s="127"/>
    </row>
    <row r="190" spans="2:27" s="9" customFormat="1" ht="13.5" customHeight="1" x14ac:dyDescent="0.35">
      <c r="B190" s="121"/>
      <c r="C190" s="215" t="s">
        <v>907</v>
      </c>
      <c r="D190" s="130"/>
      <c r="E190" s="235" t="s">
        <v>924</v>
      </c>
      <c r="F190" s="348" t="s">
        <v>896</v>
      </c>
      <c r="G190" s="348"/>
      <c r="H190" s="348"/>
      <c r="I190" s="348"/>
      <c r="J190" s="234" t="s">
        <v>128</v>
      </c>
      <c r="K190" s="232">
        <v>40</v>
      </c>
      <c r="L190" s="345"/>
      <c r="M190" s="346"/>
      <c r="N190" s="347">
        <f t="shared" si="1"/>
        <v>0</v>
      </c>
      <c r="O190" s="347"/>
      <c r="P190" s="347"/>
      <c r="Q190" s="347"/>
      <c r="R190" s="124"/>
      <c r="T190" s="125"/>
      <c r="U190" s="122"/>
      <c r="V190" s="122"/>
      <c r="W190" s="126"/>
      <c r="X190" s="122"/>
      <c r="Y190" s="126"/>
      <c r="Z190" s="122"/>
      <c r="AA190" s="127"/>
    </row>
    <row r="191" spans="2:27" s="9" customFormat="1" ht="13.5" customHeight="1" x14ac:dyDescent="0.35">
      <c r="B191" s="121"/>
      <c r="C191" s="215" t="s">
        <v>908</v>
      </c>
      <c r="D191" s="130"/>
      <c r="E191" s="235" t="s">
        <v>925</v>
      </c>
      <c r="F191" s="348" t="s">
        <v>897</v>
      </c>
      <c r="G191" s="348"/>
      <c r="H191" s="348"/>
      <c r="I191" s="348"/>
      <c r="J191" s="234" t="s">
        <v>128</v>
      </c>
      <c r="K191" s="232">
        <v>20</v>
      </c>
      <c r="L191" s="345"/>
      <c r="M191" s="346"/>
      <c r="N191" s="347">
        <f t="shared" si="1"/>
        <v>0</v>
      </c>
      <c r="O191" s="347"/>
      <c r="P191" s="347"/>
      <c r="Q191" s="347"/>
      <c r="R191" s="124"/>
      <c r="T191" s="125"/>
      <c r="U191" s="122"/>
      <c r="V191" s="122"/>
      <c r="W191" s="126"/>
      <c r="X191" s="122"/>
      <c r="Y191" s="126"/>
      <c r="Z191" s="122"/>
      <c r="AA191" s="127"/>
    </row>
    <row r="192" spans="2:27" s="9" customFormat="1" ht="13.5" customHeight="1" x14ac:dyDescent="0.35">
      <c r="B192" s="121"/>
      <c r="C192" s="215" t="s">
        <v>909</v>
      </c>
      <c r="D192" s="130"/>
      <c r="E192" s="235" t="s">
        <v>926</v>
      </c>
      <c r="F192" s="348" t="s">
        <v>898</v>
      </c>
      <c r="G192" s="348"/>
      <c r="H192" s="348"/>
      <c r="I192" s="348"/>
      <c r="J192" s="234" t="s">
        <v>624</v>
      </c>
      <c r="K192" s="232">
        <v>16</v>
      </c>
      <c r="L192" s="345"/>
      <c r="M192" s="346"/>
      <c r="N192" s="347">
        <f t="shared" si="1"/>
        <v>0</v>
      </c>
      <c r="O192" s="347"/>
      <c r="P192" s="347"/>
      <c r="Q192" s="347"/>
      <c r="R192" s="124"/>
      <c r="T192" s="125"/>
      <c r="U192" s="122"/>
      <c r="V192" s="122"/>
      <c r="W192" s="126"/>
      <c r="X192" s="122"/>
      <c r="Y192" s="126"/>
      <c r="Z192" s="122"/>
      <c r="AA192" s="127"/>
    </row>
    <row r="193" spans="1:31" s="9" customFormat="1" ht="13.5" customHeight="1" x14ac:dyDescent="0.35">
      <c r="B193" s="121"/>
      <c r="C193" s="215" t="s">
        <v>910</v>
      </c>
      <c r="D193" s="130"/>
      <c r="E193" s="235" t="s">
        <v>927</v>
      </c>
      <c r="F193" s="348" t="s">
        <v>899</v>
      </c>
      <c r="G193" s="348"/>
      <c r="H193" s="348"/>
      <c r="I193" s="348"/>
      <c r="J193" s="234" t="s">
        <v>163</v>
      </c>
      <c r="K193" s="232">
        <v>1</v>
      </c>
      <c r="L193" s="345"/>
      <c r="M193" s="346"/>
      <c r="N193" s="347">
        <f t="shared" si="1"/>
        <v>0</v>
      </c>
      <c r="O193" s="347"/>
      <c r="P193" s="347"/>
      <c r="Q193" s="347"/>
      <c r="R193" s="124"/>
      <c r="T193" s="125"/>
      <c r="U193" s="122"/>
      <c r="V193" s="122"/>
      <c r="W193" s="126"/>
      <c r="X193" s="122"/>
      <c r="Y193" s="126"/>
      <c r="Z193" s="122"/>
      <c r="AA193" s="127"/>
    </row>
    <row r="194" spans="1:31" s="9" customFormat="1" ht="13.5" customHeight="1" x14ac:dyDescent="0.35">
      <c r="B194" s="121"/>
      <c r="C194" s="215" t="s">
        <v>911</v>
      </c>
      <c r="D194" s="130"/>
      <c r="E194" s="235" t="s">
        <v>928</v>
      </c>
      <c r="F194" s="294" t="s">
        <v>714</v>
      </c>
      <c r="G194" s="294"/>
      <c r="H194" s="294"/>
      <c r="I194" s="294"/>
      <c r="J194" s="234" t="s">
        <v>163</v>
      </c>
      <c r="K194" s="232">
        <v>1</v>
      </c>
      <c r="L194" s="345"/>
      <c r="M194" s="346"/>
      <c r="N194" s="347">
        <f t="shared" si="1"/>
        <v>0</v>
      </c>
      <c r="O194" s="347"/>
      <c r="P194" s="347"/>
      <c r="Q194" s="347"/>
      <c r="R194" s="124"/>
      <c r="T194" s="125"/>
      <c r="U194" s="122"/>
      <c r="V194" s="122"/>
      <c r="W194" s="126"/>
      <c r="X194" s="122"/>
      <c r="Y194" s="126"/>
      <c r="Z194" s="122"/>
      <c r="AA194" s="127"/>
    </row>
    <row r="195" spans="1:31" s="9" customFormat="1" ht="13.5" customHeight="1" x14ac:dyDescent="0.35">
      <c r="B195" s="121"/>
      <c r="C195" s="215" t="s">
        <v>912</v>
      </c>
      <c r="D195" s="130"/>
      <c r="E195" s="235" t="s">
        <v>929</v>
      </c>
      <c r="F195" s="294" t="s">
        <v>716</v>
      </c>
      <c r="G195" s="294"/>
      <c r="H195" s="294"/>
      <c r="I195" s="294"/>
      <c r="J195" s="234" t="s">
        <v>163</v>
      </c>
      <c r="K195" s="232">
        <v>1</v>
      </c>
      <c r="L195" s="345"/>
      <c r="M195" s="346"/>
      <c r="N195" s="347">
        <f t="shared" si="1"/>
        <v>0</v>
      </c>
      <c r="O195" s="347"/>
      <c r="P195" s="347"/>
      <c r="Q195" s="347"/>
      <c r="R195" s="124"/>
      <c r="T195" s="125"/>
      <c r="U195" s="122"/>
      <c r="V195" s="122"/>
      <c r="W195" s="126"/>
      <c r="X195" s="122"/>
      <c r="Y195" s="126"/>
      <c r="Z195" s="122"/>
      <c r="AA195" s="127"/>
    </row>
    <row r="196" spans="1:31" s="9" customFormat="1" ht="42.75" customHeight="1" x14ac:dyDescent="0.35">
      <c r="B196" s="121"/>
      <c r="C196" s="215" t="s">
        <v>913</v>
      </c>
      <c r="D196" s="130"/>
      <c r="E196" s="235" t="s">
        <v>930</v>
      </c>
      <c r="F196" s="344" t="s">
        <v>948</v>
      </c>
      <c r="G196" s="344"/>
      <c r="H196" s="344"/>
      <c r="I196" s="344"/>
      <c r="J196" s="234" t="s">
        <v>624</v>
      </c>
      <c r="K196" s="247">
        <v>45</v>
      </c>
      <c r="L196" s="345"/>
      <c r="M196" s="346"/>
      <c r="N196" s="347">
        <f t="shared" ref="N196:N199" si="2">K196*L196</f>
        <v>0</v>
      </c>
      <c r="O196" s="347"/>
      <c r="P196" s="347"/>
      <c r="Q196" s="347"/>
      <c r="R196" s="124"/>
      <c r="T196" s="125"/>
      <c r="U196" s="122"/>
      <c r="V196" s="122"/>
      <c r="W196" s="126"/>
      <c r="X196" s="122"/>
      <c r="Y196" s="126"/>
      <c r="Z196" s="122"/>
      <c r="AA196" s="127"/>
    </row>
    <row r="197" spans="1:31" s="9" customFormat="1" ht="28.5" customHeight="1" x14ac:dyDescent="0.35">
      <c r="B197" s="121"/>
      <c r="C197" s="215" t="s">
        <v>914</v>
      </c>
      <c r="D197" s="130"/>
      <c r="E197" s="235" t="s">
        <v>931</v>
      </c>
      <c r="F197" s="344" t="s">
        <v>949</v>
      </c>
      <c r="G197" s="344"/>
      <c r="H197" s="344"/>
      <c r="I197" s="344"/>
      <c r="J197" s="234" t="s">
        <v>163</v>
      </c>
      <c r="K197" s="247">
        <v>15</v>
      </c>
      <c r="L197" s="345"/>
      <c r="M197" s="346"/>
      <c r="N197" s="347">
        <f t="shared" si="2"/>
        <v>0</v>
      </c>
      <c r="O197" s="347"/>
      <c r="P197" s="347"/>
      <c r="Q197" s="347"/>
      <c r="R197" s="124"/>
      <c r="T197" s="125"/>
      <c r="U197" s="122"/>
      <c r="V197" s="122"/>
      <c r="W197" s="126"/>
      <c r="X197" s="122"/>
      <c r="Y197" s="126"/>
      <c r="Z197" s="122"/>
      <c r="AA197" s="127"/>
    </row>
    <row r="198" spans="1:31" s="9" customFormat="1" ht="39.75" customHeight="1" x14ac:dyDescent="0.35">
      <c r="B198" s="121"/>
      <c r="C198" s="215" t="s">
        <v>952</v>
      </c>
      <c r="D198" s="130"/>
      <c r="E198" s="235" t="s">
        <v>957</v>
      </c>
      <c r="F198" s="344" t="s">
        <v>950</v>
      </c>
      <c r="G198" s="344"/>
      <c r="H198" s="344"/>
      <c r="I198" s="344"/>
      <c r="J198" s="234" t="s">
        <v>163</v>
      </c>
      <c r="K198" s="247">
        <v>1</v>
      </c>
      <c r="L198" s="345"/>
      <c r="M198" s="346"/>
      <c r="N198" s="347">
        <f t="shared" si="2"/>
        <v>0</v>
      </c>
      <c r="O198" s="347"/>
      <c r="P198" s="347"/>
      <c r="Q198" s="347"/>
      <c r="R198" s="124"/>
      <c r="T198" s="125"/>
      <c r="U198" s="122"/>
      <c r="V198" s="122"/>
      <c r="W198" s="126"/>
      <c r="X198" s="122"/>
      <c r="Y198" s="126"/>
      <c r="Z198" s="122"/>
      <c r="AA198" s="127"/>
    </row>
    <row r="199" spans="1:31" s="9" customFormat="1" ht="27" customHeight="1" x14ac:dyDescent="0.35">
      <c r="B199" s="121"/>
      <c r="C199" s="215" t="s">
        <v>917</v>
      </c>
      <c r="D199" s="130"/>
      <c r="E199" s="235" t="s">
        <v>932</v>
      </c>
      <c r="F199" s="344" t="s">
        <v>951</v>
      </c>
      <c r="G199" s="344"/>
      <c r="H199" s="344"/>
      <c r="I199" s="344"/>
      <c r="J199" s="234" t="s">
        <v>624</v>
      </c>
      <c r="K199" s="247">
        <v>15</v>
      </c>
      <c r="L199" s="345"/>
      <c r="M199" s="346"/>
      <c r="N199" s="347">
        <f t="shared" si="2"/>
        <v>0</v>
      </c>
      <c r="O199" s="347"/>
      <c r="P199" s="347"/>
      <c r="Q199" s="347"/>
      <c r="R199" s="124"/>
      <c r="T199" s="125"/>
      <c r="U199" s="122"/>
      <c r="V199" s="122"/>
      <c r="W199" s="126"/>
      <c r="X199" s="122"/>
      <c r="Y199" s="126"/>
      <c r="Z199" s="122"/>
      <c r="AA199" s="127"/>
    </row>
    <row r="200" spans="1:31" s="9" customFormat="1" ht="13.5" customHeight="1" x14ac:dyDescent="0.35">
      <c r="B200" s="121"/>
      <c r="C200" s="215" t="s">
        <v>918</v>
      </c>
      <c r="D200" s="130"/>
      <c r="E200" s="235" t="s">
        <v>933</v>
      </c>
      <c r="F200" s="294" t="s">
        <v>715</v>
      </c>
      <c r="G200" s="294"/>
      <c r="H200" s="294"/>
      <c r="I200" s="294"/>
      <c r="J200" s="234" t="s">
        <v>624</v>
      </c>
      <c r="K200" s="232">
        <v>1</v>
      </c>
      <c r="L200" s="345"/>
      <c r="M200" s="346"/>
      <c r="N200" s="347">
        <f t="shared" si="1"/>
        <v>0</v>
      </c>
      <c r="O200" s="347"/>
      <c r="P200" s="347"/>
      <c r="Q200" s="347"/>
      <c r="R200" s="124"/>
      <c r="T200" s="125"/>
      <c r="U200" s="122"/>
      <c r="V200" s="122"/>
      <c r="W200" s="126"/>
      <c r="X200" s="122"/>
      <c r="Y200" s="126"/>
      <c r="Z200" s="122"/>
      <c r="AA200" s="127"/>
    </row>
    <row r="201" spans="1:31" s="9" customFormat="1" ht="13.5" customHeight="1" x14ac:dyDescent="0.35">
      <c r="B201" s="121"/>
      <c r="C201" s="215" t="s">
        <v>919</v>
      </c>
      <c r="D201" s="130"/>
      <c r="E201" s="235" t="s">
        <v>934</v>
      </c>
      <c r="F201" s="349" t="s">
        <v>900</v>
      </c>
      <c r="G201" s="349"/>
      <c r="H201" s="349"/>
      <c r="I201" s="349"/>
      <c r="J201" s="234" t="s">
        <v>163</v>
      </c>
      <c r="K201" s="232">
        <v>1</v>
      </c>
      <c r="L201" s="345"/>
      <c r="M201" s="346"/>
      <c r="N201" s="347">
        <f t="shared" si="1"/>
        <v>0</v>
      </c>
      <c r="O201" s="347"/>
      <c r="P201" s="347"/>
      <c r="Q201" s="347"/>
      <c r="R201" s="124"/>
      <c r="T201" s="125"/>
      <c r="U201" s="122"/>
      <c r="V201" s="122"/>
      <c r="W201" s="126"/>
      <c r="X201" s="122"/>
      <c r="Y201" s="126"/>
      <c r="Z201" s="122"/>
      <c r="AA201" s="127"/>
    </row>
    <row r="202" spans="1:31" ht="13.5" customHeight="1" x14ac:dyDescent="0.35">
      <c r="A202" s="9"/>
      <c r="B202" s="121"/>
      <c r="C202" s="215" t="s">
        <v>920</v>
      </c>
      <c r="D202" s="130"/>
      <c r="E202" s="235" t="s">
        <v>947</v>
      </c>
      <c r="F202" s="294" t="s">
        <v>710</v>
      </c>
      <c r="G202" s="294"/>
      <c r="H202" s="294"/>
      <c r="I202" s="294"/>
      <c r="J202" s="132" t="s">
        <v>163</v>
      </c>
      <c r="K202" s="133">
        <v>1</v>
      </c>
      <c r="L202" s="345"/>
      <c r="M202" s="346"/>
      <c r="N202" s="347">
        <f t="shared" si="0"/>
        <v>0</v>
      </c>
      <c r="O202" s="347"/>
      <c r="P202" s="347"/>
      <c r="Q202" s="347"/>
      <c r="R202" s="124"/>
      <c r="S202" s="9"/>
      <c r="AD202" s="9"/>
      <c r="AE202" s="9"/>
    </row>
    <row r="203" spans="1:31" x14ac:dyDescent="0.35">
      <c r="A203" s="9"/>
      <c r="B203" s="121"/>
      <c r="C203" s="215" t="s">
        <v>953</v>
      </c>
      <c r="D203" s="130"/>
      <c r="E203" s="235" t="s">
        <v>956</v>
      </c>
      <c r="F203" s="294" t="s">
        <v>711</v>
      </c>
      <c r="G203" s="294"/>
      <c r="H203" s="294"/>
      <c r="I203" s="294"/>
      <c r="J203" s="132" t="s">
        <v>163</v>
      </c>
      <c r="K203" s="133">
        <v>3</v>
      </c>
      <c r="L203" s="345"/>
      <c r="M203" s="346"/>
      <c r="N203" s="347">
        <f t="shared" si="0"/>
        <v>0</v>
      </c>
      <c r="O203" s="347"/>
      <c r="P203" s="347"/>
      <c r="Q203" s="347"/>
      <c r="R203" s="124"/>
      <c r="S203" s="9"/>
      <c r="AD203" s="9"/>
      <c r="AE203" s="9"/>
    </row>
    <row r="204" spans="1:31" x14ac:dyDescent="0.35">
      <c r="A204" s="9"/>
      <c r="B204" s="121"/>
      <c r="C204" s="215" t="s">
        <v>954</v>
      </c>
      <c r="D204" s="130"/>
      <c r="E204" s="235" t="s">
        <v>958</v>
      </c>
      <c r="F204" s="294" t="s">
        <v>712</v>
      </c>
      <c r="G204" s="294"/>
      <c r="H204" s="294"/>
      <c r="I204" s="294"/>
      <c r="J204" s="132" t="s">
        <v>163</v>
      </c>
      <c r="K204" s="133">
        <v>1</v>
      </c>
      <c r="L204" s="345"/>
      <c r="M204" s="346"/>
      <c r="N204" s="347">
        <f t="shared" ref="N204:N205" si="3">K204*L204</f>
        <v>0</v>
      </c>
      <c r="O204" s="347"/>
      <c r="P204" s="347"/>
      <c r="Q204" s="347"/>
      <c r="R204" s="124"/>
      <c r="S204" s="9"/>
      <c r="AD204" s="9"/>
      <c r="AE204" s="9"/>
    </row>
    <row r="205" spans="1:31" x14ac:dyDescent="0.35">
      <c r="A205" s="9"/>
      <c r="B205" s="121"/>
      <c r="C205" s="215" t="s">
        <v>955</v>
      </c>
      <c r="D205" s="130"/>
      <c r="E205" s="235" t="s">
        <v>959</v>
      </c>
      <c r="F205" s="294" t="s">
        <v>713</v>
      </c>
      <c r="G205" s="294"/>
      <c r="H205" s="294"/>
      <c r="I205" s="294"/>
      <c r="J205" s="132" t="s">
        <v>163</v>
      </c>
      <c r="K205" s="133">
        <v>1</v>
      </c>
      <c r="L205" s="345"/>
      <c r="M205" s="346"/>
      <c r="N205" s="347">
        <f t="shared" si="3"/>
        <v>0</v>
      </c>
      <c r="O205" s="347"/>
      <c r="P205" s="347"/>
      <c r="Q205" s="347"/>
      <c r="R205" s="124"/>
      <c r="S205" s="9"/>
      <c r="AD205" s="9"/>
      <c r="AE205" s="9"/>
    </row>
    <row r="206" spans="1:31" s="9" customFormat="1" ht="37.4" customHeight="1" x14ac:dyDescent="0.35">
      <c r="B206" s="121"/>
      <c r="C206" s="122"/>
      <c r="D206" s="123" t="s">
        <v>257</v>
      </c>
      <c r="E206" s="123"/>
      <c r="F206" s="123"/>
      <c r="G206" s="123"/>
      <c r="H206" s="123"/>
      <c r="I206" s="123"/>
      <c r="J206" s="123"/>
      <c r="K206" s="123"/>
      <c r="L206" s="123"/>
      <c r="M206" s="123"/>
      <c r="N206" s="342">
        <f>N207</f>
        <v>0</v>
      </c>
      <c r="O206" s="343"/>
      <c r="P206" s="343"/>
      <c r="Q206" s="343"/>
      <c r="R206" s="124"/>
      <c r="T206" s="125"/>
      <c r="U206" s="122"/>
      <c r="V206" s="122"/>
      <c r="W206" s="126"/>
      <c r="X206" s="122"/>
      <c r="Y206" s="126"/>
      <c r="Z206" s="122"/>
      <c r="AA206" s="127"/>
    </row>
    <row r="207" spans="1:31" s="1" customFormat="1" ht="16.5" customHeight="1" x14ac:dyDescent="0.35">
      <c r="B207" s="129"/>
      <c r="C207" s="130" t="s">
        <v>159</v>
      </c>
      <c r="D207" s="130" t="s">
        <v>123</v>
      </c>
      <c r="E207" s="131" t="s">
        <v>258</v>
      </c>
      <c r="F207" s="294" t="s">
        <v>259</v>
      </c>
      <c r="G207" s="294"/>
      <c r="H207" s="294"/>
      <c r="I207" s="294"/>
      <c r="J207" s="132" t="s">
        <v>260</v>
      </c>
      <c r="K207" s="133">
        <v>8</v>
      </c>
      <c r="L207" s="345"/>
      <c r="M207" s="346"/>
      <c r="N207" s="293">
        <f>ROUND(L207*K207,2)</f>
        <v>0</v>
      </c>
      <c r="O207" s="293"/>
      <c r="P207" s="293"/>
      <c r="Q207" s="293"/>
      <c r="R207" s="134"/>
      <c r="T207" s="135"/>
      <c r="U207" s="139"/>
      <c r="V207" s="140"/>
      <c r="W207" s="140"/>
      <c r="X207" s="140"/>
      <c r="Y207" s="140"/>
      <c r="Z207" s="140"/>
      <c r="AA207" s="141"/>
      <c r="AD207" s="9"/>
      <c r="AE207" s="9"/>
    </row>
    <row r="208" spans="1:31" s="1" customFormat="1" ht="7" customHeight="1" x14ac:dyDescent="0.35">
      <c r="B208" s="55"/>
      <c r="C208" s="56"/>
      <c r="D208" s="56"/>
      <c r="E208" s="56"/>
      <c r="F208" s="56"/>
      <c r="G208" s="56"/>
      <c r="H208" s="56"/>
      <c r="I208" s="56"/>
      <c r="J208" s="56"/>
      <c r="K208" s="56"/>
      <c r="L208" s="56"/>
      <c r="M208" s="56"/>
      <c r="N208" s="56"/>
      <c r="O208" s="56"/>
      <c r="P208" s="56"/>
      <c r="Q208" s="56"/>
      <c r="R208" s="57"/>
    </row>
    <row r="209" spans="3:3" x14ac:dyDescent="0.35">
      <c r="C209" s="231"/>
    </row>
  </sheetData>
  <mergeCells count="333">
    <mergeCell ref="N192:Q192"/>
    <mergeCell ref="N193:Q193"/>
    <mergeCell ref="N194:Q194"/>
    <mergeCell ref="N195:Q195"/>
    <mergeCell ref="N200:Q200"/>
    <mergeCell ref="N201:Q201"/>
    <mergeCell ref="N186:Q186"/>
    <mergeCell ref="N187:Q187"/>
    <mergeCell ref="N188:Q188"/>
    <mergeCell ref="N189:Q189"/>
    <mergeCell ref="N190:Q190"/>
    <mergeCell ref="N191:Q191"/>
    <mergeCell ref="N181:Q181"/>
    <mergeCell ref="N182:Q182"/>
    <mergeCell ref="N183:Q183"/>
    <mergeCell ref="N184:Q184"/>
    <mergeCell ref="N185:Q185"/>
    <mergeCell ref="N174:Q174"/>
    <mergeCell ref="N175:Q175"/>
    <mergeCell ref="N176:Q176"/>
    <mergeCell ref="N177:Q177"/>
    <mergeCell ref="N178:Q178"/>
    <mergeCell ref="N179:Q179"/>
    <mergeCell ref="L162:M162"/>
    <mergeCell ref="N168:Q168"/>
    <mergeCell ref="N169:Q169"/>
    <mergeCell ref="N170:Q170"/>
    <mergeCell ref="N171:Q171"/>
    <mergeCell ref="N172:Q172"/>
    <mergeCell ref="N173:Q173"/>
    <mergeCell ref="L180:M180"/>
    <mergeCell ref="L179:M179"/>
    <mergeCell ref="L178:M178"/>
    <mergeCell ref="L177:M177"/>
    <mergeCell ref="N180:Q180"/>
    <mergeCell ref="L193:M193"/>
    <mergeCell ref="L171:M171"/>
    <mergeCell ref="L170:M170"/>
    <mergeCell ref="L169:M169"/>
    <mergeCell ref="L168:M168"/>
    <mergeCell ref="L192:M192"/>
    <mergeCell ref="L191:M191"/>
    <mergeCell ref="L190:M190"/>
    <mergeCell ref="L189:M189"/>
    <mergeCell ref="L188:M188"/>
    <mergeCell ref="L187:M187"/>
    <mergeCell ref="L186:M186"/>
    <mergeCell ref="L185:M185"/>
    <mergeCell ref="L184:M184"/>
    <mergeCell ref="L183:M183"/>
    <mergeCell ref="L182:M182"/>
    <mergeCell ref="L181:M181"/>
    <mergeCell ref="L175:M175"/>
    <mergeCell ref="L174:M174"/>
    <mergeCell ref="L173:M173"/>
    <mergeCell ref="L172:M172"/>
    <mergeCell ref="F180:I180"/>
    <mergeCell ref="F179:I179"/>
    <mergeCell ref="F178:I178"/>
    <mergeCell ref="F177:I177"/>
    <mergeCell ref="F176:I176"/>
    <mergeCell ref="F175:I175"/>
    <mergeCell ref="F193:I193"/>
    <mergeCell ref="F167:I167"/>
    <mergeCell ref="F166:I166"/>
    <mergeCell ref="F165:I165"/>
    <mergeCell ref="F164:I164"/>
    <mergeCell ref="F163:I163"/>
    <mergeCell ref="F162:I162"/>
    <mergeCell ref="N206:Q206"/>
    <mergeCell ref="F186:I186"/>
    <mergeCell ref="F185:I185"/>
    <mergeCell ref="F184:I184"/>
    <mergeCell ref="F183:I183"/>
    <mergeCell ref="F182:I182"/>
    <mergeCell ref="F181:I181"/>
    <mergeCell ref="F192:I192"/>
    <mergeCell ref="F191:I191"/>
    <mergeCell ref="F190:I190"/>
    <mergeCell ref="F189:I189"/>
    <mergeCell ref="F188:I188"/>
    <mergeCell ref="F187:I187"/>
    <mergeCell ref="F174:I174"/>
    <mergeCell ref="F173:I173"/>
    <mergeCell ref="F172:I172"/>
    <mergeCell ref="L176:M176"/>
    <mergeCell ref="F207:I207"/>
    <mergeCell ref="N207:Q207"/>
    <mergeCell ref="F200:I200"/>
    <mergeCell ref="F195:I195"/>
    <mergeCell ref="F205:I205"/>
    <mergeCell ref="L205:M205"/>
    <mergeCell ref="N205:Q205"/>
    <mergeCell ref="F194:I194"/>
    <mergeCell ref="F203:I203"/>
    <mergeCell ref="L203:M203"/>
    <mergeCell ref="N203:Q203"/>
    <mergeCell ref="F204:I204"/>
    <mergeCell ref="L204:M204"/>
    <mergeCell ref="N204:Q204"/>
    <mergeCell ref="F202:I202"/>
    <mergeCell ref="L202:M202"/>
    <mergeCell ref="N202:Q202"/>
    <mergeCell ref="L207:M207"/>
    <mergeCell ref="F201:I201"/>
    <mergeCell ref="L201:M201"/>
    <mergeCell ref="L200:M200"/>
    <mergeCell ref="L195:M195"/>
    <mergeCell ref="L194:M194"/>
    <mergeCell ref="F161:I161"/>
    <mergeCell ref="L161:M161"/>
    <mergeCell ref="N161:Q161"/>
    <mergeCell ref="F171:I171"/>
    <mergeCell ref="F170:I170"/>
    <mergeCell ref="F169:I169"/>
    <mergeCell ref="F168:I168"/>
    <mergeCell ref="F159:I159"/>
    <mergeCell ref="L159:M159"/>
    <mergeCell ref="N159:Q159"/>
    <mergeCell ref="F160:I160"/>
    <mergeCell ref="L160:M160"/>
    <mergeCell ref="N160:Q160"/>
    <mergeCell ref="L165:M165"/>
    <mergeCell ref="L164:M164"/>
    <mergeCell ref="L163:M163"/>
    <mergeCell ref="L167:M167"/>
    <mergeCell ref="L166:M166"/>
    <mergeCell ref="N162:Q162"/>
    <mergeCell ref="N163:Q163"/>
    <mergeCell ref="N164:Q164"/>
    <mergeCell ref="N165:Q165"/>
    <mergeCell ref="N166:Q166"/>
    <mergeCell ref="N167:Q167"/>
    <mergeCell ref="F157:I157"/>
    <mergeCell ref="L157:M157"/>
    <mergeCell ref="N157:Q157"/>
    <mergeCell ref="F158:I158"/>
    <mergeCell ref="L158:M158"/>
    <mergeCell ref="N158:Q158"/>
    <mergeCell ref="F155:I155"/>
    <mergeCell ref="L155:M155"/>
    <mergeCell ref="N155:Q155"/>
    <mergeCell ref="F156:I156"/>
    <mergeCell ref="L156:M156"/>
    <mergeCell ref="N156:Q156"/>
    <mergeCell ref="F153:I153"/>
    <mergeCell ref="L153:M153"/>
    <mergeCell ref="N153:Q153"/>
    <mergeCell ref="F154:I154"/>
    <mergeCell ref="L154:M154"/>
    <mergeCell ref="N154:Q154"/>
    <mergeCell ref="F151:I151"/>
    <mergeCell ref="L151:M151"/>
    <mergeCell ref="N151:Q151"/>
    <mergeCell ref="F152:I152"/>
    <mergeCell ref="L152:M152"/>
    <mergeCell ref="N152:Q152"/>
    <mergeCell ref="F149:I149"/>
    <mergeCell ref="L149:M149"/>
    <mergeCell ref="N149:Q149"/>
    <mergeCell ref="F150:I150"/>
    <mergeCell ref="L150:M150"/>
    <mergeCell ref="N150:Q150"/>
    <mergeCell ref="F147:I147"/>
    <mergeCell ref="L147:M147"/>
    <mergeCell ref="N147:Q147"/>
    <mergeCell ref="F148:I148"/>
    <mergeCell ref="L148:M148"/>
    <mergeCell ref="N148:Q148"/>
    <mergeCell ref="F145:I145"/>
    <mergeCell ref="L145:M145"/>
    <mergeCell ref="N145:Q145"/>
    <mergeCell ref="F146:I146"/>
    <mergeCell ref="L146:M146"/>
    <mergeCell ref="N146:Q146"/>
    <mergeCell ref="F143:I143"/>
    <mergeCell ref="L143:M143"/>
    <mergeCell ref="N143:Q143"/>
    <mergeCell ref="F144:I144"/>
    <mergeCell ref="L144:M144"/>
    <mergeCell ref="N144:Q144"/>
    <mergeCell ref="F141:I141"/>
    <mergeCell ref="L141:M141"/>
    <mergeCell ref="N141:Q141"/>
    <mergeCell ref="F142:I142"/>
    <mergeCell ref="L142:M142"/>
    <mergeCell ref="N142:Q142"/>
    <mergeCell ref="F139:I139"/>
    <mergeCell ref="L139:M139"/>
    <mergeCell ref="N139:Q139"/>
    <mergeCell ref="F140:I140"/>
    <mergeCell ref="L140:M140"/>
    <mergeCell ref="N140:Q140"/>
    <mergeCell ref="F137:I137"/>
    <mergeCell ref="L137:M137"/>
    <mergeCell ref="N137:Q137"/>
    <mergeCell ref="F138:I138"/>
    <mergeCell ref="L138:M138"/>
    <mergeCell ref="N138:Q138"/>
    <mergeCell ref="F135:I135"/>
    <mergeCell ref="L135:M135"/>
    <mergeCell ref="N135:Q135"/>
    <mergeCell ref="F136:I136"/>
    <mergeCell ref="L136:M136"/>
    <mergeCell ref="N136:Q136"/>
    <mergeCell ref="F133:I133"/>
    <mergeCell ref="L133:M133"/>
    <mergeCell ref="N133:Q133"/>
    <mergeCell ref="F134:I134"/>
    <mergeCell ref="L134:M134"/>
    <mergeCell ref="N134:Q134"/>
    <mergeCell ref="F131:I131"/>
    <mergeCell ref="L131:M131"/>
    <mergeCell ref="N131:Q131"/>
    <mergeCell ref="F132:I132"/>
    <mergeCell ref="L132:M132"/>
    <mergeCell ref="N132:Q132"/>
    <mergeCell ref="F129:I129"/>
    <mergeCell ref="L129:M129"/>
    <mergeCell ref="N129:Q129"/>
    <mergeCell ref="F130:I130"/>
    <mergeCell ref="L130:M130"/>
    <mergeCell ref="N130:Q130"/>
    <mergeCell ref="F127:I127"/>
    <mergeCell ref="L127:M127"/>
    <mergeCell ref="N127:Q127"/>
    <mergeCell ref="F128:I128"/>
    <mergeCell ref="L128:M128"/>
    <mergeCell ref="N128:Q128"/>
    <mergeCell ref="F125:I125"/>
    <mergeCell ref="L125:M125"/>
    <mergeCell ref="N125:Q125"/>
    <mergeCell ref="F126:I126"/>
    <mergeCell ref="L126:M126"/>
    <mergeCell ref="N126:Q126"/>
    <mergeCell ref="F123:I123"/>
    <mergeCell ref="L123:M123"/>
    <mergeCell ref="N123:Q123"/>
    <mergeCell ref="F124:I124"/>
    <mergeCell ref="L124:M124"/>
    <mergeCell ref="N124:Q124"/>
    <mergeCell ref="F121:I121"/>
    <mergeCell ref="L121:M121"/>
    <mergeCell ref="N121:Q121"/>
    <mergeCell ref="F122:I122"/>
    <mergeCell ref="L122:M122"/>
    <mergeCell ref="N122:Q122"/>
    <mergeCell ref="F119:I119"/>
    <mergeCell ref="L119:M119"/>
    <mergeCell ref="N119:Q119"/>
    <mergeCell ref="F120:I120"/>
    <mergeCell ref="L120:M120"/>
    <mergeCell ref="N120:Q120"/>
    <mergeCell ref="F117:I117"/>
    <mergeCell ref="L117:M117"/>
    <mergeCell ref="N117:Q117"/>
    <mergeCell ref="F118:I118"/>
    <mergeCell ref="L118:M118"/>
    <mergeCell ref="N118:Q118"/>
    <mergeCell ref="F115:I115"/>
    <mergeCell ref="L115:M115"/>
    <mergeCell ref="N115:Q115"/>
    <mergeCell ref="F116:I116"/>
    <mergeCell ref="L116:M116"/>
    <mergeCell ref="N116:Q116"/>
    <mergeCell ref="F111:I111"/>
    <mergeCell ref="L111:M111"/>
    <mergeCell ref="N111:Q111"/>
    <mergeCell ref="N112:Q112"/>
    <mergeCell ref="N113:Q113"/>
    <mergeCell ref="N114:Q114"/>
    <mergeCell ref="C101:Q101"/>
    <mergeCell ref="F103:P103"/>
    <mergeCell ref="F104:P104"/>
    <mergeCell ref="M106:P106"/>
    <mergeCell ref="M108:Q108"/>
    <mergeCell ref="M109:Q109"/>
    <mergeCell ref="N88:Q88"/>
    <mergeCell ref="N89:Q89"/>
    <mergeCell ref="N90:Q90"/>
    <mergeCell ref="N91:Q91"/>
    <mergeCell ref="N93:Q93"/>
    <mergeCell ref="L95:Q95"/>
    <mergeCell ref="F78:P78"/>
    <mergeCell ref="F79:P79"/>
    <mergeCell ref="M81:P81"/>
    <mergeCell ref="M83:Q83"/>
    <mergeCell ref="M84:Q84"/>
    <mergeCell ref="C86:G86"/>
    <mergeCell ref="N86:Q86"/>
    <mergeCell ref="M36:P36"/>
    <mergeCell ref="L38:P38"/>
    <mergeCell ref="C76:Q76"/>
    <mergeCell ref="M30:P30"/>
    <mergeCell ref="H32:J32"/>
    <mergeCell ref="M32:P32"/>
    <mergeCell ref="H33:J33"/>
    <mergeCell ref="M33:P33"/>
    <mergeCell ref="H34:J34"/>
    <mergeCell ref="M34:P34"/>
    <mergeCell ref="F199:I199"/>
    <mergeCell ref="L199:M199"/>
    <mergeCell ref="N199:Q199"/>
    <mergeCell ref="H1:K1"/>
    <mergeCell ref="C2:Q2"/>
    <mergeCell ref="S2:AB2"/>
    <mergeCell ref="C4:Q4"/>
    <mergeCell ref="F6:P6"/>
    <mergeCell ref="F7:P7"/>
    <mergeCell ref="O18:P18"/>
    <mergeCell ref="O20:P20"/>
    <mergeCell ref="O21:P21"/>
    <mergeCell ref="E24:L24"/>
    <mergeCell ref="M27:P27"/>
    <mergeCell ref="M28:P28"/>
    <mergeCell ref="O9:P9"/>
    <mergeCell ref="O11:P11"/>
    <mergeCell ref="O12:P12"/>
    <mergeCell ref="O14:P14"/>
    <mergeCell ref="O15:P15"/>
    <mergeCell ref="O17:P17"/>
    <mergeCell ref="H35:J35"/>
    <mergeCell ref="M35:P35"/>
    <mergeCell ref="H36:J36"/>
    <mergeCell ref="F196:I196"/>
    <mergeCell ref="L196:M196"/>
    <mergeCell ref="N196:Q196"/>
    <mergeCell ref="F197:I197"/>
    <mergeCell ref="L197:M197"/>
    <mergeCell ref="N197:Q197"/>
    <mergeCell ref="F198:I198"/>
    <mergeCell ref="L198:M198"/>
    <mergeCell ref="N198:Q198"/>
  </mergeCells>
  <phoneticPr fontId="0" type="noConversion"/>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38"/>
  <sheetViews>
    <sheetView showGridLines="0" zoomScaleNormal="100" workbookViewId="0">
      <pane ySplit="1" topLeftCell="A2" activePane="bottomLeft" state="frozen"/>
      <selection activeCell="AN82" sqref="AN82:AP82"/>
      <selection pane="bottomLeft" activeCell="C4" sqref="C4:Q4"/>
    </sheetView>
  </sheetViews>
  <sheetFormatPr defaultRowHeight="12" x14ac:dyDescent="0.35"/>
  <cols>
    <col min="1" max="1" width="8.375" customWidth="1"/>
    <col min="2" max="2" width="1.625" customWidth="1"/>
    <col min="3" max="3" width="4.125" customWidth="1"/>
    <col min="4" max="4" width="4.375" customWidth="1"/>
    <col min="5" max="5" width="17.125" customWidth="1"/>
    <col min="6" max="7" width="11.125" customWidth="1"/>
    <col min="8" max="8" width="12.5" customWidth="1"/>
    <col min="9" max="9" width="7" customWidth="1"/>
    <col min="10" max="10" width="5.125" customWidth="1"/>
    <col min="11" max="11" width="11.5" customWidth="1"/>
    <col min="12" max="12" width="12" customWidth="1"/>
    <col min="13" max="14" width="6" customWidth="1"/>
    <col min="15" max="15" width="2" customWidth="1"/>
    <col min="16" max="16" width="12.5" customWidth="1"/>
    <col min="17" max="17" width="4.125" customWidth="1"/>
    <col min="18" max="18" width="1.625" customWidth="1"/>
    <col min="19" max="19" width="8.125" customWidth="1"/>
    <col min="20" max="20" width="29.625" hidden="1" customWidth="1"/>
    <col min="21" max="21" width="16.375" hidden="1" customWidth="1"/>
    <col min="22" max="22" width="12.375" hidden="1" customWidth="1"/>
    <col min="23" max="23" width="16.375" hidden="1" customWidth="1"/>
    <col min="24" max="24" width="12.125" hidden="1" customWidth="1"/>
    <col min="25" max="25" width="15" hidden="1" customWidth="1"/>
    <col min="26" max="26" width="11" hidden="1" customWidth="1"/>
    <col min="27" max="27" width="15" hidden="1" customWidth="1"/>
    <col min="28" max="28" width="16.375" hidden="1" customWidth="1"/>
  </cols>
  <sheetData>
    <row r="1" spans="1:28" ht="21.75" customHeight="1" x14ac:dyDescent="0.35">
      <c r="A1" s="97"/>
      <c r="B1" s="11"/>
      <c r="C1" s="11"/>
      <c r="D1" s="12"/>
      <c r="E1" s="11"/>
      <c r="F1" s="13"/>
      <c r="G1" s="13"/>
      <c r="H1" s="295"/>
      <c r="I1" s="295"/>
      <c r="J1" s="295"/>
      <c r="K1" s="295"/>
      <c r="L1" s="13"/>
      <c r="M1" s="11"/>
      <c r="N1" s="11"/>
      <c r="O1" s="12"/>
      <c r="P1" s="11"/>
      <c r="Q1" s="11"/>
      <c r="R1" s="11"/>
      <c r="S1" s="13"/>
      <c r="T1" s="13"/>
      <c r="U1" s="97"/>
      <c r="V1" s="97"/>
      <c r="W1" s="14"/>
      <c r="X1" s="14"/>
      <c r="Y1" s="14"/>
      <c r="Z1" s="14"/>
      <c r="AA1" s="14"/>
      <c r="AB1" s="14"/>
    </row>
    <row r="2" spans="1:28" ht="37" customHeight="1" x14ac:dyDescent="0.35">
      <c r="C2" s="269" t="s">
        <v>4</v>
      </c>
      <c r="D2" s="270"/>
      <c r="E2" s="270"/>
      <c r="F2" s="270"/>
      <c r="G2" s="270"/>
      <c r="H2" s="270"/>
      <c r="I2" s="270"/>
      <c r="J2" s="270"/>
      <c r="K2" s="270"/>
      <c r="L2" s="270"/>
      <c r="M2" s="270"/>
      <c r="N2" s="270"/>
      <c r="O2" s="270"/>
      <c r="P2" s="270"/>
      <c r="Q2" s="270"/>
      <c r="S2" s="296"/>
      <c r="T2" s="297"/>
      <c r="U2" s="297"/>
      <c r="V2" s="297"/>
      <c r="W2" s="297"/>
      <c r="X2" s="297"/>
      <c r="Y2" s="297"/>
      <c r="Z2" s="297"/>
      <c r="AA2" s="297"/>
      <c r="AB2" s="297"/>
    </row>
    <row r="3" spans="1:28" ht="7" customHeight="1" x14ac:dyDescent="0.35">
      <c r="B3" s="19"/>
      <c r="C3" s="20"/>
      <c r="D3" s="20"/>
      <c r="E3" s="20"/>
      <c r="F3" s="20"/>
      <c r="G3" s="20"/>
      <c r="H3" s="20"/>
      <c r="I3" s="20"/>
      <c r="J3" s="20"/>
      <c r="K3" s="20"/>
      <c r="L3" s="20"/>
      <c r="M3" s="20"/>
      <c r="N3" s="20"/>
      <c r="O3" s="20"/>
      <c r="P3" s="20"/>
      <c r="Q3" s="20"/>
      <c r="R3" s="21"/>
    </row>
    <row r="4" spans="1:28" ht="37" customHeight="1" x14ac:dyDescent="0.35">
      <c r="B4" s="22"/>
      <c r="C4" s="271" t="s">
        <v>92</v>
      </c>
      <c r="D4" s="272"/>
      <c r="E4" s="272"/>
      <c r="F4" s="272"/>
      <c r="G4" s="272"/>
      <c r="H4" s="272"/>
      <c r="I4" s="272"/>
      <c r="J4" s="272"/>
      <c r="K4" s="272"/>
      <c r="L4" s="272"/>
      <c r="M4" s="272"/>
      <c r="N4" s="272"/>
      <c r="O4" s="272"/>
      <c r="P4" s="272"/>
      <c r="Q4" s="272"/>
      <c r="R4" s="23"/>
      <c r="T4" s="17"/>
    </row>
    <row r="5" spans="1:28" ht="7" customHeight="1" x14ac:dyDescent="0.35">
      <c r="B5" s="22"/>
      <c r="C5" s="24"/>
      <c r="D5" s="24"/>
      <c r="E5" s="24"/>
      <c r="F5" s="24"/>
      <c r="G5" s="24"/>
      <c r="H5" s="24"/>
      <c r="I5" s="24"/>
      <c r="J5" s="24"/>
      <c r="K5" s="24"/>
      <c r="L5" s="24"/>
      <c r="M5" s="24"/>
      <c r="N5" s="24"/>
      <c r="O5" s="24"/>
      <c r="P5" s="24"/>
      <c r="Q5" s="24"/>
      <c r="R5" s="23"/>
    </row>
    <row r="6" spans="1:28" ht="42" customHeight="1" x14ac:dyDescent="0.35">
      <c r="B6" s="22"/>
      <c r="C6" s="24"/>
      <c r="D6" s="28" t="s">
        <v>12</v>
      </c>
      <c r="E6" s="24"/>
      <c r="F6" s="324" t="str">
        <f>'Rekapitulace stavby'!K6</f>
        <v>VÝMĚNA KOTLŮ A TECHNOLOGIE KOTELNY
INSTALACE TERMOSTATICKÝCH VENTILŮ NA OTOPNÝCH TĚLESECH 
V OBJEKTU ZÁKLADNÍ ŠKOLY A MATEŘSKÉ ŠKOLY CERHOVICE, OKRES BEROUN</v>
      </c>
      <c r="G6" s="325"/>
      <c r="H6" s="325"/>
      <c r="I6" s="325"/>
      <c r="J6" s="325"/>
      <c r="K6" s="325"/>
      <c r="L6" s="325"/>
      <c r="M6" s="325"/>
      <c r="N6" s="325"/>
      <c r="O6" s="325"/>
      <c r="P6" s="325"/>
      <c r="Q6" s="24"/>
      <c r="R6" s="23"/>
    </row>
    <row r="7" spans="1:28" s="1" customFormat="1" ht="32.9" customHeight="1" x14ac:dyDescent="0.35">
      <c r="B7" s="31"/>
      <c r="C7" s="32"/>
      <c r="D7" s="27" t="s">
        <v>93</v>
      </c>
      <c r="E7" s="32"/>
      <c r="F7" s="335" t="s">
        <v>261</v>
      </c>
      <c r="G7" s="315"/>
      <c r="H7" s="315"/>
      <c r="I7" s="315"/>
      <c r="J7" s="315"/>
      <c r="K7" s="315"/>
      <c r="L7" s="315"/>
      <c r="M7" s="315"/>
      <c r="N7" s="315"/>
      <c r="O7" s="315"/>
      <c r="P7" s="315"/>
      <c r="Q7" s="32"/>
      <c r="R7" s="33"/>
    </row>
    <row r="8" spans="1:28" s="1" customFormat="1" ht="14.5" customHeight="1" x14ac:dyDescent="0.35">
      <c r="B8" s="31"/>
      <c r="C8" s="32"/>
      <c r="D8" s="161" t="s">
        <v>13</v>
      </c>
      <c r="E8" s="160"/>
      <c r="F8" s="158" t="s">
        <v>14</v>
      </c>
      <c r="G8" s="160"/>
      <c r="H8" s="160"/>
      <c r="I8" s="160"/>
      <c r="J8" s="160"/>
      <c r="K8" s="160"/>
      <c r="L8" s="160"/>
      <c r="M8" s="161" t="s">
        <v>15</v>
      </c>
      <c r="N8" s="160"/>
      <c r="O8" s="158" t="s">
        <v>2</v>
      </c>
      <c r="P8" s="160"/>
      <c r="Q8" s="32"/>
      <c r="R8" s="33"/>
    </row>
    <row r="9" spans="1:28" s="1" customFormat="1" ht="14.5" customHeight="1" x14ac:dyDescent="0.35">
      <c r="B9" s="31"/>
      <c r="C9" s="32"/>
      <c r="D9" s="161" t="s">
        <v>16</v>
      </c>
      <c r="E9" s="160"/>
      <c r="F9" s="158" t="str">
        <f>'Rekapitulace stavby'!K8</f>
        <v>Na Dražkách 217, 267 61 Cerhovice</v>
      </c>
      <c r="G9" s="160"/>
      <c r="H9" s="160"/>
      <c r="I9" s="160"/>
      <c r="J9" s="160"/>
      <c r="K9" s="160"/>
      <c r="L9" s="160"/>
      <c r="M9" s="161" t="s">
        <v>17</v>
      </c>
      <c r="N9" s="160"/>
      <c r="O9" s="290">
        <f>'Rekapitulace stavby'!AN8</f>
        <v>44067</v>
      </c>
      <c r="P9" s="290"/>
      <c r="Q9" s="32"/>
      <c r="R9" s="33"/>
    </row>
    <row r="10" spans="1:28" s="1" customFormat="1" ht="10.9" customHeight="1" x14ac:dyDescent="0.35">
      <c r="B10" s="31"/>
      <c r="C10" s="32"/>
      <c r="D10" s="160"/>
      <c r="E10" s="160"/>
      <c r="F10" s="160"/>
      <c r="G10" s="160"/>
      <c r="H10" s="160"/>
      <c r="I10" s="160"/>
      <c r="J10" s="160"/>
      <c r="K10" s="160"/>
      <c r="L10" s="160"/>
      <c r="M10" s="160"/>
      <c r="N10" s="160"/>
      <c r="O10" s="160"/>
      <c r="P10" s="160"/>
      <c r="Q10" s="32"/>
      <c r="R10" s="33"/>
    </row>
    <row r="11" spans="1:28" s="1" customFormat="1" ht="14.5" customHeight="1" x14ac:dyDescent="0.35">
      <c r="B11" s="31"/>
      <c r="C11" s="32"/>
      <c r="D11" s="161" t="s">
        <v>20</v>
      </c>
      <c r="E11" s="160"/>
      <c r="F11" s="160"/>
      <c r="G11" s="160"/>
      <c r="H11" s="160"/>
      <c r="I11" s="160"/>
      <c r="J11" s="160"/>
      <c r="K11" s="160"/>
      <c r="L11" s="160"/>
      <c r="M11" s="161" t="s">
        <v>21</v>
      </c>
      <c r="N11" s="160"/>
      <c r="O11" s="316" t="str">
        <f>'Rekapitulace stavby'!AN10</f>
        <v>00233196</v>
      </c>
      <c r="P11" s="316"/>
      <c r="Q11" s="32"/>
      <c r="R11" s="33"/>
    </row>
    <row r="12" spans="1:28" s="1" customFormat="1" ht="18" customHeight="1" x14ac:dyDescent="0.35">
      <c r="B12" s="31"/>
      <c r="C12" s="32"/>
      <c r="D12" s="160"/>
      <c r="E12" s="158" t="str">
        <f>'Rekapitulace stavby'!E11</f>
        <v>Městys Cerhovice, nám.Kapitána Kučery 10, 267 61 Cerhovice</v>
      </c>
      <c r="F12" s="160"/>
      <c r="G12" s="160"/>
      <c r="H12" s="160"/>
      <c r="I12" s="160"/>
      <c r="J12" s="160"/>
      <c r="K12" s="160"/>
      <c r="L12" s="160"/>
      <c r="M12" s="161" t="s">
        <v>22</v>
      </c>
      <c r="N12" s="160"/>
      <c r="O12" s="316" t="s">
        <v>2</v>
      </c>
      <c r="P12" s="316"/>
      <c r="Q12" s="32"/>
      <c r="R12" s="33"/>
    </row>
    <row r="13" spans="1:28" s="1" customFormat="1" ht="7" customHeight="1" x14ac:dyDescent="0.35">
      <c r="B13" s="31"/>
      <c r="C13" s="32"/>
      <c r="D13" s="32"/>
      <c r="E13" s="32"/>
      <c r="F13" s="32"/>
      <c r="G13" s="32"/>
      <c r="H13" s="32"/>
      <c r="I13" s="32"/>
      <c r="J13" s="32"/>
      <c r="K13" s="32"/>
      <c r="L13" s="32"/>
      <c r="M13" s="32"/>
      <c r="N13" s="32"/>
      <c r="O13" s="32"/>
      <c r="P13" s="32"/>
      <c r="Q13" s="32"/>
      <c r="R13" s="33"/>
    </row>
    <row r="14" spans="1:28" s="1" customFormat="1" ht="14.5" customHeight="1" x14ac:dyDescent="0.35">
      <c r="B14" s="31"/>
      <c r="C14" s="32"/>
      <c r="D14" s="28" t="s">
        <v>23</v>
      </c>
      <c r="E14" s="32"/>
      <c r="F14" s="32"/>
      <c r="G14" s="32"/>
      <c r="H14" s="32"/>
      <c r="I14" s="32"/>
      <c r="J14" s="32"/>
      <c r="K14" s="32"/>
      <c r="L14" s="32"/>
      <c r="M14" s="28" t="s">
        <v>21</v>
      </c>
      <c r="N14" s="32"/>
      <c r="O14" s="316" t="str">
        <f>IF('Rekapitulace stavby'!AN13="","",'Rekapitulace stavby'!AN13)</f>
        <v/>
      </c>
      <c r="P14" s="316"/>
      <c r="Q14" s="32"/>
      <c r="R14" s="33"/>
    </row>
    <row r="15" spans="1:28" s="1" customFormat="1" ht="18" customHeight="1" x14ac:dyDescent="0.35">
      <c r="B15" s="31"/>
      <c r="C15" s="32"/>
      <c r="D15" s="32"/>
      <c r="E15" s="26" t="str">
        <f>IF('Rekapitulace stavby'!E14="","",'Rekapitulace stavby'!E14)</f>
        <v xml:space="preserve"> </v>
      </c>
      <c r="F15" s="32"/>
      <c r="G15" s="32"/>
      <c r="H15" s="32"/>
      <c r="I15" s="32"/>
      <c r="J15" s="32"/>
      <c r="K15" s="32"/>
      <c r="L15" s="32"/>
      <c r="M15" s="28" t="s">
        <v>22</v>
      </c>
      <c r="N15" s="32"/>
      <c r="O15" s="316" t="str">
        <f>IF('Rekapitulace stavby'!AN14="","",'Rekapitulace stavby'!AN14)</f>
        <v/>
      </c>
      <c r="P15" s="316"/>
      <c r="Q15" s="32"/>
      <c r="R15" s="33"/>
    </row>
    <row r="16" spans="1:28" s="1" customFormat="1" ht="7" customHeight="1" x14ac:dyDescent="0.35">
      <c r="B16" s="31"/>
      <c r="C16" s="32"/>
      <c r="D16" s="32"/>
      <c r="E16" s="32"/>
      <c r="F16" s="32"/>
      <c r="G16" s="32"/>
      <c r="H16" s="32"/>
      <c r="I16" s="32"/>
      <c r="J16" s="32"/>
      <c r="K16" s="32"/>
      <c r="L16" s="32"/>
      <c r="M16" s="32"/>
      <c r="N16" s="32"/>
      <c r="O16" s="32"/>
      <c r="P16" s="32"/>
      <c r="Q16" s="32"/>
      <c r="R16" s="33"/>
    </row>
    <row r="17" spans="2:18" s="1" customFormat="1" ht="14.5" customHeight="1" x14ac:dyDescent="0.35">
      <c r="B17" s="31"/>
      <c r="C17" s="32"/>
      <c r="D17" s="28" t="s">
        <v>25</v>
      </c>
      <c r="E17" s="32"/>
      <c r="F17" s="32"/>
      <c r="G17" s="32"/>
      <c r="H17" s="32"/>
      <c r="I17" s="32"/>
      <c r="J17" s="32"/>
      <c r="K17" s="32"/>
      <c r="L17" s="32"/>
      <c r="M17" s="28" t="s">
        <v>21</v>
      </c>
      <c r="N17" s="32"/>
      <c r="O17" s="316" t="s">
        <v>26</v>
      </c>
      <c r="P17" s="316"/>
      <c r="Q17" s="32"/>
      <c r="R17" s="33"/>
    </row>
    <row r="18" spans="2:18" s="1" customFormat="1" ht="18" customHeight="1" x14ac:dyDescent="0.35">
      <c r="B18" s="31"/>
      <c r="C18" s="32"/>
      <c r="D18" s="32"/>
      <c r="E18" s="26" t="s">
        <v>27</v>
      </c>
      <c r="F18" s="32"/>
      <c r="G18" s="32"/>
      <c r="H18" s="32"/>
      <c r="I18" s="32"/>
      <c r="J18" s="32"/>
      <c r="K18" s="32"/>
      <c r="L18" s="32"/>
      <c r="M18" s="28" t="s">
        <v>22</v>
      </c>
      <c r="N18" s="32"/>
      <c r="O18" s="316" t="s">
        <v>2</v>
      </c>
      <c r="P18" s="316"/>
      <c r="Q18" s="32"/>
      <c r="R18" s="33"/>
    </row>
    <row r="19" spans="2:18" s="1" customFormat="1" ht="7" customHeight="1" x14ac:dyDescent="0.35">
      <c r="B19" s="31"/>
      <c r="C19" s="32"/>
      <c r="D19" s="32"/>
      <c r="E19" s="32"/>
      <c r="F19" s="32"/>
      <c r="G19" s="32"/>
      <c r="H19" s="32"/>
      <c r="I19" s="32"/>
      <c r="J19" s="32"/>
      <c r="K19" s="32"/>
      <c r="L19" s="32"/>
      <c r="M19" s="32"/>
      <c r="N19" s="32"/>
      <c r="O19" s="32"/>
      <c r="P19" s="32"/>
      <c r="Q19" s="32"/>
      <c r="R19" s="33"/>
    </row>
    <row r="20" spans="2:18" s="1" customFormat="1" ht="14.5" customHeight="1" x14ac:dyDescent="0.35">
      <c r="B20" s="31"/>
      <c r="C20" s="32"/>
      <c r="D20" s="28" t="s">
        <v>29</v>
      </c>
      <c r="E20" s="32"/>
      <c r="F20" s="32"/>
      <c r="G20" s="32"/>
      <c r="H20" s="32"/>
      <c r="I20" s="32"/>
      <c r="J20" s="32"/>
      <c r="K20" s="32"/>
      <c r="L20" s="32"/>
      <c r="M20" s="28" t="s">
        <v>21</v>
      </c>
      <c r="N20" s="32"/>
      <c r="O20" s="316" t="str">
        <f>O17</f>
        <v>69769419</v>
      </c>
      <c r="P20" s="316"/>
      <c r="Q20" s="32"/>
      <c r="R20" s="33"/>
    </row>
    <row r="21" spans="2:18" s="1" customFormat="1" ht="18" customHeight="1" x14ac:dyDescent="0.35">
      <c r="B21" s="31"/>
      <c r="C21" s="32"/>
      <c r="D21" s="32"/>
      <c r="E21" s="26" t="str">
        <f>E18</f>
        <v>Ing. Karel Šimůnek</v>
      </c>
      <c r="F21" s="32"/>
      <c r="G21" s="32"/>
      <c r="H21" s="32"/>
      <c r="I21" s="32"/>
      <c r="J21" s="32"/>
      <c r="K21" s="32"/>
      <c r="L21" s="32"/>
      <c r="M21" s="28" t="s">
        <v>22</v>
      </c>
      <c r="N21" s="32"/>
      <c r="O21" s="316" t="s">
        <v>2</v>
      </c>
      <c r="P21" s="316"/>
      <c r="Q21" s="32"/>
      <c r="R21" s="33"/>
    </row>
    <row r="22" spans="2:18" s="1" customFormat="1" ht="7" customHeight="1" x14ac:dyDescent="0.35">
      <c r="B22" s="31"/>
      <c r="C22" s="32"/>
      <c r="D22" s="32"/>
      <c r="E22" s="32"/>
      <c r="F22" s="32"/>
      <c r="G22" s="32"/>
      <c r="H22" s="32"/>
      <c r="I22" s="32"/>
      <c r="J22" s="32"/>
      <c r="K22" s="32"/>
      <c r="L22" s="32"/>
      <c r="M22" s="32"/>
      <c r="N22" s="32"/>
      <c r="O22" s="32"/>
      <c r="P22" s="32"/>
      <c r="Q22" s="32"/>
      <c r="R22" s="33"/>
    </row>
    <row r="23" spans="2:18" s="1" customFormat="1" ht="14.5" customHeight="1" x14ac:dyDescent="0.35">
      <c r="B23" s="31"/>
      <c r="C23" s="32"/>
      <c r="D23" s="28" t="s">
        <v>30</v>
      </c>
      <c r="E23" s="32"/>
      <c r="F23" s="32"/>
      <c r="G23" s="32"/>
      <c r="H23" s="32"/>
      <c r="I23" s="32"/>
      <c r="J23" s="32"/>
      <c r="K23" s="32"/>
      <c r="L23" s="32"/>
      <c r="M23" s="32"/>
      <c r="N23" s="32"/>
      <c r="O23" s="32"/>
      <c r="P23" s="32"/>
      <c r="Q23" s="32"/>
      <c r="R23" s="33"/>
    </row>
    <row r="24" spans="2:18" s="1" customFormat="1" ht="16.5" customHeight="1" x14ac:dyDescent="0.35">
      <c r="B24" s="31"/>
      <c r="C24" s="32"/>
      <c r="D24" s="32"/>
      <c r="E24" s="276" t="s">
        <v>2</v>
      </c>
      <c r="F24" s="276"/>
      <c r="G24" s="276"/>
      <c r="H24" s="276"/>
      <c r="I24" s="276"/>
      <c r="J24" s="276"/>
      <c r="K24" s="276"/>
      <c r="L24" s="276"/>
      <c r="M24" s="32"/>
      <c r="N24" s="32"/>
      <c r="O24" s="32"/>
      <c r="P24" s="32"/>
      <c r="Q24" s="32"/>
      <c r="R24" s="33"/>
    </row>
    <row r="25" spans="2:18" s="1" customFormat="1" ht="7" customHeight="1" x14ac:dyDescent="0.35">
      <c r="B25" s="31"/>
      <c r="C25" s="32"/>
      <c r="D25" s="32"/>
      <c r="E25" s="32"/>
      <c r="F25" s="32"/>
      <c r="G25" s="32"/>
      <c r="H25" s="32"/>
      <c r="I25" s="32"/>
      <c r="J25" s="32"/>
      <c r="K25" s="32"/>
      <c r="L25" s="32"/>
      <c r="M25" s="32"/>
      <c r="N25" s="32"/>
      <c r="O25" s="32"/>
      <c r="P25" s="32"/>
      <c r="Q25" s="32"/>
      <c r="R25" s="33"/>
    </row>
    <row r="26" spans="2:18" s="1" customFormat="1" ht="7" customHeight="1" x14ac:dyDescent="0.35">
      <c r="B26" s="31"/>
      <c r="C26" s="32"/>
      <c r="D26" s="47"/>
      <c r="E26" s="47"/>
      <c r="F26" s="47"/>
      <c r="G26" s="47"/>
      <c r="H26" s="47"/>
      <c r="I26" s="47"/>
      <c r="J26" s="47"/>
      <c r="K26" s="47"/>
      <c r="L26" s="47"/>
      <c r="M26" s="47"/>
      <c r="N26" s="47"/>
      <c r="O26" s="47"/>
      <c r="P26" s="47"/>
      <c r="Q26" s="32"/>
      <c r="R26" s="33"/>
    </row>
    <row r="27" spans="2:18" s="1" customFormat="1" ht="14.5" customHeight="1" x14ac:dyDescent="0.35">
      <c r="B27" s="31"/>
      <c r="C27" s="32"/>
      <c r="D27" s="98" t="s">
        <v>95</v>
      </c>
      <c r="E27" s="32"/>
      <c r="F27" s="32"/>
      <c r="G27" s="32"/>
      <c r="H27" s="32"/>
      <c r="I27" s="32"/>
      <c r="J27" s="32"/>
      <c r="K27" s="32"/>
      <c r="L27" s="32"/>
      <c r="M27" s="333">
        <f>N88</f>
        <v>0</v>
      </c>
      <c r="N27" s="333"/>
      <c r="O27" s="333"/>
      <c r="P27" s="333"/>
      <c r="Q27" s="32"/>
      <c r="R27" s="33"/>
    </row>
    <row r="28" spans="2:18" s="1" customFormat="1" ht="14.5" customHeight="1" x14ac:dyDescent="0.35">
      <c r="B28" s="31"/>
      <c r="C28" s="32"/>
      <c r="D28" s="30" t="s">
        <v>96</v>
      </c>
      <c r="E28" s="32"/>
      <c r="F28" s="32"/>
      <c r="G28" s="32"/>
      <c r="H28" s="32"/>
      <c r="I28" s="32"/>
      <c r="J28" s="32"/>
      <c r="K28" s="32"/>
      <c r="L28" s="32"/>
      <c r="M28" s="333">
        <f>N94</f>
        <v>0</v>
      </c>
      <c r="N28" s="333"/>
      <c r="O28" s="333"/>
      <c r="P28" s="333"/>
      <c r="Q28" s="32"/>
      <c r="R28" s="33"/>
    </row>
    <row r="29" spans="2:18" s="1" customFormat="1" ht="7" customHeight="1" x14ac:dyDescent="0.35">
      <c r="B29" s="31"/>
      <c r="C29" s="32"/>
      <c r="D29" s="32"/>
      <c r="E29" s="32"/>
      <c r="F29" s="32"/>
      <c r="G29" s="32"/>
      <c r="H29" s="32"/>
      <c r="I29" s="32"/>
      <c r="J29" s="32"/>
      <c r="K29" s="32"/>
      <c r="L29" s="32"/>
      <c r="M29" s="32"/>
      <c r="N29" s="32"/>
      <c r="O29" s="32"/>
      <c r="P29" s="32"/>
      <c r="Q29" s="32"/>
      <c r="R29" s="33"/>
    </row>
    <row r="30" spans="2:18" s="1" customFormat="1" ht="25.4" customHeight="1" x14ac:dyDescent="0.35">
      <c r="B30" s="31"/>
      <c r="C30" s="32"/>
      <c r="D30" s="99" t="s">
        <v>33</v>
      </c>
      <c r="E30" s="32"/>
      <c r="F30" s="32"/>
      <c r="G30" s="32"/>
      <c r="H30" s="32"/>
      <c r="I30" s="32"/>
      <c r="J30" s="32"/>
      <c r="K30" s="32"/>
      <c r="L30" s="32"/>
      <c r="M30" s="334">
        <f>ROUND(M27+M28,2)</f>
        <v>0</v>
      </c>
      <c r="N30" s="315"/>
      <c r="O30" s="315"/>
      <c r="P30" s="315"/>
      <c r="Q30" s="32"/>
      <c r="R30" s="33"/>
    </row>
    <row r="31" spans="2:18" s="1" customFormat="1" ht="7" customHeight="1" x14ac:dyDescent="0.35">
      <c r="B31" s="31"/>
      <c r="C31" s="32"/>
      <c r="D31" s="47"/>
      <c r="E31" s="47"/>
      <c r="F31" s="47"/>
      <c r="G31" s="47"/>
      <c r="H31" s="47"/>
      <c r="I31" s="47"/>
      <c r="J31" s="47"/>
      <c r="K31" s="47"/>
      <c r="L31" s="47"/>
      <c r="M31" s="47"/>
      <c r="N31" s="47"/>
      <c r="O31" s="47"/>
      <c r="P31" s="47"/>
      <c r="Q31" s="32"/>
      <c r="R31" s="33"/>
    </row>
    <row r="32" spans="2:18" s="1" customFormat="1" ht="14.5" customHeight="1" x14ac:dyDescent="0.35">
      <c r="B32" s="31"/>
      <c r="C32" s="32"/>
      <c r="D32" s="38" t="s">
        <v>34</v>
      </c>
      <c r="E32" s="38" t="s">
        <v>35</v>
      </c>
      <c r="F32" s="39">
        <v>0.21</v>
      </c>
      <c r="G32" s="100" t="s">
        <v>36</v>
      </c>
      <c r="H32" s="330">
        <f>M30</f>
        <v>0</v>
      </c>
      <c r="I32" s="315"/>
      <c r="J32" s="315"/>
      <c r="K32" s="32"/>
      <c r="L32" s="32"/>
      <c r="M32" s="330">
        <f>M30*F32</f>
        <v>0</v>
      </c>
      <c r="N32" s="315"/>
      <c r="O32" s="315"/>
      <c r="P32" s="315"/>
      <c r="Q32" s="32"/>
      <c r="R32" s="33"/>
    </row>
    <row r="33" spans="2:18" s="1" customFormat="1" ht="14.5" customHeight="1" x14ac:dyDescent="0.35">
      <c r="B33" s="31"/>
      <c r="C33" s="32"/>
      <c r="D33" s="32"/>
      <c r="E33" s="38" t="s">
        <v>37</v>
      </c>
      <c r="F33" s="39">
        <v>0.15</v>
      </c>
      <c r="G33" s="100" t="s">
        <v>36</v>
      </c>
      <c r="H33" s="330">
        <v>0</v>
      </c>
      <c r="I33" s="315"/>
      <c r="J33" s="315"/>
      <c r="K33" s="32"/>
      <c r="L33" s="32"/>
      <c r="M33" s="330">
        <v>0</v>
      </c>
      <c r="N33" s="315"/>
      <c r="O33" s="315"/>
      <c r="P33" s="315"/>
      <c r="Q33" s="32"/>
      <c r="R33" s="33"/>
    </row>
    <row r="34" spans="2:18" s="1" customFormat="1" ht="14.5" hidden="1" customHeight="1" x14ac:dyDescent="0.35">
      <c r="B34" s="31"/>
      <c r="C34" s="32"/>
      <c r="D34" s="32"/>
      <c r="E34" s="38" t="s">
        <v>38</v>
      </c>
      <c r="F34" s="39">
        <v>0.21</v>
      </c>
      <c r="G34" s="100" t="s">
        <v>36</v>
      </c>
      <c r="H34" s="330" t="e">
        <f>ROUND((SUM(#REF!)+SUM(#REF!)), 2)</f>
        <v>#REF!</v>
      </c>
      <c r="I34" s="315"/>
      <c r="J34" s="315"/>
      <c r="K34" s="32"/>
      <c r="L34" s="32"/>
      <c r="M34" s="330">
        <v>0</v>
      </c>
      <c r="N34" s="315"/>
      <c r="O34" s="315"/>
      <c r="P34" s="315"/>
      <c r="Q34" s="32"/>
      <c r="R34" s="33"/>
    </row>
    <row r="35" spans="2:18" s="1" customFormat="1" ht="14.5" hidden="1" customHeight="1" x14ac:dyDescent="0.35">
      <c r="B35" s="31"/>
      <c r="C35" s="32"/>
      <c r="D35" s="32"/>
      <c r="E35" s="38" t="s">
        <v>39</v>
      </c>
      <c r="F35" s="39">
        <v>0.15</v>
      </c>
      <c r="G35" s="100" t="s">
        <v>36</v>
      </c>
      <c r="H35" s="330" t="e">
        <f>ROUND((SUM(#REF!)+SUM(#REF!)), 2)</f>
        <v>#REF!</v>
      </c>
      <c r="I35" s="315"/>
      <c r="J35" s="315"/>
      <c r="K35" s="32"/>
      <c r="L35" s="32"/>
      <c r="M35" s="330">
        <v>0</v>
      </c>
      <c r="N35" s="315"/>
      <c r="O35" s="315"/>
      <c r="P35" s="315"/>
      <c r="Q35" s="32"/>
      <c r="R35" s="33"/>
    </row>
    <row r="36" spans="2:18" s="1" customFormat="1" ht="14.5" hidden="1" customHeight="1" x14ac:dyDescent="0.35">
      <c r="B36" s="31"/>
      <c r="C36" s="32"/>
      <c r="D36" s="32"/>
      <c r="E36" s="38" t="s">
        <v>40</v>
      </c>
      <c r="F36" s="39">
        <v>0</v>
      </c>
      <c r="G36" s="100" t="s">
        <v>36</v>
      </c>
      <c r="H36" s="330" t="e">
        <f>ROUND((SUM(#REF!)+SUM(#REF!)), 2)</f>
        <v>#REF!</v>
      </c>
      <c r="I36" s="315"/>
      <c r="J36" s="315"/>
      <c r="K36" s="32"/>
      <c r="L36" s="32"/>
      <c r="M36" s="330">
        <v>0</v>
      </c>
      <c r="N36" s="315"/>
      <c r="O36" s="315"/>
      <c r="P36" s="315"/>
      <c r="Q36" s="32"/>
      <c r="R36" s="33"/>
    </row>
    <row r="37" spans="2:18" s="1" customFormat="1" ht="7" customHeight="1" x14ac:dyDescent="0.35">
      <c r="B37" s="31"/>
      <c r="C37" s="32"/>
      <c r="D37" s="32"/>
      <c r="E37" s="32"/>
      <c r="F37" s="32"/>
      <c r="G37" s="32"/>
      <c r="H37" s="32"/>
      <c r="I37" s="32"/>
      <c r="J37" s="32"/>
      <c r="K37" s="32"/>
      <c r="L37" s="32"/>
      <c r="M37" s="32"/>
      <c r="N37" s="32"/>
      <c r="O37" s="32"/>
      <c r="P37" s="32"/>
      <c r="Q37" s="32"/>
      <c r="R37" s="33"/>
    </row>
    <row r="38" spans="2:18" s="1" customFormat="1" ht="25.4" customHeight="1" x14ac:dyDescent="0.35">
      <c r="B38" s="31"/>
      <c r="C38" s="96"/>
      <c r="D38" s="101" t="s">
        <v>41</v>
      </c>
      <c r="E38" s="70"/>
      <c r="F38" s="70"/>
      <c r="G38" s="102" t="s">
        <v>42</v>
      </c>
      <c r="H38" s="103" t="s">
        <v>43</v>
      </c>
      <c r="I38" s="70"/>
      <c r="J38" s="70"/>
      <c r="K38" s="70"/>
      <c r="L38" s="331">
        <f>SUM(M30:M36)</f>
        <v>0</v>
      </c>
      <c r="M38" s="331"/>
      <c r="N38" s="331"/>
      <c r="O38" s="331"/>
      <c r="P38" s="332"/>
      <c r="Q38" s="96"/>
      <c r="R38" s="33"/>
    </row>
    <row r="39" spans="2:18" s="1" customFormat="1" ht="14.5" customHeight="1" x14ac:dyDescent="0.35">
      <c r="B39" s="31"/>
      <c r="C39" s="32"/>
      <c r="D39" s="32"/>
      <c r="E39" s="32"/>
      <c r="F39" s="32"/>
      <c r="G39" s="32"/>
      <c r="H39" s="32"/>
      <c r="I39" s="32"/>
      <c r="J39" s="32"/>
      <c r="K39" s="32"/>
      <c r="L39" s="32"/>
      <c r="M39" s="32"/>
      <c r="N39" s="32"/>
      <c r="O39" s="32"/>
      <c r="P39" s="32"/>
      <c r="Q39" s="32"/>
      <c r="R39" s="33"/>
    </row>
    <row r="40" spans="2:18" s="1" customFormat="1" ht="14.5" customHeight="1" x14ac:dyDescent="0.35">
      <c r="B40" s="31"/>
      <c r="C40" s="32"/>
      <c r="D40" s="32"/>
      <c r="E40" s="32"/>
      <c r="F40" s="32"/>
      <c r="G40" s="32"/>
      <c r="H40" s="32"/>
      <c r="I40" s="32"/>
      <c r="J40" s="32"/>
      <c r="K40" s="32"/>
      <c r="L40" s="32"/>
      <c r="M40" s="32"/>
      <c r="N40" s="32"/>
      <c r="O40" s="32"/>
      <c r="P40" s="32"/>
      <c r="Q40" s="32"/>
      <c r="R40" s="33"/>
    </row>
    <row r="41" spans="2:18" x14ac:dyDescent="0.35">
      <c r="B41" s="22"/>
      <c r="C41" s="24"/>
      <c r="D41" s="24"/>
      <c r="E41" s="24"/>
      <c r="F41" s="24"/>
      <c r="G41" s="24"/>
      <c r="H41" s="24"/>
      <c r="I41" s="24"/>
      <c r="J41" s="24"/>
      <c r="K41" s="24"/>
      <c r="L41" s="24"/>
      <c r="M41" s="24"/>
      <c r="N41" s="24"/>
      <c r="O41" s="24"/>
      <c r="P41" s="24"/>
      <c r="Q41" s="24"/>
      <c r="R41" s="23"/>
    </row>
    <row r="42" spans="2:18" x14ac:dyDescent="0.35">
      <c r="B42" s="22"/>
      <c r="C42" s="24"/>
      <c r="D42" s="24"/>
      <c r="E42" s="24"/>
      <c r="F42" s="24"/>
      <c r="G42" s="24"/>
      <c r="H42" s="24"/>
      <c r="I42" s="24"/>
      <c r="J42" s="24"/>
      <c r="K42" s="24"/>
      <c r="L42" s="24"/>
      <c r="M42" s="24"/>
      <c r="N42" s="24"/>
      <c r="O42" s="24"/>
      <c r="P42" s="24"/>
      <c r="Q42" s="24"/>
      <c r="R42" s="23"/>
    </row>
    <row r="43" spans="2:18" x14ac:dyDescent="0.35">
      <c r="B43" s="22"/>
      <c r="C43" s="24"/>
      <c r="D43" s="24"/>
      <c r="E43" s="24"/>
      <c r="F43" s="24"/>
      <c r="G43" s="24"/>
      <c r="H43" s="24"/>
      <c r="I43" s="24"/>
      <c r="J43" s="24"/>
      <c r="K43" s="24"/>
      <c r="L43" s="24"/>
      <c r="M43" s="24"/>
      <c r="N43" s="24"/>
      <c r="O43" s="24"/>
      <c r="P43" s="24"/>
      <c r="Q43" s="24"/>
      <c r="R43" s="23"/>
    </row>
    <row r="44" spans="2:18" x14ac:dyDescent="0.35">
      <c r="B44" s="22"/>
      <c r="C44" s="24"/>
      <c r="D44" s="24"/>
      <c r="E44" s="24"/>
      <c r="F44" s="24"/>
      <c r="G44" s="24"/>
      <c r="H44" s="24"/>
      <c r="I44" s="24"/>
      <c r="J44" s="24"/>
      <c r="K44" s="24"/>
      <c r="L44" s="24"/>
      <c r="M44" s="24"/>
      <c r="N44" s="24"/>
      <c r="O44" s="24"/>
      <c r="P44" s="24"/>
      <c r="Q44" s="24"/>
      <c r="R44" s="23"/>
    </row>
    <row r="45" spans="2:18" x14ac:dyDescent="0.35">
      <c r="B45" s="22"/>
      <c r="C45" s="24"/>
      <c r="D45" s="24"/>
      <c r="E45" s="24"/>
      <c r="F45" s="24"/>
      <c r="G45" s="24"/>
      <c r="H45" s="24"/>
      <c r="I45" s="24"/>
      <c r="J45" s="24"/>
      <c r="K45" s="24"/>
      <c r="L45" s="24"/>
      <c r="M45" s="24"/>
      <c r="N45" s="24"/>
      <c r="O45" s="24"/>
      <c r="P45" s="24"/>
      <c r="Q45" s="24"/>
      <c r="R45" s="23"/>
    </row>
    <row r="46" spans="2:18" x14ac:dyDescent="0.35">
      <c r="B46" s="22"/>
      <c r="C46" s="24"/>
      <c r="D46" s="24"/>
      <c r="E46" s="24"/>
      <c r="F46" s="24"/>
      <c r="G46" s="24"/>
      <c r="H46" s="24"/>
      <c r="I46" s="24"/>
      <c r="J46" s="24"/>
      <c r="K46" s="24"/>
      <c r="L46" s="24"/>
      <c r="M46" s="24"/>
      <c r="N46" s="24"/>
      <c r="O46" s="24"/>
      <c r="P46" s="24"/>
      <c r="Q46" s="24"/>
      <c r="R46" s="23"/>
    </row>
    <row r="47" spans="2:18" x14ac:dyDescent="0.35">
      <c r="B47" s="22"/>
      <c r="C47" s="24"/>
      <c r="D47" s="24"/>
      <c r="E47" s="24"/>
      <c r="F47" s="24"/>
      <c r="G47" s="24"/>
      <c r="H47" s="24"/>
      <c r="I47" s="24"/>
      <c r="J47" s="24"/>
      <c r="K47" s="24"/>
      <c r="L47" s="24"/>
      <c r="M47" s="24"/>
      <c r="N47" s="24"/>
      <c r="O47" s="24"/>
      <c r="P47" s="24"/>
      <c r="Q47" s="24"/>
      <c r="R47" s="23"/>
    </row>
    <row r="48" spans="2:18" x14ac:dyDescent="0.35">
      <c r="B48" s="22"/>
      <c r="C48" s="24"/>
      <c r="D48" s="24"/>
      <c r="E48" s="24"/>
      <c r="F48" s="24"/>
      <c r="G48" s="24"/>
      <c r="H48" s="24"/>
      <c r="I48" s="24"/>
      <c r="J48" s="24"/>
      <c r="K48" s="24"/>
      <c r="L48" s="24"/>
      <c r="M48" s="24"/>
      <c r="N48" s="24"/>
      <c r="O48" s="24"/>
      <c r="P48" s="24"/>
      <c r="Q48" s="24"/>
      <c r="R48" s="23"/>
    </row>
    <row r="49" spans="2:18" x14ac:dyDescent="0.35">
      <c r="B49" s="22"/>
      <c r="C49" s="24"/>
      <c r="D49" s="24"/>
      <c r="E49" s="24"/>
      <c r="F49" s="24"/>
      <c r="G49" s="24"/>
      <c r="H49" s="24"/>
      <c r="I49" s="24"/>
      <c r="J49" s="24"/>
      <c r="K49" s="24"/>
      <c r="L49" s="24"/>
      <c r="M49" s="24"/>
      <c r="N49" s="24"/>
      <c r="O49" s="24"/>
      <c r="P49" s="24"/>
      <c r="Q49" s="24"/>
      <c r="R49" s="23"/>
    </row>
    <row r="50" spans="2:18" s="1" customFormat="1" ht="13.5" x14ac:dyDescent="0.35">
      <c r="B50" s="31"/>
      <c r="C50" s="32"/>
      <c r="D50" s="46" t="s">
        <v>44</v>
      </c>
      <c r="E50" s="47"/>
      <c r="F50" s="47"/>
      <c r="G50" s="47"/>
      <c r="H50" s="48"/>
      <c r="I50" s="32"/>
      <c r="J50" s="46" t="s">
        <v>45</v>
      </c>
      <c r="K50" s="47"/>
      <c r="L50" s="47"/>
      <c r="M50" s="47"/>
      <c r="N50" s="47"/>
      <c r="O50" s="47"/>
      <c r="P50" s="48"/>
      <c r="Q50" s="32"/>
      <c r="R50" s="33"/>
    </row>
    <row r="51" spans="2:18" x14ac:dyDescent="0.35">
      <c r="B51" s="22"/>
      <c r="C51" s="24"/>
      <c r="D51" s="49"/>
      <c r="E51" s="24"/>
      <c r="F51" s="24"/>
      <c r="G51" s="24"/>
      <c r="H51" s="50"/>
      <c r="I51" s="24"/>
      <c r="J51" s="49"/>
      <c r="K51" s="24"/>
      <c r="L51" s="24"/>
      <c r="M51" s="24"/>
      <c r="N51" s="24"/>
      <c r="O51" s="24"/>
      <c r="P51" s="50"/>
      <c r="Q51" s="24"/>
      <c r="R51" s="23"/>
    </row>
    <row r="52" spans="2:18" x14ac:dyDescent="0.35">
      <c r="B52" s="22"/>
      <c r="C52" s="24"/>
      <c r="D52" s="49"/>
      <c r="E52" s="24"/>
      <c r="F52" s="24"/>
      <c r="G52" s="24"/>
      <c r="H52" s="50"/>
      <c r="I52" s="24"/>
      <c r="J52" s="49"/>
      <c r="K52" s="24"/>
      <c r="L52" s="24"/>
      <c r="M52" s="24"/>
      <c r="N52" s="24"/>
      <c r="O52" s="24"/>
      <c r="P52" s="50"/>
      <c r="Q52" s="24"/>
      <c r="R52" s="23"/>
    </row>
    <row r="53" spans="2:18" x14ac:dyDescent="0.35">
      <c r="B53" s="22"/>
      <c r="C53" s="24"/>
      <c r="D53" s="49"/>
      <c r="E53" s="24"/>
      <c r="F53" s="24"/>
      <c r="G53" s="24"/>
      <c r="H53" s="50"/>
      <c r="I53" s="24"/>
      <c r="J53" s="49"/>
      <c r="K53" s="24"/>
      <c r="L53" s="24"/>
      <c r="M53" s="24"/>
      <c r="N53" s="24"/>
      <c r="O53" s="24"/>
      <c r="P53" s="50"/>
      <c r="Q53" s="24"/>
      <c r="R53" s="23"/>
    </row>
    <row r="54" spans="2:18" x14ac:dyDescent="0.35">
      <c r="B54" s="22"/>
      <c r="C54" s="24"/>
      <c r="D54" s="49"/>
      <c r="E54" s="24"/>
      <c r="F54" s="24"/>
      <c r="G54" s="24"/>
      <c r="H54" s="50"/>
      <c r="I54" s="24"/>
      <c r="J54" s="49"/>
      <c r="K54" s="24"/>
      <c r="L54" s="24"/>
      <c r="M54" s="24"/>
      <c r="N54" s="24"/>
      <c r="O54" s="24"/>
      <c r="P54" s="50"/>
      <c r="Q54" s="24"/>
      <c r="R54" s="23"/>
    </row>
    <row r="55" spans="2:18" x14ac:dyDescent="0.35">
      <c r="B55" s="22"/>
      <c r="C55" s="24"/>
      <c r="D55" s="49"/>
      <c r="E55" s="24"/>
      <c r="F55" s="24"/>
      <c r="G55" s="24"/>
      <c r="H55" s="50"/>
      <c r="I55" s="24"/>
      <c r="J55" s="49"/>
      <c r="K55" s="24"/>
      <c r="L55" s="24"/>
      <c r="M55" s="24"/>
      <c r="N55" s="24"/>
      <c r="O55" s="24"/>
      <c r="P55" s="50"/>
      <c r="Q55" s="24"/>
      <c r="R55" s="23"/>
    </row>
    <row r="56" spans="2:18" x14ac:dyDescent="0.35">
      <c r="B56" s="22"/>
      <c r="C56" s="24"/>
      <c r="D56" s="49"/>
      <c r="E56" s="24"/>
      <c r="F56" s="24"/>
      <c r="G56" s="24"/>
      <c r="H56" s="50"/>
      <c r="I56" s="24"/>
      <c r="J56" s="49"/>
      <c r="K56" s="24"/>
      <c r="L56" s="24"/>
      <c r="M56" s="24"/>
      <c r="N56" s="24"/>
      <c r="O56" s="24"/>
      <c r="P56" s="50"/>
      <c r="Q56" s="24"/>
      <c r="R56" s="23"/>
    </row>
    <row r="57" spans="2:18" x14ac:dyDescent="0.35">
      <c r="B57" s="22"/>
      <c r="C57" s="24"/>
      <c r="D57" s="49"/>
      <c r="E57" s="24"/>
      <c r="F57" s="24"/>
      <c r="G57" s="24"/>
      <c r="H57" s="50"/>
      <c r="I57" s="24"/>
      <c r="J57" s="49"/>
      <c r="K57" s="24"/>
      <c r="L57" s="24"/>
      <c r="M57" s="24"/>
      <c r="N57" s="24"/>
      <c r="O57" s="24"/>
      <c r="P57" s="50"/>
      <c r="Q57" s="24"/>
      <c r="R57" s="23"/>
    </row>
    <row r="58" spans="2:18" x14ac:dyDescent="0.35">
      <c r="B58" s="22"/>
      <c r="C58" s="24"/>
      <c r="D58" s="49"/>
      <c r="E58" s="24"/>
      <c r="F58" s="24"/>
      <c r="G58" s="24"/>
      <c r="H58" s="50"/>
      <c r="I58" s="24"/>
      <c r="J58" s="49"/>
      <c r="K58" s="24"/>
      <c r="L58" s="24"/>
      <c r="M58" s="24"/>
      <c r="N58" s="24"/>
      <c r="O58" s="24"/>
      <c r="P58" s="50"/>
      <c r="Q58" s="24"/>
      <c r="R58" s="23"/>
    </row>
    <row r="59" spans="2:18" s="1" customFormat="1" ht="13.5" x14ac:dyDescent="0.35">
      <c r="B59" s="31"/>
      <c r="C59" s="32"/>
      <c r="D59" s="51" t="s">
        <v>46</v>
      </c>
      <c r="E59" s="52"/>
      <c r="F59" s="52"/>
      <c r="G59" s="53" t="s">
        <v>47</v>
      </c>
      <c r="H59" s="54"/>
      <c r="I59" s="32"/>
      <c r="J59" s="51" t="s">
        <v>46</v>
      </c>
      <c r="K59" s="52"/>
      <c r="L59" s="52"/>
      <c r="M59" s="52"/>
      <c r="N59" s="53" t="s">
        <v>47</v>
      </c>
      <c r="O59" s="52"/>
      <c r="P59" s="54"/>
      <c r="Q59" s="32"/>
      <c r="R59" s="33"/>
    </row>
    <row r="60" spans="2:18" x14ac:dyDescent="0.35">
      <c r="B60" s="22"/>
      <c r="C60" s="24"/>
      <c r="D60" s="24"/>
      <c r="E60" s="24"/>
      <c r="F60" s="24"/>
      <c r="G60" s="24"/>
      <c r="H60" s="24"/>
      <c r="I60" s="24"/>
      <c r="J60" s="24"/>
      <c r="K60" s="24"/>
      <c r="L60" s="24"/>
      <c r="M60" s="24"/>
      <c r="N60" s="24"/>
      <c r="O60" s="24"/>
      <c r="P60" s="24"/>
      <c r="Q60" s="24"/>
      <c r="R60" s="23"/>
    </row>
    <row r="61" spans="2:18" s="1" customFormat="1" ht="13.5" x14ac:dyDescent="0.35">
      <c r="B61" s="31"/>
      <c r="C61" s="32"/>
      <c r="D61" s="46" t="s">
        <v>48</v>
      </c>
      <c r="E61" s="47"/>
      <c r="F61" s="47"/>
      <c r="G61" s="47"/>
      <c r="H61" s="48"/>
      <c r="I61" s="32"/>
      <c r="J61" s="46" t="s">
        <v>49</v>
      </c>
      <c r="K61" s="47"/>
      <c r="L61" s="47"/>
      <c r="M61" s="47"/>
      <c r="N61" s="47"/>
      <c r="O61" s="47"/>
      <c r="P61" s="48"/>
      <c r="Q61" s="32"/>
      <c r="R61" s="33"/>
    </row>
    <row r="62" spans="2:18" x14ac:dyDescent="0.35">
      <c r="B62" s="22"/>
      <c r="C62" s="24"/>
      <c r="D62" s="49"/>
      <c r="E62" s="24"/>
      <c r="F62" s="24"/>
      <c r="G62" s="24"/>
      <c r="H62" s="50"/>
      <c r="I62" s="24"/>
      <c r="J62" s="49"/>
      <c r="K62" s="24"/>
      <c r="L62" s="24"/>
      <c r="M62" s="24"/>
      <c r="N62" s="24"/>
      <c r="O62" s="24"/>
      <c r="P62" s="50"/>
      <c r="Q62" s="24"/>
      <c r="R62" s="23"/>
    </row>
    <row r="63" spans="2:18" x14ac:dyDescent="0.35">
      <c r="B63" s="22"/>
      <c r="C63" s="24"/>
      <c r="D63" s="49"/>
      <c r="E63" s="24"/>
      <c r="F63" s="24"/>
      <c r="G63" s="24"/>
      <c r="H63" s="50"/>
      <c r="I63" s="24"/>
      <c r="J63" s="49"/>
      <c r="K63" s="24"/>
      <c r="L63" s="24"/>
      <c r="M63" s="24"/>
      <c r="N63" s="24"/>
      <c r="O63" s="24"/>
      <c r="P63" s="50"/>
      <c r="Q63" s="24"/>
      <c r="R63" s="23"/>
    </row>
    <row r="64" spans="2:18" x14ac:dyDescent="0.35">
      <c r="B64" s="22"/>
      <c r="C64" s="24"/>
      <c r="D64" s="49"/>
      <c r="E64" s="24"/>
      <c r="F64" s="24"/>
      <c r="G64" s="24"/>
      <c r="H64" s="50"/>
      <c r="I64" s="24"/>
      <c r="J64" s="49"/>
      <c r="K64" s="24"/>
      <c r="L64" s="24"/>
      <c r="M64" s="24"/>
      <c r="N64" s="24"/>
      <c r="O64" s="24"/>
      <c r="P64" s="50"/>
      <c r="Q64" s="24"/>
      <c r="R64" s="23"/>
    </row>
    <row r="65" spans="2:18" x14ac:dyDescent="0.35">
      <c r="B65" s="22"/>
      <c r="C65" s="24"/>
      <c r="D65" s="49"/>
      <c r="E65" s="24"/>
      <c r="F65" s="24"/>
      <c r="G65" s="24"/>
      <c r="H65" s="50"/>
      <c r="I65" s="24"/>
      <c r="J65" s="49"/>
      <c r="K65" s="24"/>
      <c r="L65" s="24"/>
      <c r="M65" s="24"/>
      <c r="N65" s="24"/>
      <c r="O65" s="24"/>
      <c r="P65" s="50"/>
      <c r="Q65" s="24"/>
      <c r="R65" s="23"/>
    </row>
    <row r="66" spans="2:18" x14ac:dyDescent="0.35">
      <c r="B66" s="22"/>
      <c r="C66" s="24"/>
      <c r="D66" s="49"/>
      <c r="E66" s="24"/>
      <c r="F66" s="24"/>
      <c r="G66" s="24"/>
      <c r="H66" s="50"/>
      <c r="I66" s="24"/>
      <c r="J66" s="49"/>
      <c r="K66" s="24"/>
      <c r="L66" s="24"/>
      <c r="M66" s="24"/>
      <c r="N66" s="24"/>
      <c r="O66" s="24"/>
      <c r="P66" s="50"/>
      <c r="Q66" s="24"/>
      <c r="R66" s="23"/>
    </row>
    <row r="67" spans="2:18" x14ac:dyDescent="0.35">
      <c r="B67" s="22"/>
      <c r="C67" s="24"/>
      <c r="D67" s="49"/>
      <c r="E67" s="24"/>
      <c r="F67" s="24"/>
      <c r="G67" s="24"/>
      <c r="H67" s="50"/>
      <c r="I67" s="24"/>
      <c r="J67" s="49"/>
      <c r="K67" s="24"/>
      <c r="L67" s="24"/>
      <c r="M67" s="24"/>
      <c r="N67" s="24"/>
      <c r="O67" s="24"/>
      <c r="P67" s="50"/>
      <c r="Q67" s="24"/>
      <c r="R67" s="23"/>
    </row>
    <row r="68" spans="2:18" x14ac:dyDescent="0.35">
      <c r="B68" s="22"/>
      <c r="C68" s="24"/>
      <c r="D68" s="49"/>
      <c r="E68" s="24"/>
      <c r="F68" s="24"/>
      <c r="G68" s="24"/>
      <c r="H68" s="50"/>
      <c r="I68" s="24"/>
      <c r="J68" s="49"/>
      <c r="K68" s="24"/>
      <c r="L68" s="24"/>
      <c r="M68" s="24"/>
      <c r="N68" s="24"/>
      <c r="O68" s="24"/>
      <c r="P68" s="50"/>
      <c r="Q68" s="24"/>
      <c r="R68" s="23"/>
    </row>
    <row r="69" spans="2:18" x14ac:dyDescent="0.35">
      <c r="B69" s="22"/>
      <c r="C69" s="24"/>
      <c r="D69" s="49"/>
      <c r="E69" s="24"/>
      <c r="F69" s="24"/>
      <c r="G69" s="24"/>
      <c r="H69" s="50"/>
      <c r="I69" s="24"/>
      <c r="J69" s="49"/>
      <c r="K69" s="24"/>
      <c r="L69" s="24"/>
      <c r="M69" s="24"/>
      <c r="N69" s="24"/>
      <c r="O69" s="24"/>
      <c r="P69" s="50"/>
      <c r="Q69" s="24"/>
      <c r="R69" s="23"/>
    </row>
    <row r="70" spans="2:18" s="1" customFormat="1" ht="13.5" x14ac:dyDescent="0.35">
      <c r="B70" s="31"/>
      <c r="C70" s="32"/>
      <c r="D70" s="51" t="s">
        <v>46</v>
      </c>
      <c r="E70" s="52"/>
      <c r="F70" s="52"/>
      <c r="G70" s="53" t="s">
        <v>47</v>
      </c>
      <c r="H70" s="54"/>
      <c r="I70" s="32"/>
      <c r="J70" s="51" t="s">
        <v>46</v>
      </c>
      <c r="K70" s="52"/>
      <c r="L70" s="52"/>
      <c r="M70" s="52"/>
      <c r="N70" s="53" t="s">
        <v>47</v>
      </c>
      <c r="O70" s="52"/>
      <c r="P70" s="54"/>
      <c r="Q70" s="32"/>
      <c r="R70" s="33"/>
    </row>
    <row r="71" spans="2:18" s="1" customFormat="1" ht="14.5" customHeight="1" x14ac:dyDescent="0.35">
      <c r="B71" s="55"/>
      <c r="C71" s="56"/>
      <c r="D71" s="56"/>
      <c r="E71" s="56"/>
      <c r="F71" s="56"/>
      <c r="G71" s="56"/>
      <c r="H71" s="56"/>
      <c r="I71" s="56"/>
      <c r="J71" s="56"/>
      <c r="K71" s="56"/>
      <c r="L71" s="56"/>
      <c r="M71" s="56"/>
      <c r="N71" s="56"/>
      <c r="O71" s="56"/>
      <c r="P71" s="56"/>
      <c r="Q71" s="56"/>
      <c r="R71" s="57"/>
    </row>
    <row r="75" spans="2:18" s="1" customFormat="1" ht="7" customHeight="1" x14ac:dyDescent="0.35">
      <c r="B75" s="58"/>
      <c r="C75" s="59"/>
      <c r="D75" s="59"/>
      <c r="E75" s="59"/>
      <c r="F75" s="59"/>
      <c r="G75" s="59"/>
      <c r="H75" s="59"/>
      <c r="I75" s="59"/>
      <c r="J75" s="59"/>
      <c r="K75" s="59"/>
      <c r="L75" s="59"/>
      <c r="M75" s="59"/>
      <c r="N75" s="59"/>
      <c r="O75" s="59"/>
      <c r="P75" s="59"/>
      <c r="Q75" s="59"/>
      <c r="R75" s="60"/>
    </row>
    <row r="76" spans="2:18" s="1" customFormat="1" ht="37" customHeight="1" x14ac:dyDescent="0.35">
      <c r="B76" s="31"/>
      <c r="C76" s="271" t="s">
        <v>97</v>
      </c>
      <c r="D76" s="272"/>
      <c r="E76" s="272"/>
      <c r="F76" s="272"/>
      <c r="G76" s="272"/>
      <c r="H76" s="272"/>
      <c r="I76" s="272"/>
      <c r="J76" s="272"/>
      <c r="K76" s="272"/>
      <c r="L76" s="272"/>
      <c r="M76" s="272"/>
      <c r="N76" s="272"/>
      <c r="O76" s="272"/>
      <c r="P76" s="272"/>
      <c r="Q76" s="272"/>
      <c r="R76" s="33"/>
    </row>
    <row r="77" spans="2:18" s="1" customFormat="1" ht="7" customHeight="1" x14ac:dyDescent="0.35">
      <c r="B77" s="31"/>
      <c r="C77" s="32"/>
      <c r="D77" s="32"/>
      <c r="E77" s="32"/>
      <c r="F77" s="32"/>
      <c r="G77" s="32"/>
      <c r="H77" s="32"/>
      <c r="I77" s="32"/>
      <c r="J77" s="32"/>
      <c r="K77" s="32"/>
      <c r="L77" s="32"/>
      <c r="M77" s="32"/>
      <c r="N77" s="32"/>
      <c r="O77" s="32"/>
      <c r="P77" s="32"/>
      <c r="Q77" s="32"/>
      <c r="R77" s="33"/>
    </row>
    <row r="78" spans="2:18" s="1" customFormat="1" ht="30" customHeight="1" x14ac:dyDescent="0.35">
      <c r="B78" s="31"/>
      <c r="C78" s="28" t="s">
        <v>12</v>
      </c>
      <c r="D78" s="32"/>
      <c r="E78" s="32"/>
      <c r="F78" s="324" t="str">
        <f>F6</f>
        <v>VÝMĚNA KOTLŮ A TECHNOLOGIE KOTELNY
INSTALACE TERMOSTATICKÝCH VENTILŮ NA OTOPNÝCH TĚLESECH 
V OBJEKTU ZÁKLADNÍ ŠKOLY A MATEŘSKÉ ŠKOLY CERHOVICE, OKRES BEROUN</v>
      </c>
      <c r="G78" s="325"/>
      <c r="H78" s="325"/>
      <c r="I78" s="325"/>
      <c r="J78" s="325"/>
      <c r="K78" s="325"/>
      <c r="L78" s="325"/>
      <c r="M78" s="325"/>
      <c r="N78" s="325"/>
      <c r="O78" s="325"/>
      <c r="P78" s="325"/>
      <c r="Q78" s="32"/>
      <c r="R78" s="33"/>
    </row>
    <row r="79" spans="2:18" s="1" customFormat="1" ht="37" customHeight="1" x14ac:dyDescent="0.35">
      <c r="B79" s="31"/>
      <c r="C79" s="65" t="s">
        <v>93</v>
      </c>
      <c r="D79" s="32"/>
      <c r="E79" s="32"/>
      <c r="F79" s="314" t="str">
        <f>F7</f>
        <v>SO - 04 - Plynovod</v>
      </c>
      <c r="G79" s="315"/>
      <c r="H79" s="315"/>
      <c r="I79" s="315"/>
      <c r="J79" s="315"/>
      <c r="K79" s="315"/>
      <c r="L79" s="315"/>
      <c r="M79" s="315"/>
      <c r="N79" s="315"/>
      <c r="O79" s="315"/>
      <c r="P79" s="315"/>
      <c r="Q79" s="32"/>
      <c r="R79" s="33"/>
    </row>
    <row r="80" spans="2:18" s="1" customFormat="1" ht="7" customHeight="1" x14ac:dyDescent="0.35">
      <c r="B80" s="31"/>
      <c r="C80" s="32"/>
      <c r="D80" s="32"/>
      <c r="E80" s="32"/>
      <c r="F80" s="32"/>
      <c r="G80" s="32"/>
      <c r="H80" s="32"/>
      <c r="I80" s="32"/>
      <c r="J80" s="32"/>
      <c r="K80" s="32"/>
      <c r="L80" s="32"/>
      <c r="M80" s="32"/>
      <c r="N80" s="32"/>
      <c r="O80" s="32"/>
      <c r="P80" s="32"/>
      <c r="Q80" s="32"/>
      <c r="R80" s="33"/>
    </row>
    <row r="81" spans="2:21" s="1" customFormat="1" ht="18" customHeight="1" x14ac:dyDescent="0.35">
      <c r="B81" s="31"/>
      <c r="C81" s="28" t="s">
        <v>16</v>
      </c>
      <c r="D81" s="32"/>
      <c r="E81" s="32"/>
      <c r="F81" s="26" t="str">
        <f>F9</f>
        <v>Na Dražkách 217, 267 61 Cerhovice</v>
      </c>
      <c r="G81" s="32"/>
      <c r="H81" s="32"/>
      <c r="I81" s="32"/>
      <c r="J81" s="32"/>
      <c r="K81" s="28" t="s">
        <v>17</v>
      </c>
      <c r="L81" s="32"/>
      <c r="M81" s="290">
        <f>IF(O9="","",O9)</f>
        <v>44067</v>
      </c>
      <c r="N81" s="290"/>
      <c r="O81" s="290"/>
      <c r="P81" s="290"/>
      <c r="Q81" s="32"/>
      <c r="R81" s="33"/>
    </row>
    <row r="82" spans="2:21" s="1" customFormat="1" ht="7" customHeight="1" x14ac:dyDescent="0.35">
      <c r="B82" s="31"/>
      <c r="C82" s="32"/>
      <c r="D82" s="32"/>
      <c r="E82" s="32"/>
      <c r="F82" s="32"/>
      <c r="G82" s="32"/>
      <c r="H82" s="32"/>
      <c r="I82" s="32"/>
      <c r="J82" s="32"/>
      <c r="K82" s="32"/>
      <c r="L82" s="32"/>
      <c r="M82" s="32"/>
      <c r="N82" s="32"/>
      <c r="O82" s="32"/>
      <c r="P82" s="32"/>
      <c r="Q82" s="32"/>
      <c r="R82" s="33"/>
    </row>
    <row r="83" spans="2:21" s="1" customFormat="1" x14ac:dyDescent="0.35">
      <c r="B83" s="31"/>
      <c r="C83" s="28" t="s">
        <v>20</v>
      </c>
      <c r="D83" s="32"/>
      <c r="E83" s="32"/>
      <c r="F83" s="26" t="str">
        <f>E12</f>
        <v>Městys Cerhovice, nám.Kapitána Kučery 10, 267 61 Cerhovice</v>
      </c>
      <c r="G83" s="32"/>
      <c r="H83" s="32"/>
      <c r="I83" s="32"/>
      <c r="J83" s="32"/>
      <c r="K83" s="28" t="s">
        <v>25</v>
      </c>
      <c r="L83" s="32"/>
      <c r="M83" s="316" t="str">
        <f>E18</f>
        <v>Ing. Karel Šimůnek</v>
      </c>
      <c r="N83" s="316"/>
      <c r="O83" s="316"/>
      <c r="P83" s="316"/>
      <c r="Q83" s="316"/>
      <c r="R83" s="33"/>
    </row>
    <row r="84" spans="2:21" s="1" customFormat="1" ht="14.5" customHeight="1" x14ac:dyDescent="0.35">
      <c r="B84" s="31"/>
      <c r="C84" s="28" t="s">
        <v>23</v>
      </c>
      <c r="D84" s="32"/>
      <c r="E84" s="32"/>
      <c r="F84" s="26" t="str">
        <f>IF(E15="","",E15)</f>
        <v xml:space="preserve"> </v>
      </c>
      <c r="G84" s="32"/>
      <c r="H84" s="32"/>
      <c r="I84" s="32"/>
      <c r="J84" s="32"/>
      <c r="K84" s="28" t="s">
        <v>29</v>
      </c>
      <c r="L84" s="32"/>
      <c r="M84" s="316" t="str">
        <f>E21</f>
        <v>Ing. Karel Šimůnek</v>
      </c>
      <c r="N84" s="316"/>
      <c r="O84" s="316"/>
      <c r="P84" s="316"/>
      <c r="Q84" s="316"/>
      <c r="R84" s="33"/>
    </row>
    <row r="85" spans="2:21" s="1" customFormat="1" ht="10.4" customHeight="1" x14ac:dyDescent="0.35">
      <c r="B85" s="31"/>
      <c r="C85" s="32"/>
      <c r="D85" s="32"/>
      <c r="E85" s="32"/>
      <c r="F85" s="32"/>
      <c r="G85" s="32"/>
      <c r="H85" s="32"/>
      <c r="I85" s="32"/>
      <c r="J85" s="32"/>
      <c r="K85" s="32"/>
      <c r="L85" s="32"/>
      <c r="M85" s="32"/>
      <c r="N85" s="32"/>
      <c r="O85" s="32"/>
      <c r="P85" s="32"/>
      <c r="Q85" s="32"/>
      <c r="R85" s="33"/>
    </row>
    <row r="86" spans="2:21" s="1" customFormat="1" ht="29.25" customHeight="1" x14ac:dyDescent="0.35">
      <c r="B86" s="31"/>
      <c r="C86" s="327" t="s">
        <v>98</v>
      </c>
      <c r="D86" s="328"/>
      <c r="E86" s="328"/>
      <c r="F86" s="328"/>
      <c r="G86" s="328"/>
      <c r="H86" s="96"/>
      <c r="I86" s="96"/>
      <c r="J86" s="96"/>
      <c r="K86" s="96"/>
      <c r="L86" s="96"/>
      <c r="M86" s="96"/>
      <c r="N86" s="327" t="s">
        <v>99</v>
      </c>
      <c r="O86" s="328"/>
      <c r="P86" s="328"/>
      <c r="Q86" s="328"/>
      <c r="R86" s="33"/>
    </row>
    <row r="87" spans="2:21" s="1" customFormat="1" ht="10.4" customHeight="1" x14ac:dyDescent="0.35">
      <c r="B87" s="31"/>
      <c r="C87" s="32"/>
      <c r="D87" s="32"/>
      <c r="E87" s="32"/>
      <c r="F87" s="32"/>
      <c r="G87" s="32"/>
      <c r="H87" s="32"/>
      <c r="I87" s="32"/>
      <c r="J87" s="32"/>
      <c r="K87" s="32"/>
      <c r="L87" s="32"/>
      <c r="M87" s="32"/>
      <c r="N87" s="32"/>
      <c r="O87" s="32"/>
      <c r="P87" s="32"/>
      <c r="Q87" s="32"/>
      <c r="R87" s="33"/>
    </row>
    <row r="88" spans="2:21" s="1" customFormat="1" ht="29.25" customHeight="1" x14ac:dyDescent="0.35">
      <c r="B88" s="31"/>
      <c r="C88" s="104" t="s">
        <v>100</v>
      </c>
      <c r="D88" s="32"/>
      <c r="E88" s="32"/>
      <c r="F88" s="32"/>
      <c r="G88" s="32"/>
      <c r="H88" s="32"/>
      <c r="I88" s="32"/>
      <c r="J88" s="32"/>
      <c r="K88" s="32"/>
      <c r="L88" s="32"/>
      <c r="M88" s="32"/>
      <c r="N88" s="329">
        <f>N89+N92</f>
        <v>0</v>
      </c>
      <c r="O88" s="321"/>
      <c r="P88" s="321"/>
      <c r="Q88" s="321"/>
      <c r="R88" s="33"/>
    </row>
    <row r="89" spans="2:21" s="6" customFormat="1" ht="25" customHeight="1" x14ac:dyDescent="0.35">
      <c r="B89" s="105"/>
      <c r="C89" s="106"/>
      <c r="D89" s="107" t="s">
        <v>104</v>
      </c>
      <c r="E89" s="106"/>
      <c r="F89" s="106"/>
      <c r="G89" s="106"/>
      <c r="H89" s="106"/>
      <c r="I89" s="106"/>
      <c r="J89" s="106"/>
      <c r="K89" s="106"/>
      <c r="L89" s="106"/>
      <c r="M89" s="106"/>
      <c r="N89" s="301">
        <f>N90+N91</f>
        <v>0</v>
      </c>
      <c r="O89" s="326"/>
      <c r="P89" s="326"/>
      <c r="Q89" s="326"/>
      <c r="R89" s="108"/>
    </row>
    <row r="90" spans="2:21" s="7" customFormat="1" ht="19.899999999999999" customHeight="1" x14ac:dyDescent="0.35">
      <c r="B90" s="109"/>
      <c r="C90" s="110"/>
      <c r="D90" s="111" t="s">
        <v>262</v>
      </c>
      <c r="E90" s="110"/>
      <c r="F90" s="110"/>
      <c r="G90" s="110"/>
      <c r="H90" s="110"/>
      <c r="I90" s="110"/>
      <c r="J90" s="110"/>
      <c r="K90" s="110"/>
      <c r="L90" s="110"/>
      <c r="M90" s="110"/>
      <c r="N90" s="319">
        <f>N115</f>
        <v>0</v>
      </c>
      <c r="O90" s="320"/>
      <c r="P90" s="320"/>
      <c r="Q90" s="320"/>
      <c r="R90" s="112"/>
    </row>
    <row r="91" spans="2:21" s="7" customFormat="1" ht="19.899999999999999" customHeight="1" x14ac:dyDescent="0.35">
      <c r="B91" s="109"/>
      <c r="C91" s="110"/>
      <c r="D91" s="111" t="s">
        <v>114</v>
      </c>
      <c r="E91" s="110"/>
      <c r="F91" s="110"/>
      <c r="G91" s="110"/>
      <c r="H91" s="110"/>
      <c r="I91" s="110"/>
      <c r="J91" s="110"/>
      <c r="K91" s="110"/>
      <c r="L91" s="110"/>
      <c r="M91" s="110"/>
      <c r="N91" s="319">
        <f>N131</f>
        <v>0</v>
      </c>
      <c r="O91" s="320"/>
      <c r="P91" s="320"/>
      <c r="Q91" s="320"/>
      <c r="R91" s="112"/>
    </row>
    <row r="92" spans="2:21" s="6" customFormat="1" ht="25" customHeight="1" x14ac:dyDescent="0.35">
      <c r="B92" s="105"/>
      <c r="C92" s="106"/>
      <c r="D92" s="107" t="s">
        <v>257</v>
      </c>
      <c r="E92" s="106"/>
      <c r="F92" s="106"/>
      <c r="G92" s="106"/>
      <c r="H92" s="106"/>
      <c r="I92" s="106"/>
      <c r="J92" s="106"/>
      <c r="K92" s="106"/>
      <c r="L92" s="106"/>
      <c r="M92" s="106"/>
      <c r="N92" s="301">
        <f>N136</f>
        <v>0</v>
      </c>
      <c r="O92" s="326"/>
      <c r="P92" s="326"/>
      <c r="Q92" s="326"/>
      <c r="R92" s="108"/>
    </row>
    <row r="93" spans="2:21" s="1" customFormat="1" ht="21.75" customHeight="1" x14ac:dyDescent="0.35">
      <c r="B93" s="31"/>
      <c r="C93" s="32"/>
      <c r="D93" s="32"/>
      <c r="E93" s="32"/>
      <c r="F93" s="32"/>
      <c r="G93" s="32"/>
      <c r="H93" s="32"/>
      <c r="I93" s="32"/>
      <c r="J93" s="32"/>
      <c r="K93" s="32"/>
      <c r="L93" s="32"/>
      <c r="M93" s="32"/>
      <c r="N93" s="32"/>
      <c r="O93" s="32"/>
      <c r="P93" s="32"/>
      <c r="Q93" s="32"/>
      <c r="R93" s="33"/>
    </row>
    <row r="94" spans="2:21" s="1" customFormat="1" ht="29.25" customHeight="1" x14ac:dyDescent="0.35">
      <c r="B94" s="31"/>
      <c r="C94" s="104" t="s">
        <v>115</v>
      </c>
      <c r="D94" s="32"/>
      <c r="E94" s="32"/>
      <c r="F94" s="32"/>
      <c r="G94" s="32"/>
      <c r="H94" s="32"/>
      <c r="I94" s="32"/>
      <c r="J94" s="32"/>
      <c r="K94" s="32"/>
      <c r="L94" s="32"/>
      <c r="M94" s="32"/>
      <c r="N94" s="321">
        <v>0</v>
      </c>
      <c r="O94" s="322"/>
      <c r="P94" s="322"/>
      <c r="Q94" s="322"/>
      <c r="R94" s="33"/>
      <c r="T94" s="113"/>
      <c r="U94" s="114"/>
    </row>
    <row r="95" spans="2:21" s="1" customFormat="1" ht="18" customHeight="1" x14ac:dyDescent="0.35">
      <c r="B95" s="31"/>
      <c r="C95" s="32"/>
      <c r="D95" s="32"/>
      <c r="E95" s="32"/>
      <c r="F95" s="32"/>
      <c r="G95" s="32"/>
      <c r="H95" s="32"/>
      <c r="I95" s="32"/>
      <c r="J95" s="32"/>
      <c r="K95" s="32"/>
      <c r="L95" s="32"/>
      <c r="M95" s="32"/>
      <c r="N95" s="32"/>
      <c r="O95" s="32"/>
      <c r="P95" s="32"/>
      <c r="Q95" s="32"/>
      <c r="R95" s="33"/>
    </row>
    <row r="96" spans="2:21" s="1" customFormat="1" ht="29.25" customHeight="1" x14ac:dyDescent="0.35">
      <c r="B96" s="31"/>
      <c r="C96" s="95" t="s">
        <v>90</v>
      </c>
      <c r="D96" s="96"/>
      <c r="E96" s="96"/>
      <c r="F96" s="96"/>
      <c r="G96" s="96"/>
      <c r="H96" s="96"/>
      <c r="I96" s="96"/>
      <c r="J96" s="96"/>
      <c r="K96" s="96"/>
      <c r="L96" s="323">
        <f>ROUND(SUM(N88+N94),2)</f>
        <v>0</v>
      </c>
      <c r="M96" s="323"/>
      <c r="N96" s="323"/>
      <c r="O96" s="323"/>
      <c r="P96" s="323"/>
      <c r="Q96" s="323"/>
      <c r="R96" s="33"/>
    </row>
    <row r="97" spans="2:27" s="1" customFormat="1" ht="7" customHeight="1" x14ac:dyDescent="0.35">
      <c r="B97" s="55"/>
      <c r="C97" s="56"/>
      <c r="D97" s="56"/>
      <c r="E97" s="56"/>
      <c r="F97" s="56"/>
      <c r="G97" s="56"/>
      <c r="H97" s="56"/>
      <c r="I97" s="56"/>
      <c r="J97" s="56"/>
      <c r="K97" s="56"/>
      <c r="L97" s="56"/>
      <c r="M97" s="56"/>
      <c r="N97" s="56"/>
      <c r="O97" s="56"/>
      <c r="P97" s="56"/>
      <c r="Q97" s="56"/>
      <c r="R97" s="57"/>
    </row>
    <row r="101" spans="2:27" s="1" customFormat="1" ht="7" customHeight="1" x14ac:dyDescent="0.35">
      <c r="B101" s="58"/>
      <c r="C101" s="59"/>
      <c r="D101" s="59"/>
      <c r="E101" s="59"/>
      <c r="F101" s="59"/>
      <c r="G101" s="59"/>
      <c r="H101" s="59"/>
      <c r="I101" s="59"/>
      <c r="J101" s="59"/>
      <c r="K101" s="59"/>
      <c r="L101" s="59"/>
      <c r="M101" s="59"/>
      <c r="N101" s="59"/>
      <c r="O101" s="59"/>
      <c r="P101" s="59"/>
      <c r="Q101" s="59"/>
      <c r="R101" s="60"/>
    </row>
    <row r="102" spans="2:27" s="1" customFormat="1" ht="37" customHeight="1" x14ac:dyDescent="0.35">
      <c r="B102" s="31"/>
      <c r="C102" s="271" t="s">
        <v>116</v>
      </c>
      <c r="D102" s="315"/>
      <c r="E102" s="315"/>
      <c r="F102" s="315"/>
      <c r="G102" s="315"/>
      <c r="H102" s="315"/>
      <c r="I102" s="315"/>
      <c r="J102" s="315"/>
      <c r="K102" s="315"/>
      <c r="L102" s="315"/>
      <c r="M102" s="315"/>
      <c r="N102" s="315"/>
      <c r="O102" s="315"/>
      <c r="P102" s="315"/>
      <c r="Q102" s="315"/>
      <c r="R102" s="33"/>
    </row>
    <row r="103" spans="2:27" s="1" customFormat="1" ht="7" customHeight="1" x14ac:dyDescent="0.35">
      <c r="B103" s="31"/>
      <c r="C103" s="32"/>
      <c r="D103" s="32"/>
      <c r="E103" s="32"/>
      <c r="F103" s="32"/>
      <c r="G103" s="32"/>
      <c r="H103" s="32"/>
      <c r="I103" s="32"/>
      <c r="J103" s="32"/>
      <c r="K103" s="32"/>
      <c r="L103" s="32"/>
      <c r="M103" s="32"/>
      <c r="N103" s="32"/>
      <c r="O103" s="32"/>
      <c r="P103" s="32"/>
      <c r="Q103" s="32"/>
      <c r="R103" s="33"/>
    </row>
    <row r="104" spans="2:27" s="1" customFormat="1" ht="30" customHeight="1" x14ac:dyDescent="0.35">
      <c r="B104" s="31"/>
      <c r="C104" s="28" t="s">
        <v>12</v>
      </c>
      <c r="D104" s="32"/>
      <c r="E104" s="32"/>
      <c r="F104" s="324" t="str">
        <f>F6</f>
        <v>VÝMĚNA KOTLŮ A TECHNOLOGIE KOTELNY
INSTALACE TERMOSTATICKÝCH VENTILŮ NA OTOPNÝCH TĚLESECH 
V OBJEKTU ZÁKLADNÍ ŠKOLY A MATEŘSKÉ ŠKOLY CERHOVICE, OKRES BEROUN</v>
      </c>
      <c r="G104" s="325"/>
      <c r="H104" s="325"/>
      <c r="I104" s="325"/>
      <c r="J104" s="325"/>
      <c r="K104" s="325"/>
      <c r="L104" s="325"/>
      <c r="M104" s="325"/>
      <c r="N104" s="325"/>
      <c r="O104" s="325"/>
      <c r="P104" s="325"/>
      <c r="Q104" s="32"/>
      <c r="R104" s="33"/>
    </row>
    <row r="105" spans="2:27" s="1" customFormat="1" ht="37" customHeight="1" x14ac:dyDescent="0.35">
      <c r="B105" s="31"/>
      <c r="C105" s="65" t="s">
        <v>93</v>
      </c>
      <c r="D105" s="32"/>
      <c r="E105" s="32"/>
      <c r="F105" s="314" t="str">
        <f>F7</f>
        <v>SO - 04 - Plynovod</v>
      </c>
      <c r="G105" s="315"/>
      <c r="H105" s="315"/>
      <c r="I105" s="315"/>
      <c r="J105" s="315"/>
      <c r="K105" s="315"/>
      <c r="L105" s="315"/>
      <c r="M105" s="315"/>
      <c r="N105" s="315"/>
      <c r="O105" s="315"/>
      <c r="P105" s="315"/>
      <c r="Q105" s="32"/>
      <c r="R105" s="33"/>
    </row>
    <row r="106" spans="2:27" s="1" customFormat="1" ht="7" customHeight="1" x14ac:dyDescent="0.35">
      <c r="B106" s="31"/>
      <c r="C106" s="32"/>
      <c r="D106" s="32"/>
      <c r="E106" s="32"/>
      <c r="F106" s="32"/>
      <c r="G106" s="32"/>
      <c r="H106" s="32"/>
      <c r="I106" s="32"/>
      <c r="J106" s="32"/>
      <c r="K106" s="32"/>
      <c r="L106" s="32"/>
      <c r="M106" s="32"/>
      <c r="N106" s="32"/>
      <c r="O106" s="32"/>
      <c r="P106" s="32"/>
      <c r="Q106" s="32"/>
      <c r="R106" s="33"/>
    </row>
    <row r="107" spans="2:27" s="1" customFormat="1" ht="18" customHeight="1" x14ac:dyDescent="0.35">
      <c r="B107" s="31"/>
      <c r="C107" s="28" t="s">
        <v>16</v>
      </c>
      <c r="D107" s="32"/>
      <c r="E107" s="32"/>
      <c r="F107" s="26" t="str">
        <f>F9</f>
        <v>Na Dražkách 217, 267 61 Cerhovice</v>
      </c>
      <c r="G107" s="32"/>
      <c r="H107" s="32"/>
      <c r="I107" s="32"/>
      <c r="J107" s="32"/>
      <c r="K107" s="28" t="s">
        <v>17</v>
      </c>
      <c r="L107" s="32"/>
      <c r="M107" s="290">
        <f>IF(O9="","",O9)</f>
        <v>44067</v>
      </c>
      <c r="N107" s="290"/>
      <c r="O107" s="290"/>
      <c r="P107" s="290"/>
      <c r="Q107" s="32"/>
      <c r="R107" s="33"/>
    </row>
    <row r="108" spans="2:27" s="1" customFormat="1" ht="7" customHeight="1" x14ac:dyDescent="0.35">
      <c r="B108" s="31"/>
      <c r="C108" s="32"/>
      <c r="D108" s="32"/>
      <c r="E108" s="32"/>
      <c r="F108" s="32"/>
      <c r="G108" s="32"/>
      <c r="H108" s="32"/>
      <c r="I108" s="32"/>
      <c r="J108" s="32"/>
      <c r="K108" s="32"/>
      <c r="L108" s="32"/>
      <c r="M108" s="32"/>
      <c r="N108" s="32"/>
      <c r="O108" s="32"/>
      <c r="P108" s="32"/>
      <c r="Q108" s="32"/>
      <c r="R108" s="33"/>
    </row>
    <row r="109" spans="2:27" s="1" customFormat="1" x14ac:dyDescent="0.35">
      <c r="B109" s="31"/>
      <c r="C109" s="28" t="s">
        <v>20</v>
      </c>
      <c r="D109" s="32"/>
      <c r="E109" s="32"/>
      <c r="F109" s="26" t="str">
        <f>E12</f>
        <v>Městys Cerhovice, nám.Kapitána Kučery 10, 267 61 Cerhovice</v>
      </c>
      <c r="G109" s="32"/>
      <c r="H109" s="32"/>
      <c r="I109" s="32"/>
      <c r="J109" s="32"/>
      <c r="K109" s="28" t="s">
        <v>25</v>
      </c>
      <c r="L109" s="32"/>
      <c r="M109" s="316" t="str">
        <f>E18</f>
        <v>Ing. Karel Šimůnek</v>
      </c>
      <c r="N109" s="316"/>
      <c r="O109" s="316"/>
      <c r="P109" s="316"/>
      <c r="Q109" s="316"/>
      <c r="R109" s="33"/>
    </row>
    <row r="110" spans="2:27" s="1" customFormat="1" ht="14.5" customHeight="1" x14ac:dyDescent="0.35">
      <c r="B110" s="31"/>
      <c r="C110" s="28" t="s">
        <v>23</v>
      </c>
      <c r="D110" s="32"/>
      <c r="E110" s="32"/>
      <c r="F110" s="26" t="str">
        <f>IF(E15="","",E15)</f>
        <v xml:space="preserve"> </v>
      </c>
      <c r="G110" s="32"/>
      <c r="H110" s="32"/>
      <c r="I110" s="32"/>
      <c r="J110" s="32"/>
      <c r="K110" s="28" t="s">
        <v>29</v>
      </c>
      <c r="L110" s="32"/>
      <c r="M110" s="316" t="str">
        <f>E21</f>
        <v>Ing. Karel Šimůnek</v>
      </c>
      <c r="N110" s="316"/>
      <c r="O110" s="316"/>
      <c r="P110" s="316"/>
      <c r="Q110" s="316"/>
      <c r="R110" s="33"/>
    </row>
    <row r="111" spans="2:27" s="1" customFormat="1" ht="10.4" customHeight="1" x14ac:dyDescent="0.35">
      <c r="B111" s="31"/>
      <c r="C111" s="32"/>
      <c r="D111" s="32"/>
      <c r="E111" s="32"/>
      <c r="F111" s="32"/>
      <c r="G111" s="32"/>
      <c r="H111" s="32"/>
      <c r="I111" s="32"/>
      <c r="J111" s="32"/>
      <c r="K111" s="32"/>
      <c r="L111" s="32"/>
      <c r="M111" s="32"/>
      <c r="N111" s="32"/>
      <c r="O111" s="32"/>
      <c r="P111" s="32"/>
      <c r="Q111" s="32"/>
      <c r="R111" s="33"/>
    </row>
    <row r="112" spans="2:27" s="8" customFormat="1" ht="29.25" customHeight="1" x14ac:dyDescent="0.35">
      <c r="B112" s="115"/>
      <c r="C112" s="116" t="s">
        <v>117</v>
      </c>
      <c r="D112" s="117" t="s">
        <v>118</v>
      </c>
      <c r="E112" s="117" t="s">
        <v>52</v>
      </c>
      <c r="F112" s="317" t="s">
        <v>119</v>
      </c>
      <c r="G112" s="317"/>
      <c r="H112" s="317"/>
      <c r="I112" s="317"/>
      <c r="J112" s="117" t="s">
        <v>120</v>
      </c>
      <c r="K112" s="117" t="s">
        <v>121</v>
      </c>
      <c r="L112" s="317" t="s">
        <v>122</v>
      </c>
      <c r="M112" s="317"/>
      <c r="N112" s="317" t="s">
        <v>99</v>
      </c>
      <c r="O112" s="317"/>
      <c r="P112" s="317"/>
      <c r="Q112" s="318"/>
      <c r="R112" s="118"/>
      <c r="T112" s="71"/>
      <c r="U112" s="72"/>
      <c r="V112" s="72"/>
      <c r="W112" s="72"/>
      <c r="X112" s="72"/>
      <c r="Y112" s="72"/>
      <c r="Z112" s="72"/>
      <c r="AA112" s="73"/>
    </row>
    <row r="113" spans="2:27" s="1" customFormat="1" ht="29.25" customHeight="1" x14ac:dyDescent="0.35">
      <c r="B113" s="31"/>
      <c r="C113" s="75" t="s">
        <v>95</v>
      </c>
      <c r="D113" s="32"/>
      <c r="E113" s="32"/>
      <c r="F113" s="32"/>
      <c r="G113" s="32"/>
      <c r="H113" s="32"/>
      <c r="I113" s="32"/>
      <c r="J113" s="32"/>
      <c r="K113" s="32"/>
      <c r="L113" s="32"/>
      <c r="M113" s="32"/>
      <c r="N113" s="298">
        <f>N114+N136</f>
        <v>0</v>
      </c>
      <c r="O113" s="299"/>
      <c r="P113" s="299"/>
      <c r="Q113" s="299"/>
      <c r="R113" s="33"/>
      <c r="T113" s="74"/>
      <c r="U113" s="47"/>
      <c r="V113" s="47"/>
      <c r="W113" s="119"/>
      <c r="X113" s="47"/>
      <c r="Y113" s="119"/>
      <c r="Z113" s="47"/>
      <c r="AA113" s="120"/>
    </row>
    <row r="114" spans="2:27" s="9" customFormat="1" ht="37.4" customHeight="1" x14ac:dyDescent="0.35">
      <c r="B114" s="121"/>
      <c r="C114" s="122"/>
      <c r="D114" s="123" t="s">
        <v>104</v>
      </c>
      <c r="E114" s="123"/>
      <c r="F114" s="123"/>
      <c r="G114" s="123"/>
      <c r="H114" s="123"/>
      <c r="I114" s="123"/>
      <c r="J114" s="123"/>
      <c r="K114" s="123"/>
      <c r="L114" s="123"/>
      <c r="M114" s="123"/>
      <c r="N114" s="300">
        <f>N115+N131</f>
        <v>0</v>
      </c>
      <c r="O114" s="301"/>
      <c r="P114" s="301"/>
      <c r="Q114" s="301"/>
      <c r="R114" s="124"/>
      <c r="T114" s="125"/>
      <c r="U114" s="122"/>
      <c r="V114" s="122"/>
      <c r="W114" s="126"/>
      <c r="X114" s="122"/>
      <c r="Y114" s="126"/>
      <c r="Z114" s="122"/>
      <c r="AA114" s="127"/>
    </row>
    <row r="115" spans="2:27" s="9" customFormat="1" ht="19.899999999999999" customHeight="1" x14ac:dyDescent="0.35">
      <c r="B115" s="121"/>
      <c r="C115" s="122"/>
      <c r="D115" s="128" t="s">
        <v>262</v>
      </c>
      <c r="E115" s="128"/>
      <c r="F115" s="128"/>
      <c r="G115" s="128"/>
      <c r="H115" s="128"/>
      <c r="I115" s="128"/>
      <c r="J115" s="128"/>
      <c r="K115" s="128"/>
      <c r="L115" s="128"/>
      <c r="M115" s="128"/>
      <c r="N115" s="302">
        <f>SUM(N116:R130)</f>
        <v>0</v>
      </c>
      <c r="O115" s="303"/>
      <c r="P115" s="303"/>
      <c r="Q115" s="303"/>
      <c r="R115" s="124"/>
      <c r="T115" s="125"/>
      <c r="U115" s="122"/>
      <c r="V115" s="122"/>
      <c r="W115" s="126"/>
      <c r="X115" s="122"/>
      <c r="Y115" s="126"/>
      <c r="Z115" s="122"/>
      <c r="AA115" s="127"/>
    </row>
    <row r="116" spans="2:27" s="1" customFormat="1" ht="25.5" customHeight="1" x14ac:dyDescent="0.35">
      <c r="B116" s="129"/>
      <c r="C116" s="130" t="s">
        <v>76</v>
      </c>
      <c r="D116" s="130" t="s">
        <v>123</v>
      </c>
      <c r="E116" s="131" t="s">
        <v>263</v>
      </c>
      <c r="F116" s="294" t="s">
        <v>393</v>
      </c>
      <c r="G116" s="294"/>
      <c r="H116" s="294"/>
      <c r="I116" s="294"/>
      <c r="J116" s="132" t="s">
        <v>128</v>
      </c>
      <c r="K116" s="133">
        <v>6</v>
      </c>
      <c r="L116" s="293"/>
      <c r="M116" s="293"/>
      <c r="N116" s="293">
        <f t="shared" ref="N116:N130" si="0">ROUND(L116*K116,2)</f>
        <v>0</v>
      </c>
      <c r="O116" s="293"/>
      <c r="P116" s="293"/>
      <c r="Q116" s="293"/>
      <c r="R116" s="134"/>
      <c r="T116" s="135"/>
      <c r="U116" s="40"/>
      <c r="V116" s="136"/>
      <c r="W116" s="136"/>
      <c r="X116" s="136"/>
      <c r="Y116" s="136"/>
      <c r="Z116" s="136"/>
      <c r="AA116" s="137"/>
    </row>
    <row r="117" spans="2:27" s="1" customFormat="1" ht="25.5" customHeight="1" x14ac:dyDescent="0.35">
      <c r="B117" s="129"/>
      <c r="C117" s="130" t="s">
        <v>91</v>
      </c>
      <c r="D117" s="130" t="s">
        <v>123</v>
      </c>
      <c r="E117" s="131" t="s">
        <v>264</v>
      </c>
      <c r="F117" s="294" t="s">
        <v>392</v>
      </c>
      <c r="G117" s="294"/>
      <c r="H117" s="294"/>
      <c r="I117" s="294"/>
      <c r="J117" s="132" t="s">
        <v>128</v>
      </c>
      <c r="K117" s="133">
        <v>20</v>
      </c>
      <c r="L117" s="293"/>
      <c r="M117" s="293"/>
      <c r="N117" s="293">
        <f t="shared" si="0"/>
        <v>0</v>
      </c>
      <c r="O117" s="293"/>
      <c r="P117" s="293"/>
      <c r="Q117" s="293"/>
      <c r="R117" s="134"/>
      <c r="T117" s="135"/>
      <c r="U117" s="40"/>
      <c r="V117" s="136"/>
      <c r="W117" s="136"/>
      <c r="X117" s="136"/>
      <c r="Y117" s="136"/>
      <c r="Z117" s="136"/>
      <c r="AA117" s="137"/>
    </row>
    <row r="118" spans="2:27" s="1" customFormat="1" ht="25.5" customHeight="1" x14ac:dyDescent="0.35">
      <c r="B118" s="129"/>
      <c r="C118" s="130" t="s">
        <v>127</v>
      </c>
      <c r="D118" s="130" t="s">
        <v>123</v>
      </c>
      <c r="E118" s="131" t="s">
        <v>265</v>
      </c>
      <c r="F118" s="294" t="s">
        <v>266</v>
      </c>
      <c r="G118" s="294"/>
      <c r="H118" s="294"/>
      <c r="I118" s="294"/>
      <c r="J118" s="132" t="s">
        <v>160</v>
      </c>
      <c r="K118" s="133">
        <v>2</v>
      </c>
      <c r="L118" s="293"/>
      <c r="M118" s="293"/>
      <c r="N118" s="293">
        <f t="shared" si="0"/>
        <v>0</v>
      </c>
      <c r="O118" s="293"/>
      <c r="P118" s="293"/>
      <c r="Q118" s="293"/>
      <c r="R118" s="134"/>
      <c r="T118" s="135"/>
      <c r="U118" s="40"/>
      <c r="V118" s="136"/>
      <c r="W118" s="136"/>
      <c r="X118" s="136"/>
      <c r="Y118" s="136"/>
      <c r="Z118" s="136"/>
      <c r="AA118" s="137"/>
    </row>
    <row r="119" spans="2:27" s="1" customFormat="1" ht="25.5" customHeight="1" x14ac:dyDescent="0.35">
      <c r="B119" s="129"/>
      <c r="C119" s="130" t="s">
        <v>125</v>
      </c>
      <c r="D119" s="130" t="s">
        <v>123</v>
      </c>
      <c r="E119" s="131" t="s">
        <v>267</v>
      </c>
      <c r="F119" s="294" t="s">
        <v>268</v>
      </c>
      <c r="G119" s="294"/>
      <c r="H119" s="294"/>
      <c r="I119" s="294"/>
      <c r="J119" s="132" t="s">
        <v>128</v>
      </c>
      <c r="K119" s="133">
        <v>4</v>
      </c>
      <c r="L119" s="293"/>
      <c r="M119" s="293"/>
      <c r="N119" s="293">
        <f t="shared" si="0"/>
        <v>0</v>
      </c>
      <c r="O119" s="293"/>
      <c r="P119" s="293"/>
      <c r="Q119" s="293"/>
      <c r="R119" s="134"/>
      <c r="T119" s="135"/>
      <c r="U119" s="40"/>
      <c r="V119" s="136"/>
      <c r="W119" s="136"/>
      <c r="X119" s="136"/>
      <c r="Y119" s="136"/>
      <c r="Z119" s="136"/>
      <c r="AA119" s="137"/>
    </row>
    <row r="120" spans="2:27" s="1" customFormat="1" ht="25.5" customHeight="1" x14ac:dyDescent="0.35">
      <c r="B120" s="129"/>
      <c r="C120" s="130" t="s">
        <v>132</v>
      </c>
      <c r="D120" s="130" t="s">
        <v>123</v>
      </c>
      <c r="E120" s="131" t="s">
        <v>584</v>
      </c>
      <c r="F120" s="294" t="s">
        <v>585</v>
      </c>
      <c r="G120" s="294"/>
      <c r="H120" s="294"/>
      <c r="I120" s="294"/>
      <c r="J120" s="132" t="s">
        <v>128</v>
      </c>
      <c r="K120" s="133">
        <v>6</v>
      </c>
      <c r="L120" s="293"/>
      <c r="M120" s="293"/>
      <c r="N120" s="293">
        <f t="shared" si="0"/>
        <v>0</v>
      </c>
      <c r="O120" s="293"/>
      <c r="P120" s="293"/>
      <c r="Q120" s="293"/>
      <c r="R120" s="134"/>
      <c r="T120" s="135"/>
      <c r="U120" s="40"/>
      <c r="V120" s="136"/>
      <c r="W120" s="136"/>
      <c r="X120" s="136"/>
      <c r="Y120" s="136"/>
      <c r="Z120" s="136"/>
      <c r="AA120" s="137"/>
    </row>
    <row r="121" spans="2:27" s="1" customFormat="1" ht="25.5" customHeight="1" x14ac:dyDescent="0.35">
      <c r="B121" s="129"/>
      <c r="C121" s="130" t="s">
        <v>134</v>
      </c>
      <c r="D121" s="130" t="s">
        <v>123</v>
      </c>
      <c r="E121" s="131" t="s">
        <v>587</v>
      </c>
      <c r="F121" s="308" t="s">
        <v>586</v>
      </c>
      <c r="G121" s="308"/>
      <c r="H121" s="308"/>
      <c r="I121" s="308"/>
      <c r="J121" s="132" t="s">
        <v>128</v>
      </c>
      <c r="K121" s="133">
        <v>1</v>
      </c>
      <c r="L121" s="293"/>
      <c r="M121" s="293"/>
      <c r="N121" s="293">
        <f t="shared" ref="N121" si="1">ROUND(L121*K121,2)</f>
        <v>0</v>
      </c>
      <c r="O121" s="293"/>
      <c r="P121" s="293"/>
      <c r="Q121" s="293"/>
      <c r="R121" s="134"/>
      <c r="T121" s="135"/>
      <c r="U121" s="40"/>
      <c r="V121" s="136"/>
      <c r="W121" s="136"/>
      <c r="X121" s="136"/>
      <c r="Y121" s="136"/>
      <c r="Z121" s="136"/>
      <c r="AA121" s="137"/>
    </row>
    <row r="122" spans="2:27" s="1" customFormat="1" ht="25.5" customHeight="1" x14ac:dyDescent="0.35">
      <c r="B122" s="129"/>
      <c r="C122" s="130" t="s">
        <v>135</v>
      </c>
      <c r="D122" s="130" t="s">
        <v>138</v>
      </c>
      <c r="E122" s="131" t="s">
        <v>269</v>
      </c>
      <c r="F122" s="294" t="s">
        <v>591</v>
      </c>
      <c r="G122" s="294"/>
      <c r="H122" s="294"/>
      <c r="I122" s="294"/>
      <c r="J122" s="132" t="s">
        <v>160</v>
      </c>
      <c r="K122" s="133">
        <v>2</v>
      </c>
      <c r="L122" s="293"/>
      <c r="M122" s="293"/>
      <c r="N122" s="293">
        <f t="shared" si="0"/>
        <v>0</v>
      </c>
      <c r="O122" s="293"/>
      <c r="P122" s="293"/>
      <c r="Q122" s="293"/>
      <c r="R122" s="134"/>
      <c r="T122" s="135"/>
      <c r="U122" s="40"/>
      <c r="V122" s="136"/>
      <c r="W122" s="136"/>
      <c r="X122" s="136"/>
      <c r="Y122" s="136"/>
      <c r="Z122" s="136"/>
      <c r="AA122" s="137"/>
    </row>
    <row r="123" spans="2:27" s="1" customFormat="1" ht="38.25" customHeight="1" x14ac:dyDescent="0.35">
      <c r="B123" s="129"/>
      <c r="C123" s="130" t="s">
        <v>137</v>
      </c>
      <c r="D123" s="130" t="s">
        <v>123</v>
      </c>
      <c r="E123" s="131" t="s">
        <v>594</v>
      </c>
      <c r="F123" s="294" t="s">
        <v>593</v>
      </c>
      <c r="G123" s="294"/>
      <c r="H123" s="294"/>
      <c r="I123" s="294"/>
      <c r="J123" s="132" t="s">
        <v>160</v>
      </c>
      <c r="K123" s="133">
        <v>6</v>
      </c>
      <c r="L123" s="293"/>
      <c r="M123" s="293"/>
      <c r="N123" s="293">
        <f t="shared" si="0"/>
        <v>0</v>
      </c>
      <c r="O123" s="293"/>
      <c r="P123" s="293"/>
      <c r="Q123" s="293"/>
      <c r="R123" s="134"/>
      <c r="T123" s="135"/>
      <c r="U123" s="40"/>
      <c r="V123" s="136"/>
      <c r="W123" s="136"/>
      <c r="X123" s="136"/>
      <c r="Y123" s="136"/>
      <c r="Z123" s="136"/>
      <c r="AA123" s="137"/>
    </row>
    <row r="124" spans="2:27" s="1" customFormat="1" ht="38.25" customHeight="1" x14ac:dyDescent="0.35">
      <c r="B124" s="129"/>
      <c r="C124" s="130" t="s">
        <v>140</v>
      </c>
      <c r="D124" s="130" t="s">
        <v>123</v>
      </c>
      <c r="E124" s="131" t="s">
        <v>595</v>
      </c>
      <c r="F124" s="294" t="s">
        <v>592</v>
      </c>
      <c r="G124" s="294"/>
      <c r="H124" s="294"/>
      <c r="I124" s="294"/>
      <c r="J124" s="132" t="s">
        <v>160</v>
      </c>
      <c r="K124" s="133">
        <v>2</v>
      </c>
      <c r="L124" s="293"/>
      <c r="M124" s="293"/>
      <c r="N124" s="293">
        <f t="shared" si="0"/>
        <v>0</v>
      </c>
      <c r="O124" s="293"/>
      <c r="P124" s="293"/>
      <c r="Q124" s="293"/>
      <c r="R124" s="134"/>
      <c r="T124" s="135"/>
      <c r="U124" s="40"/>
      <c r="V124" s="136"/>
      <c r="W124" s="136"/>
      <c r="X124" s="136"/>
      <c r="Y124" s="136"/>
      <c r="Z124" s="136"/>
      <c r="AA124" s="137"/>
    </row>
    <row r="125" spans="2:27" s="1" customFormat="1" ht="38.25" customHeight="1" x14ac:dyDescent="0.35">
      <c r="B125" s="129"/>
      <c r="C125" s="130" t="s">
        <v>142</v>
      </c>
      <c r="D125" s="130" t="s">
        <v>123</v>
      </c>
      <c r="E125" s="131" t="s">
        <v>588</v>
      </c>
      <c r="F125" s="294" t="s">
        <v>589</v>
      </c>
      <c r="G125" s="294"/>
      <c r="H125" s="294"/>
      <c r="I125" s="294"/>
      <c r="J125" s="132" t="s">
        <v>160</v>
      </c>
      <c r="K125" s="133">
        <v>1</v>
      </c>
      <c r="L125" s="293"/>
      <c r="M125" s="293"/>
      <c r="N125" s="293">
        <f t="shared" ref="N125" si="2">ROUND(L125*K125,2)</f>
        <v>0</v>
      </c>
      <c r="O125" s="293"/>
      <c r="P125" s="293"/>
      <c r="Q125" s="293"/>
      <c r="R125" s="134"/>
      <c r="T125" s="135"/>
      <c r="U125" s="40"/>
      <c r="V125" s="136"/>
      <c r="W125" s="136"/>
      <c r="X125" s="136"/>
      <c r="Y125" s="136"/>
      <c r="Z125" s="136"/>
      <c r="AA125" s="137"/>
    </row>
    <row r="126" spans="2:27" s="1" customFormat="1" ht="25.5" customHeight="1" x14ac:dyDescent="0.35">
      <c r="B126" s="129"/>
      <c r="C126" s="130" t="s">
        <v>144</v>
      </c>
      <c r="D126" s="130" t="s">
        <v>123</v>
      </c>
      <c r="E126" s="131" t="s">
        <v>270</v>
      </c>
      <c r="F126" s="294" t="s">
        <v>590</v>
      </c>
      <c r="G126" s="294"/>
      <c r="H126" s="294"/>
      <c r="I126" s="294"/>
      <c r="J126" s="132" t="s">
        <v>160</v>
      </c>
      <c r="K126" s="133">
        <v>2</v>
      </c>
      <c r="L126" s="293"/>
      <c r="M126" s="293"/>
      <c r="N126" s="293">
        <f t="shared" si="0"/>
        <v>0</v>
      </c>
      <c r="O126" s="293"/>
      <c r="P126" s="293"/>
      <c r="Q126" s="293"/>
      <c r="R126" s="134"/>
      <c r="T126" s="135"/>
      <c r="U126" s="40"/>
      <c r="V126" s="136"/>
      <c r="W126" s="136"/>
      <c r="X126" s="136"/>
      <c r="Y126" s="136"/>
      <c r="Z126" s="136"/>
      <c r="AA126" s="137"/>
    </row>
    <row r="127" spans="2:27" s="1" customFormat="1" ht="25.5" customHeight="1" x14ac:dyDescent="0.35">
      <c r="B127" s="129"/>
      <c r="C127" s="130" t="s">
        <v>146</v>
      </c>
      <c r="D127" s="130" t="s">
        <v>123</v>
      </c>
      <c r="E127" s="131" t="s">
        <v>271</v>
      </c>
      <c r="F127" s="294" t="s">
        <v>272</v>
      </c>
      <c r="G127" s="294"/>
      <c r="H127" s="294"/>
      <c r="I127" s="294"/>
      <c r="J127" s="132" t="s">
        <v>163</v>
      </c>
      <c r="K127" s="133">
        <v>1</v>
      </c>
      <c r="L127" s="293"/>
      <c r="M127" s="293"/>
      <c r="N127" s="293">
        <f t="shared" si="0"/>
        <v>0</v>
      </c>
      <c r="O127" s="293"/>
      <c r="P127" s="293"/>
      <c r="Q127" s="293"/>
      <c r="R127" s="134"/>
      <c r="T127" s="135"/>
      <c r="U127" s="40"/>
      <c r="V127" s="136"/>
      <c r="W127" s="136"/>
      <c r="X127" s="136"/>
      <c r="Y127" s="136"/>
      <c r="Z127" s="136"/>
      <c r="AA127" s="137"/>
    </row>
    <row r="128" spans="2:27" s="1" customFormat="1" ht="16.5" customHeight="1" x14ac:dyDescent="0.35">
      <c r="B128" s="129"/>
      <c r="C128" s="130">
        <v>13</v>
      </c>
      <c r="D128" s="130" t="s">
        <v>123</v>
      </c>
      <c r="E128" s="131" t="s">
        <v>273</v>
      </c>
      <c r="F128" s="294" t="s">
        <v>274</v>
      </c>
      <c r="G128" s="294"/>
      <c r="H128" s="294"/>
      <c r="I128" s="294"/>
      <c r="J128" s="132" t="s">
        <v>163</v>
      </c>
      <c r="K128" s="133">
        <v>1</v>
      </c>
      <c r="L128" s="293"/>
      <c r="M128" s="293"/>
      <c r="N128" s="293">
        <f t="shared" si="0"/>
        <v>0</v>
      </c>
      <c r="O128" s="293"/>
      <c r="P128" s="293"/>
      <c r="Q128" s="293"/>
      <c r="R128" s="134"/>
      <c r="T128" s="135"/>
      <c r="U128" s="40"/>
      <c r="V128" s="136"/>
      <c r="W128" s="136"/>
      <c r="X128" s="136"/>
      <c r="Y128" s="136"/>
      <c r="Z128" s="136"/>
      <c r="AA128" s="137"/>
    </row>
    <row r="129" spans="2:30" s="1" customFormat="1" ht="25.5" customHeight="1" x14ac:dyDescent="0.35">
      <c r="B129" s="129"/>
      <c r="C129" s="130">
        <v>14</v>
      </c>
      <c r="D129" s="130" t="s">
        <v>123</v>
      </c>
      <c r="E129" s="131" t="s">
        <v>275</v>
      </c>
      <c r="F129" s="294" t="s">
        <v>276</v>
      </c>
      <c r="G129" s="294"/>
      <c r="H129" s="294"/>
      <c r="I129" s="294"/>
      <c r="J129" s="132" t="s">
        <v>163</v>
      </c>
      <c r="K129" s="133">
        <v>1</v>
      </c>
      <c r="L129" s="293"/>
      <c r="M129" s="293"/>
      <c r="N129" s="293">
        <f t="shared" si="0"/>
        <v>0</v>
      </c>
      <c r="O129" s="293"/>
      <c r="P129" s="293"/>
      <c r="Q129" s="293"/>
      <c r="R129" s="134"/>
      <c r="T129" s="135"/>
      <c r="U129" s="40"/>
      <c r="V129" s="136"/>
      <c r="W129" s="136"/>
      <c r="X129" s="136"/>
      <c r="Y129" s="136"/>
      <c r="Z129" s="136"/>
      <c r="AA129" s="137"/>
    </row>
    <row r="130" spans="2:30" s="1" customFormat="1" ht="25.5" customHeight="1" x14ac:dyDescent="0.35">
      <c r="B130" s="129"/>
      <c r="C130" s="130">
        <v>15</v>
      </c>
      <c r="D130" s="130" t="s">
        <v>123</v>
      </c>
      <c r="E130" s="131" t="s">
        <v>277</v>
      </c>
      <c r="F130" s="294" t="s">
        <v>278</v>
      </c>
      <c r="G130" s="294"/>
      <c r="H130" s="294"/>
      <c r="I130" s="294"/>
      <c r="J130" s="132" t="s">
        <v>155</v>
      </c>
      <c r="K130" s="133">
        <v>211.238</v>
      </c>
      <c r="L130" s="293"/>
      <c r="M130" s="293"/>
      <c r="N130" s="293">
        <f t="shared" si="0"/>
        <v>0</v>
      </c>
      <c r="O130" s="293"/>
      <c r="P130" s="293"/>
      <c r="Q130" s="293"/>
      <c r="R130" s="134"/>
      <c r="T130" s="135"/>
      <c r="U130" s="40"/>
      <c r="V130" s="136"/>
      <c r="W130" s="136"/>
      <c r="X130" s="136"/>
      <c r="Y130" s="136"/>
      <c r="Z130" s="136"/>
      <c r="AA130" s="137"/>
    </row>
    <row r="131" spans="2:30" s="9" customFormat="1" ht="29.9" customHeight="1" x14ac:dyDescent="0.35">
      <c r="B131" s="121"/>
      <c r="C131" s="122"/>
      <c r="D131" s="128" t="s">
        <v>114</v>
      </c>
      <c r="E131" s="128"/>
      <c r="F131" s="128"/>
      <c r="G131" s="128"/>
      <c r="H131" s="128"/>
      <c r="I131" s="128"/>
      <c r="J131" s="128"/>
      <c r="K131" s="128"/>
      <c r="L131" s="128"/>
      <c r="M131" s="128"/>
      <c r="N131" s="304">
        <f>SUM(N132:Q135)</f>
        <v>0</v>
      </c>
      <c r="O131" s="305"/>
      <c r="P131" s="305"/>
      <c r="Q131" s="305"/>
      <c r="R131" s="124"/>
      <c r="T131" s="125"/>
      <c r="U131" s="122"/>
      <c r="V131" s="122"/>
      <c r="W131" s="126"/>
      <c r="X131" s="122"/>
      <c r="Y131" s="126"/>
      <c r="Z131" s="122"/>
      <c r="AA131" s="127"/>
      <c r="AD131" s="1"/>
    </row>
    <row r="132" spans="2:30" s="1" customFormat="1" ht="25.5" customHeight="1" x14ac:dyDescent="0.35">
      <c r="B132" s="129"/>
      <c r="C132" s="130">
        <v>16</v>
      </c>
      <c r="D132" s="130" t="s">
        <v>123</v>
      </c>
      <c r="E132" s="131" t="s">
        <v>279</v>
      </c>
      <c r="F132" s="294" t="s">
        <v>280</v>
      </c>
      <c r="G132" s="294"/>
      <c r="H132" s="294"/>
      <c r="I132" s="294"/>
      <c r="J132" s="132" t="s">
        <v>128</v>
      </c>
      <c r="K132" s="133">
        <v>10</v>
      </c>
      <c r="L132" s="293"/>
      <c r="M132" s="293"/>
      <c r="N132" s="293">
        <f>ROUND(L132*K132,2)</f>
        <v>0</v>
      </c>
      <c r="O132" s="293"/>
      <c r="P132" s="293"/>
      <c r="Q132" s="293"/>
      <c r="R132" s="134"/>
      <c r="T132" s="135"/>
      <c r="U132" s="40"/>
      <c r="V132" s="136"/>
      <c r="W132" s="136"/>
      <c r="X132" s="136"/>
      <c r="Y132" s="136"/>
      <c r="Z132" s="136"/>
      <c r="AA132" s="137"/>
    </row>
    <row r="133" spans="2:30" s="1" customFormat="1" ht="25.5" customHeight="1" x14ac:dyDescent="0.35">
      <c r="B133" s="129"/>
      <c r="C133" s="130">
        <v>17</v>
      </c>
      <c r="D133" s="130" t="s">
        <v>123</v>
      </c>
      <c r="E133" s="131" t="s">
        <v>281</v>
      </c>
      <c r="F133" s="294" t="s">
        <v>282</v>
      </c>
      <c r="G133" s="294"/>
      <c r="H133" s="294"/>
      <c r="I133" s="294"/>
      <c r="J133" s="132" t="s">
        <v>124</v>
      </c>
      <c r="K133" s="133">
        <v>1</v>
      </c>
      <c r="L133" s="293"/>
      <c r="M133" s="293"/>
      <c r="N133" s="293">
        <f>ROUND(L133*K133,2)</f>
        <v>0</v>
      </c>
      <c r="O133" s="293"/>
      <c r="P133" s="293"/>
      <c r="Q133" s="293"/>
      <c r="R133" s="134"/>
      <c r="T133" s="135"/>
      <c r="U133" s="40"/>
      <c r="V133" s="136"/>
      <c r="W133" s="136"/>
      <c r="X133" s="136"/>
      <c r="Y133" s="136"/>
      <c r="Z133" s="136"/>
      <c r="AA133" s="137"/>
    </row>
    <row r="134" spans="2:30" s="1" customFormat="1" ht="25.5" customHeight="1" x14ac:dyDescent="0.35">
      <c r="B134" s="129"/>
      <c r="C134" s="130">
        <v>18</v>
      </c>
      <c r="D134" s="130" t="s">
        <v>123</v>
      </c>
      <c r="E134" s="131" t="s">
        <v>237</v>
      </c>
      <c r="F134" s="294" t="s">
        <v>238</v>
      </c>
      <c r="G134" s="294"/>
      <c r="H134" s="294"/>
      <c r="I134" s="294"/>
      <c r="J134" s="132" t="s">
        <v>128</v>
      </c>
      <c r="K134" s="133">
        <v>10</v>
      </c>
      <c r="L134" s="293"/>
      <c r="M134" s="293"/>
      <c r="N134" s="293">
        <f>ROUND(L134*K134,2)</f>
        <v>0</v>
      </c>
      <c r="O134" s="293"/>
      <c r="P134" s="293"/>
      <c r="Q134" s="293"/>
      <c r="R134" s="134"/>
      <c r="T134" s="135"/>
      <c r="U134" s="40"/>
      <c r="V134" s="136"/>
      <c r="W134" s="136"/>
      <c r="X134" s="136"/>
      <c r="Y134" s="136"/>
      <c r="Z134" s="136"/>
      <c r="AA134" s="137"/>
    </row>
    <row r="135" spans="2:30" s="1" customFormat="1" ht="25.5" customHeight="1" x14ac:dyDescent="0.35">
      <c r="B135" s="129"/>
      <c r="C135" s="130">
        <v>19</v>
      </c>
      <c r="D135" s="130" t="s">
        <v>123</v>
      </c>
      <c r="E135" s="131" t="s">
        <v>283</v>
      </c>
      <c r="F135" s="294" t="s">
        <v>284</v>
      </c>
      <c r="G135" s="294"/>
      <c r="H135" s="294"/>
      <c r="I135" s="294"/>
      <c r="J135" s="132" t="s">
        <v>124</v>
      </c>
      <c r="K135" s="133">
        <v>1</v>
      </c>
      <c r="L135" s="293"/>
      <c r="M135" s="293"/>
      <c r="N135" s="293">
        <f>ROUND(L135*K135,2)</f>
        <v>0</v>
      </c>
      <c r="O135" s="293"/>
      <c r="P135" s="293"/>
      <c r="Q135" s="293"/>
      <c r="R135" s="134"/>
      <c r="T135" s="135"/>
      <c r="U135" s="40"/>
      <c r="V135" s="136"/>
      <c r="W135" s="136"/>
      <c r="X135" s="136"/>
      <c r="Y135" s="136"/>
      <c r="Z135" s="136"/>
      <c r="AA135" s="137"/>
    </row>
    <row r="136" spans="2:30" s="9" customFormat="1" ht="37.4" customHeight="1" x14ac:dyDescent="0.35">
      <c r="B136" s="121"/>
      <c r="C136" s="122"/>
      <c r="D136" s="123" t="s">
        <v>257</v>
      </c>
      <c r="E136" s="123"/>
      <c r="F136" s="123"/>
      <c r="G136" s="123"/>
      <c r="H136" s="123"/>
      <c r="I136" s="123"/>
      <c r="J136" s="123"/>
      <c r="K136" s="123"/>
      <c r="L136" s="123"/>
      <c r="M136" s="123"/>
      <c r="N136" s="342">
        <f>N137</f>
        <v>0</v>
      </c>
      <c r="O136" s="343"/>
      <c r="P136" s="343"/>
      <c r="Q136" s="343"/>
      <c r="R136" s="124"/>
      <c r="T136" s="125"/>
      <c r="U136" s="122"/>
      <c r="V136" s="122"/>
      <c r="W136" s="126"/>
      <c r="X136" s="122"/>
      <c r="Y136" s="126"/>
      <c r="Z136" s="122"/>
      <c r="AA136" s="127"/>
      <c r="AD136" s="1"/>
    </row>
    <row r="137" spans="2:30" s="1" customFormat="1" ht="16.5" customHeight="1" x14ac:dyDescent="0.35">
      <c r="B137" s="129"/>
      <c r="C137" s="130">
        <v>20</v>
      </c>
      <c r="D137" s="130" t="s">
        <v>123</v>
      </c>
      <c r="E137" s="131" t="s">
        <v>258</v>
      </c>
      <c r="F137" s="294" t="s">
        <v>259</v>
      </c>
      <c r="G137" s="294"/>
      <c r="H137" s="294"/>
      <c r="I137" s="294"/>
      <c r="J137" s="132" t="s">
        <v>260</v>
      </c>
      <c r="K137" s="133">
        <v>1</v>
      </c>
      <c r="L137" s="293"/>
      <c r="M137" s="293"/>
      <c r="N137" s="293">
        <f>ROUND(L137*K137,2)</f>
        <v>0</v>
      </c>
      <c r="O137" s="293"/>
      <c r="P137" s="293"/>
      <c r="Q137" s="293"/>
      <c r="R137" s="134"/>
      <c r="T137" s="135"/>
      <c r="U137" s="139"/>
      <c r="V137" s="140"/>
      <c r="W137" s="140"/>
      <c r="X137" s="140"/>
      <c r="Y137" s="140"/>
      <c r="Z137" s="140"/>
      <c r="AA137" s="141"/>
    </row>
    <row r="138" spans="2:30" s="1" customFormat="1" ht="7" customHeight="1" x14ac:dyDescent="0.35">
      <c r="B138" s="55"/>
      <c r="C138" s="56"/>
      <c r="D138" s="56"/>
      <c r="E138" s="56"/>
      <c r="F138" s="56"/>
      <c r="G138" s="56"/>
      <c r="H138" s="56"/>
      <c r="I138" s="56"/>
      <c r="J138" s="56"/>
      <c r="K138" s="56"/>
      <c r="L138" s="56"/>
      <c r="M138" s="56"/>
      <c r="N138" s="56"/>
      <c r="O138" s="56"/>
      <c r="P138" s="56"/>
      <c r="Q138" s="56"/>
      <c r="R138" s="57"/>
    </row>
  </sheetData>
  <mergeCells count="119">
    <mergeCell ref="C2:Q2"/>
    <mergeCell ref="C4:Q4"/>
    <mergeCell ref="F6:P6"/>
    <mergeCell ref="F7:P7"/>
    <mergeCell ref="O9:P9"/>
    <mergeCell ref="O11:P11"/>
    <mergeCell ref="O12:P12"/>
    <mergeCell ref="O14:P14"/>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N89:Q89"/>
    <mergeCell ref="N90:Q90"/>
    <mergeCell ref="N91:Q91"/>
    <mergeCell ref="N92:Q92"/>
    <mergeCell ref="N94:Q94"/>
    <mergeCell ref="L96:Q96"/>
    <mergeCell ref="C102:Q102"/>
    <mergeCell ref="F104:P104"/>
    <mergeCell ref="F105:P105"/>
    <mergeCell ref="M107:P107"/>
    <mergeCell ref="M109:Q109"/>
    <mergeCell ref="M110:Q110"/>
    <mergeCell ref="F112:I112"/>
    <mergeCell ref="L112:M112"/>
    <mergeCell ref="N112:Q112"/>
    <mergeCell ref="F116:I116"/>
    <mergeCell ref="L116:M116"/>
    <mergeCell ref="N116:Q116"/>
    <mergeCell ref="N113:Q113"/>
    <mergeCell ref="N114:Q114"/>
    <mergeCell ref="N115:Q115"/>
    <mergeCell ref="F117:I117"/>
    <mergeCell ref="L117:M117"/>
    <mergeCell ref="N117:Q117"/>
    <mergeCell ref="F118:I118"/>
    <mergeCell ref="L118:M118"/>
    <mergeCell ref="N118:Q118"/>
    <mergeCell ref="F119:I119"/>
    <mergeCell ref="L119:M119"/>
    <mergeCell ref="N119:Q119"/>
    <mergeCell ref="L126:M126"/>
    <mergeCell ref="N126:Q126"/>
    <mergeCell ref="F120:I120"/>
    <mergeCell ref="L120:M120"/>
    <mergeCell ref="N120:Q120"/>
    <mergeCell ref="F122:I122"/>
    <mergeCell ref="L122:M122"/>
    <mergeCell ref="N122:Q122"/>
    <mergeCell ref="F121:I121"/>
    <mergeCell ref="L121:M121"/>
    <mergeCell ref="N121:Q121"/>
    <mergeCell ref="F125:I125"/>
    <mergeCell ref="L125:M125"/>
    <mergeCell ref="N125:Q125"/>
    <mergeCell ref="F137:I137"/>
    <mergeCell ref="L137:M137"/>
    <mergeCell ref="N137:Q137"/>
    <mergeCell ref="N136:Q136"/>
    <mergeCell ref="F130:I130"/>
    <mergeCell ref="L130:M130"/>
    <mergeCell ref="N130:Q130"/>
    <mergeCell ref="F132:I132"/>
    <mergeCell ref="L132:M132"/>
    <mergeCell ref="N132:Q132"/>
    <mergeCell ref="F133:I133"/>
    <mergeCell ref="L133:M133"/>
    <mergeCell ref="N133:Q133"/>
    <mergeCell ref="N131:Q131"/>
    <mergeCell ref="H1:K1"/>
    <mergeCell ref="S2:AB2"/>
    <mergeCell ref="F134:I134"/>
    <mergeCell ref="L134:M134"/>
    <mergeCell ref="N134:Q134"/>
    <mergeCell ref="F135:I135"/>
    <mergeCell ref="L135:M135"/>
    <mergeCell ref="N135:Q135"/>
    <mergeCell ref="F127:I127"/>
    <mergeCell ref="L127:M127"/>
    <mergeCell ref="N127:Q127"/>
    <mergeCell ref="F128:I128"/>
    <mergeCell ref="L128:M128"/>
    <mergeCell ref="N128:Q128"/>
    <mergeCell ref="F129:I129"/>
    <mergeCell ref="L129:M129"/>
    <mergeCell ref="N129:Q129"/>
    <mergeCell ref="F123:I123"/>
    <mergeCell ref="L123:M123"/>
    <mergeCell ref="N123:Q123"/>
    <mergeCell ref="F124:I124"/>
    <mergeCell ref="L124:M124"/>
    <mergeCell ref="N124:Q124"/>
    <mergeCell ref="F126:I126"/>
  </mergeCells>
  <pageMargins left="0.58333330000000005" right="0.58333330000000005" top="0.5" bottom="0.46666669999999999" header="0" footer="0"/>
  <pageSetup paperSize="9" scale="95" fitToHeight="100" orientation="portrait"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70"/>
  <sheetViews>
    <sheetView showGridLines="0" zoomScaleNormal="100" workbookViewId="0">
      <pane ySplit="1" topLeftCell="A2" activePane="bottomLeft" state="frozen"/>
      <selection activeCell="AN82" sqref="AN82:AP82"/>
      <selection pane="bottomLeft" activeCell="C4" sqref="C4:Q4"/>
    </sheetView>
  </sheetViews>
  <sheetFormatPr defaultRowHeight="12" x14ac:dyDescent="0.35"/>
  <cols>
    <col min="1" max="1" width="8.375" customWidth="1"/>
    <col min="2" max="2" width="1.625" customWidth="1"/>
    <col min="3" max="3" width="4.125" customWidth="1"/>
    <col min="4" max="4" width="4.375" customWidth="1"/>
    <col min="5" max="5" width="17.125" customWidth="1"/>
    <col min="6" max="7" width="11.125" customWidth="1"/>
    <col min="8" max="8" width="12.5" customWidth="1"/>
    <col min="9" max="9" width="7" customWidth="1"/>
    <col min="10" max="10" width="5.125" customWidth="1"/>
    <col min="11" max="11" width="11.5" customWidth="1"/>
    <col min="12" max="12" width="12" customWidth="1"/>
    <col min="13" max="14" width="6" customWidth="1"/>
    <col min="15" max="15" width="2" customWidth="1"/>
    <col min="16" max="16" width="12.5" customWidth="1"/>
    <col min="17" max="17" width="4.125" customWidth="1"/>
    <col min="18" max="18" width="1.625" customWidth="1"/>
    <col min="19" max="19" width="8.125" customWidth="1"/>
    <col min="20" max="20" width="29.625" hidden="1" customWidth="1"/>
    <col min="21" max="21" width="16.375" hidden="1" customWidth="1"/>
    <col min="22" max="22" width="12.375" hidden="1" customWidth="1"/>
    <col min="23" max="23" width="16.375" hidden="1" customWidth="1"/>
    <col min="24" max="24" width="12.125" hidden="1" customWidth="1"/>
    <col min="25" max="25" width="15" hidden="1" customWidth="1"/>
    <col min="26" max="26" width="11" hidden="1" customWidth="1"/>
    <col min="27" max="27" width="15" hidden="1" customWidth="1"/>
    <col min="28" max="28" width="16.375" hidden="1" customWidth="1"/>
  </cols>
  <sheetData>
    <row r="1" spans="1:28" ht="21.75" customHeight="1" x14ac:dyDescent="0.35">
      <c r="A1" s="97"/>
      <c r="B1" s="11"/>
      <c r="C1" s="11"/>
      <c r="D1" s="12"/>
      <c r="E1" s="11"/>
      <c r="F1" s="13"/>
      <c r="G1" s="13"/>
      <c r="H1" s="295"/>
      <c r="I1" s="295"/>
      <c r="J1" s="295"/>
      <c r="K1" s="295"/>
      <c r="L1" s="13"/>
      <c r="M1" s="11"/>
      <c r="N1" s="11"/>
      <c r="O1" s="12"/>
      <c r="P1" s="11"/>
      <c r="Q1" s="11"/>
      <c r="R1" s="11"/>
      <c r="S1" s="13"/>
      <c r="T1" s="13"/>
      <c r="U1" s="97"/>
      <c r="V1" s="97"/>
      <c r="W1" s="14"/>
      <c r="X1" s="14"/>
      <c r="Y1" s="14"/>
      <c r="Z1" s="14"/>
      <c r="AA1" s="14"/>
      <c r="AB1" s="14"/>
    </row>
    <row r="2" spans="1:28" ht="37" customHeight="1" x14ac:dyDescent="0.35">
      <c r="C2" s="269" t="s">
        <v>4</v>
      </c>
      <c r="D2" s="270"/>
      <c r="E2" s="270"/>
      <c r="F2" s="270"/>
      <c r="G2" s="270"/>
      <c r="H2" s="270"/>
      <c r="I2" s="270"/>
      <c r="J2" s="270"/>
      <c r="K2" s="270"/>
      <c r="L2" s="270"/>
      <c r="M2" s="270"/>
      <c r="N2" s="270"/>
      <c r="O2" s="270"/>
      <c r="P2" s="270"/>
      <c r="Q2" s="270"/>
      <c r="S2" s="296"/>
      <c r="T2" s="297"/>
      <c r="U2" s="297"/>
      <c r="V2" s="297"/>
      <c r="W2" s="297"/>
      <c r="X2" s="297"/>
      <c r="Y2" s="297"/>
      <c r="Z2" s="297"/>
      <c r="AA2" s="297"/>
      <c r="AB2" s="297"/>
    </row>
    <row r="3" spans="1:28" ht="7" customHeight="1" x14ac:dyDescent="0.35">
      <c r="B3" s="19"/>
      <c r="C3" s="20"/>
      <c r="D3" s="20"/>
      <c r="E3" s="20"/>
      <c r="F3" s="20"/>
      <c r="G3" s="20"/>
      <c r="H3" s="20"/>
      <c r="I3" s="20"/>
      <c r="J3" s="20"/>
      <c r="K3" s="20"/>
      <c r="L3" s="20"/>
      <c r="M3" s="20"/>
      <c r="N3" s="20"/>
      <c r="O3" s="20"/>
      <c r="P3" s="20"/>
      <c r="Q3" s="20"/>
      <c r="R3" s="21"/>
    </row>
    <row r="4" spans="1:28" ht="37" customHeight="1" x14ac:dyDescent="0.35">
      <c r="B4" s="22"/>
      <c r="C4" s="271" t="s">
        <v>92</v>
      </c>
      <c r="D4" s="272"/>
      <c r="E4" s="272"/>
      <c r="F4" s="272"/>
      <c r="G4" s="272"/>
      <c r="H4" s="272"/>
      <c r="I4" s="272"/>
      <c r="J4" s="272"/>
      <c r="K4" s="272"/>
      <c r="L4" s="272"/>
      <c r="M4" s="272"/>
      <c r="N4" s="272"/>
      <c r="O4" s="272"/>
      <c r="P4" s="272"/>
      <c r="Q4" s="272"/>
      <c r="R4" s="23"/>
      <c r="T4" s="17"/>
    </row>
    <row r="5" spans="1:28" ht="7" customHeight="1" x14ac:dyDescent="0.35">
      <c r="B5" s="22"/>
      <c r="C5" s="24"/>
      <c r="D5" s="24"/>
      <c r="E5" s="24"/>
      <c r="F5" s="24"/>
      <c r="G5" s="24"/>
      <c r="H5" s="24"/>
      <c r="I5" s="24"/>
      <c r="J5" s="24"/>
      <c r="K5" s="24"/>
      <c r="L5" s="24"/>
      <c r="M5" s="24"/>
      <c r="N5" s="24"/>
      <c r="O5" s="24"/>
      <c r="P5" s="24"/>
      <c r="Q5" s="24"/>
      <c r="R5" s="23"/>
    </row>
    <row r="6" spans="1:28" ht="46.5" customHeight="1" x14ac:dyDescent="0.35">
      <c r="B6" s="22"/>
      <c r="C6" s="24"/>
      <c r="D6" s="28" t="s">
        <v>12</v>
      </c>
      <c r="E6" s="24"/>
      <c r="F6" s="324" t="str">
        <f>'Rekapitulace stavby'!K6</f>
        <v>VÝMĚNA KOTLŮ A TECHNOLOGIE KOTELNY
INSTALACE TERMOSTATICKÝCH VENTILŮ NA OTOPNÝCH TĚLESECH 
V OBJEKTU ZÁKLADNÍ ŠKOLY A MATEŘSKÉ ŠKOLY CERHOVICE, OKRES BEROUN</v>
      </c>
      <c r="G6" s="325"/>
      <c r="H6" s="325"/>
      <c r="I6" s="325"/>
      <c r="J6" s="325"/>
      <c r="K6" s="325"/>
      <c r="L6" s="325"/>
      <c r="M6" s="325"/>
      <c r="N6" s="325"/>
      <c r="O6" s="325"/>
      <c r="P6" s="325"/>
      <c r="Q6" s="24"/>
      <c r="R6" s="23"/>
    </row>
    <row r="7" spans="1:28" s="1" customFormat="1" ht="32.9" customHeight="1" x14ac:dyDescent="0.35">
      <c r="B7" s="31"/>
      <c r="C7" s="32"/>
      <c r="D7" s="27" t="s">
        <v>93</v>
      </c>
      <c r="E7" s="32"/>
      <c r="F7" s="335" t="s">
        <v>285</v>
      </c>
      <c r="G7" s="315"/>
      <c r="H7" s="315"/>
      <c r="I7" s="315"/>
      <c r="J7" s="315"/>
      <c r="K7" s="315"/>
      <c r="L7" s="315"/>
      <c r="M7" s="315"/>
      <c r="N7" s="315"/>
      <c r="O7" s="315"/>
      <c r="P7" s="315"/>
      <c r="Q7" s="32"/>
      <c r="R7" s="33"/>
    </row>
    <row r="8" spans="1:28" s="1" customFormat="1" ht="14.5" customHeight="1" x14ac:dyDescent="0.35">
      <c r="B8" s="31"/>
      <c r="C8" s="32"/>
      <c r="D8" s="161" t="s">
        <v>13</v>
      </c>
      <c r="E8" s="160"/>
      <c r="F8" s="158" t="s">
        <v>14</v>
      </c>
      <c r="G8" s="160"/>
      <c r="H8" s="160"/>
      <c r="I8" s="160"/>
      <c r="J8" s="160"/>
      <c r="K8" s="160"/>
      <c r="L8" s="160"/>
      <c r="M8" s="161" t="s">
        <v>15</v>
      </c>
      <c r="N8" s="160"/>
      <c r="O8" s="158" t="s">
        <v>2</v>
      </c>
      <c r="P8" s="160"/>
      <c r="Q8" s="32"/>
      <c r="R8" s="33"/>
    </row>
    <row r="9" spans="1:28" s="1" customFormat="1" ht="14.5" customHeight="1" x14ac:dyDescent="0.35">
      <c r="B9" s="31"/>
      <c r="C9" s="32"/>
      <c r="D9" s="161" t="s">
        <v>16</v>
      </c>
      <c r="E9" s="160"/>
      <c r="F9" s="158" t="str">
        <f>'Rekapitulace stavby'!K8</f>
        <v>Na Dražkách 217, 267 61 Cerhovice</v>
      </c>
      <c r="G9" s="160"/>
      <c r="H9" s="160"/>
      <c r="I9" s="160"/>
      <c r="J9" s="160"/>
      <c r="K9" s="160"/>
      <c r="L9" s="160"/>
      <c r="M9" s="161" t="s">
        <v>17</v>
      </c>
      <c r="N9" s="160"/>
      <c r="O9" s="290">
        <f>'Rekapitulace stavby'!AN8</f>
        <v>44067</v>
      </c>
      <c r="P9" s="290"/>
      <c r="Q9" s="32"/>
      <c r="R9" s="33"/>
    </row>
    <row r="10" spans="1:28" s="1" customFormat="1" ht="10.9" customHeight="1" x14ac:dyDescent="0.35">
      <c r="B10" s="31"/>
      <c r="C10" s="32"/>
      <c r="D10" s="160"/>
      <c r="E10" s="160"/>
      <c r="F10" s="160"/>
      <c r="G10" s="160"/>
      <c r="H10" s="160"/>
      <c r="I10" s="160"/>
      <c r="J10" s="160"/>
      <c r="K10" s="160"/>
      <c r="L10" s="160"/>
      <c r="M10" s="160"/>
      <c r="N10" s="160"/>
      <c r="O10" s="160"/>
      <c r="P10" s="160"/>
      <c r="Q10" s="32"/>
      <c r="R10" s="33"/>
    </row>
    <row r="11" spans="1:28" s="1" customFormat="1" ht="14.5" customHeight="1" x14ac:dyDescent="0.35">
      <c r="B11" s="31"/>
      <c r="C11" s="32"/>
      <c r="D11" s="161" t="s">
        <v>20</v>
      </c>
      <c r="E11" s="160"/>
      <c r="F11" s="160"/>
      <c r="G11" s="160"/>
      <c r="H11" s="160"/>
      <c r="I11" s="160"/>
      <c r="J11" s="160"/>
      <c r="K11" s="160"/>
      <c r="L11" s="160"/>
      <c r="M11" s="161" t="s">
        <v>21</v>
      </c>
      <c r="N11" s="160"/>
      <c r="O11" s="316" t="str">
        <f>'Rekapitulace stavby'!AN10</f>
        <v>00233196</v>
      </c>
      <c r="P11" s="316"/>
      <c r="Q11" s="32"/>
      <c r="R11" s="33"/>
    </row>
    <row r="12" spans="1:28" s="1" customFormat="1" ht="18" customHeight="1" x14ac:dyDescent="0.35">
      <c r="B12" s="31"/>
      <c r="C12" s="32"/>
      <c r="D12" s="160"/>
      <c r="E12" s="158" t="str">
        <f>'Rekapitulace stavby'!E11</f>
        <v>Městys Cerhovice, nám.Kapitána Kučery 10, 267 61 Cerhovice</v>
      </c>
      <c r="F12" s="160"/>
      <c r="G12" s="160"/>
      <c r="H12" s="160"/>
      <c r="I12" s="160"/>
      <c r="J12" s="160"/>
      <c r="K12" s="160"/>
      <c r="L12" s="160"/>
      <c r="M12" s="161" t="s">
        <v>22</v>
      </c>
      <c r="N12" s="160"/>
      <c r="O12" s="316" t="s">
        <v>2</v>
      </c>
      <c r="P12" s="316"/>
      <c r="Q12" s="32"/>
      <c r="R12" s="33"/>
    </row>
    <row r="13" spans="1:28" s="1" customFormat="1" ht="7" customHeight="1" x14ac:dyDescent="0.35">
      <c r="B13" s="31"/>
      <c r="C13" s="32"/>
      <c r="D13" s="32"/>
      <c r="E13" s="32"/>
      <c r="F13" s="32"/>
      <c r="G13" s="32"/>
      <c r="H13" s="32"/>
      <c r="I13" s="32"/>
      <c r="J13" s="32"/>
      <c r="K13" s="32"/>
      <c r="L13" s="32"/>
      <c r="M13" s="32"/>
      <c r="N13" s="32"/>
      <c r="O13" s="32"/>
      <c r="P13" s="32"/>
      <c r="Q13" s="32"/>
      <c r="R13" s="33"/>
    </row>
    <row r="14" spans="1:28" s="1" customFormat="1" ht="14.5" customHeight="1" x14ac:dyDescent="0.35">
      <c r="B14" s="31"/>
      <c r="C14" s="32"/>
      <c r="D14" s="28" t="s">
        <v>23</v>
      </c>
      <c r="E14" s="32"/>
      <c r="F14" s="32"/>
      <c r="G14" s="32"/>
      <c r="H14" s="32"/>
      <c r="I14" s="32"/>
      <c r="J14" s="32"/>
      <c r="K14" s="32"/>
      <c r="L14" s="32"/>
      <c r="M14" s="28" t="s">
        <v>21</v>
      </c>
      <c r="N14" s="32"/>
      <c r="O14" s="316" t="str">
        <f>IF('Rekapitulace stavby'!AN13="","",'Rekapitulace stavby'!AN13)</f>
        <v/>
      </c>
      <c r="P14" s="316"/>
      <c r="Q14" s="32"/>
      <c r="R14" s="33"/>
    </row>
    <row r="15" spans="1:28" s="1" customFormat="1" ht="18" customHeight="1" x14ac:dyDescent="0.35">
      <c r="B15" s="31"/>
      <c r="C15" s="32"/>
      <c r="D15" s="32"/>
      <c r="E15" s="26" t="str">
        <f>IF('Rekapitulace stavby'!E14="","",'Rekapitulace stavby'!E14)</f>
        <v xml:space="preserve"> </v>
      </c>
      <c r="F15" s="32"/>
      <c r="G15" s="32"/>
      <c r="H15" s="32"/>
      <c r="I15" s="32"/>
      <c r="J15" s="32"/>
      <c r="K15" s="32"/>
      <c r="L15" s="32"/>
      <c r="M15" s="28" t="s">
        <v>22</v>
      </c>
      <c r="N15" s="32"/>
      <c r="O15" s="316" t="str">
        <f>IF('Rekapitulace stavby'!AN14="","",'Rekapitulace stavby'!AN14)</f>
        <v/>
      </c>
      <c r="P15" s="316"/>
      <c r="Q15" s="32"/>
      <c r="R15" s="33"/>
    </row>
    <row r="16" spans="1:28" s="1" customFormat="1" ht="7" customHeight="1" x14ac:dyDescent="0.35">
      <c r="B16" s="31"/>
      <c r="C16" s="32"/>
      <c r="D16" s="32"/>
      <c r="E16" s="32"/>
      <c r="F16" s="32"/>
      <c r="G16" s="32"/>
      <c r="H16" s="32"/>
      <c r="I16" s="32"/>
      <c r="J16" s="32"/>
      <c r="K16" s="32"/>
      <c r="L16" s="32"/>
      <c r="M16" s="32"/>
      <c r="N16" s="32"/>
      <c r="O16" s="32"/>
      <c r="P16" s="32"/>
      <c r="Q16" s="32"/>
      <c r="R16" s="33"/>
    </row>
    <row r="17" spans="2:18" s="1" customFormat="1" ht="14.5" customHeight="1" x14ac:dyDescent="0.35">
      <c r="B17" s="31"/>
      <c r="C17" s="32"/>
      <c r="D17" s="28" t="s">
        <v>25</v>
      </c>
      <c r="E17" s="32"/>
      <c r="F17" s="32"/>
      <c r="G17" s="32"/>
      <c r="H17" s="32"/>
      <c r="I17" s="32"/>
      <c r="J17" s="32"/>
      <c r="K17" s="32"/>
      <c r="L17" s="32"/>
      <c r="M17" s="28" t="s">
        <v>21</v>
      </c>
      <c r="N17" s="32"/>
      <c r="O17" s="316" t="s">
        <v>26</v>
      </c>
      <c r="P17" s="316"/>
      <c r="Q17" s="32"/>
      <c r="R17" s="33"/>
    </row>
    <row r="18" spans="2:18" s="1" customFormat="1" ht="18" customHeight="1" x14ac:dyDescent="0.35">
      <c r="B18" s="31"/>
      <c r="C18" s="32"/>
      <c r="D18" s="32"/>
      <c r="E18" s="26" t="s">
        <v>27</v>
      </c>
      <c r="F18" s="32"/>
      <c r="G18" s="32"/>
      <c r="H18" s="32"/>
      <c r="I18" s="32"/>
      <c r="J18" s="32"/>
      <c r="K18" s="32"/>
      <c r="L18" s="32"/>
      <c r="M18" s="28" t="s">
        <v>22</v>
      </c>
      <c r="N18" s="32"/>
      <c r="O18" s="316" t="s">
        <v>2</v>
      </c>
      <c r="P18" s="316"/>
      <c r="Q18" s="32"/>
      <c r="R18" s="33"/>
    </row>
    <row r="19" spans="2:18" s="1" customFormat="1" ht="7" customHeight="1" x14ac:dyDescent="0.35">
      <c r="B19" s="31"/>
      <c r="C19" s="32"/>
      <c r="D19" s="32"/>
      <c r="E19" s="32"/>
      <c r="F19" s="32"/>
      <c r="G19" s="32"/>
      <c r="H19" s="32"/>
      <c r="I19" s="32"/>
      <c r="J19" s="32"/>
      <c r="K19" s="32"/>
      <c r="L19" s="32"/>
      <c r="M19" s="32"/>
      <c r="N19" s="32"/>
      <c r="O19" s="32"/>
      <c r="P19" s="32"/>
      <c r="Q19" s="32"/>
      <c r="R19" s="33"/>
    </row>
    <row r="20" spans="2:18" s="1" customFormat="1" ht="14.5" customHeight="1" x14ac:dyDescent="0.35">
      <c r="B20" s="31"/>
      <c r="C20" s="32"/>
      <c r="D20" s="28" t="s">
        <v>29</v>
      </c>
      <c r="E20" s="32"/>
      <c r="F20" s="32"/>
      <c r="G20" s="32"/>
      <c r="H20" s="32"/>
      <c r="I20" s="32"/>
      <c r="J20" s="32"/>
      <c r="K20" s="32"/>
      <c r="L20" s="32"/>
      <c r="M20" s="28" t="s">
        <v>21</v>
      </c>
      <c r="N20" s="32"/>
      <c r="O20" s="316" t="str">
        <f>O17</f>
        <v>69769419</v>
      </c>
      <c r="P20" s="316"/>
      <c r="Q20" s="32"/>
      <c r="R20" s="33"/>
    </row>
    <row r="21" spans="2:18" s="1" customFormat="1" ht="18" customHeight="1" x14ac:dyDescent="0.35">
      <c r="B21" s="31"/>
      <c r="C21" s="32"/>
      <c r="D21" s="32"/>
      <c r="E21" s="26" t="str">
        <f>E18</f>
        <v>Ing. Karel Šimůnek</v>
      </c>
      <c r="F21" s="32"/>
      <c r="G21" s="32"/>
      <c r="H21" s="32"/>
      <c r="I21" s="32"/>
      <c r="J21" s="32"/>
      <c r="K21" s="32"/>
      <c r="L21" s="32"/>
      <c r="M21" s="28" t="s">
        <v>22</v>
      </c>
      <c r="N21" s="32"/>
      <c r="O21" s="316" t="s">
        <v>2</v>
      </c>
      <c r="P21" s="316"/>
      <c r="Q21" s="32"/>
      <c r="R21" s="33"/>
    </row>
    <row r="22" spans="2:18" s="1" customFormat="1" ht="7" customHeight="1" x14ac:dyDescent="0.35">
      <c r="B22" s="31"/>
      <c r="C22" s="32"/>
      <c r="D22" s="32"/>
      <c r="E22" s="32"/>
      <c r="F22" s="32"/>
      <c r="G22" s="32"/>
      <c r="H22" s="32"/>
      <c r="I22" s="32"/>
      <c r="J22" s="32"/>
      <c r="K22" s="32"/>
      <c r="L22" s="32"/>
      <c r="M22" s="32"/>
      <c r="N22" s="32"/>
      <c r="O22" s="32"/>
      <c r="P22" s="32"/>
      <c r="Q22" s="32"/>
      <c r="R22" s="33"/>
    </row>
    <row r="23" spans="2:18" s="1" customFormat="1" ht="14.5" customHeight="1" x14ac:dyDescent="0.35">
      <c r="B23" s="31"/>
      <c r="C23" s="32"/>
      <c r="D23" s="28" t="s">
        <v>30</v>
      </c>
      <c r="E23" s="32"/>
      <c r="F23" s="32"/>
      <c r="G23" s="32"/>
      <c r="H23" s="32"/>
      <c r="I23" s="32"/>
      <c r="J23" s="32"/>
      <c r="K23" s="32"/>
      <c r="L23" s="32"/>
      <c r="M23" s="32"/>
      <c r="N23" s="32"/>
      <c r="O23" s="32"/>
      <c r="P23" s="32"/>
      <c r="Q23" s="32"/>
      <c r="R23" s="33"/>
    </row>
    <row r="24" spans="2:18" s="1" customFormat="1" ht="16.5" customHeight="1" x14ac:dyDescent="0.35">
      <c r="B24" s="31"/>
      <c r="C24" s="32"/>
      <c r="D24" s="32"/>
      <c r="E24" s="276" t="s">
        <v>2</v>
      </c>
      <c r="F24" s="276"/>
      <c r="G24" s="276"/>
      <c r="H24" s="276"/>
      <c r="I24" s="276"/>
      <c r="J24" s="276"/>
      <c r="K24" s="276"/>
      <c r="L24" s="276"/>
      <c r="M24" s="32"/>
      <c r="N24" s="32"/>
      <c r="O24" s="32"/>
      <c r="P24" s="32"/>
      <c r="Q24" s="32"/>
      <c r="R24" s="33"/>
    </row>
    <row r="25" spans="2:18" s="1" customFormat="1" ht="7" customHeight="1" x14ac:dyDescent="0.35">
      <c r="B25" s="31"/>
      <c r="C25" s="32"/>
      <c r="D25" s="32"/>
      <c r="E25" s="32"/>
      <c r="F25" s="32"/>
      <c r="G25" s="32"/>
      <c r="H25" s="32"/>
      <c r="I25" s="32"/>
      <c r="J25" s="32"/>
      <c r="K25" s="32"/>
      <c r="L25" s="32"/>
      <c r="M25" s="32"/>
      <c r="N25" s="32"/>
      <c r="O25" s="32"/>
      <c r="P25" s="32"/>
      <c r="Q25" s="32"/>
      <c r="R25" s="33"/>
    </row>
    <row r="26" spans="2:18" s="1" customFormat="1" ht="7" customHeight="1" x14ac:dyDescent="0.35">
      <c r="B26" s="31"/>
      <c r="C26" s="32"/>
      <c r="D26" s="47"/>
      <c r="E26" s="47"/>
      <c r="F26" s="47"/>
      <c r="G26" s="47"/>
      <c r="H26" s="47"/>
      <c r="I26" s="47"/>
      <c r="J26" s="47"/>
      <c r="K26" s="47"/>
      <c r="L26" s="47"/>
      <c r="M26" s="47"/>
      <c r="N26" s="47"/>
      <c r="O26" s="47"/>
      <c r="P26" s="47"/>
      <c r="Q26" s="32"/>
      <c r="R26" s="33"/>
    </row>
    <row r="27" spans="2:18" s="1" customFormat="1" ht="14.5" customHeight="1" x14ac:dyDescent="0.35">
      <c r="B27" s="31"/>
      <c r="C27" s="32"/>
      <c r="D27" s="98" t="s">
        <v>95</v>
      </c>
      <c r="E27" s="32"/>
      <c r="F27" s="32"/>
      <c r="G27" s="32"/>
      <c r="H27" s="32"/>
      <c r="I27" s="32"/>
      <c r="J27" s="32"/>
      <c r="K27" s="32"/>
      <c r="L27" s="32"/>
      <c r="M27" s="333">
        <f>N88</f>
        <v>0</v>
      </c>
      <c r="N27" s="333"/>
      <c r="O27" s="333"/>
      <c r="P27" s="333"/>
      <c r="Q27" s="32"/>
      <c r="R27" s="33"/>
    </row>
    <row r="28" spans="2:18" s="1" customFormat="1" ht="14.5" customHeight="1" x14ac:dyDescent="0.35">
      <c r="B28" s="31"/>
      <c r="C28" s="32"/>
      <c r="D28" s="30" t="s">
        <v>96</v>
      </c>
      <c r="E28" s="32"/>
      <c r="F28" s="32"/>
      <c r="G28" s="32"/>
      <c r="H28" s="32"/>
      <c r="I28" s="32"/>
      <c r="J28" s="32"/>
      <c r="K28" s="32"/>
      <c r="L28" s="32"/>
      <c r="M28" s="333">
        <f>N101</f>
        <v>0</v>
      </c>
      <c r="N28" s="333"/>
      <c r="O28" s="333"/>
      <c r="P28" s="333"/>
      <c r="Q28" s="32"/>
      <c r="R28" s="33"/>
    </row>
    <row r="29" spans="2:18" s="1" customFormat="1" ht="7" customHeight="1" x14ac:dyDescent="0.35">
      <c r="B29" s="31"/>
      <c r="C29" s="32"/>
      <c r="D29" s="32"/>
      <c r="E29" s="32"/>
      <c r="F29" s="32"/>
      <c r="G29" s="32"/>
      <c r="H29" s="32"/>
      <c r="I29" s="32"/>
      <c r="J29" s="32"/>
      <c r="K29" s="32"/>
      <c r="L29" s="32"/>
      <c r="M29" s="32"/>
      <c r="N29" s="32"/>
      <c r="O29" s="32"/>
      <c r="P29" s="32"/>
      <c r="Q29" s="32"/>
      <c r="R29" s="33"/>
    </row>
    <row r="30" spans="2:18" s="1" customFormat="1" ht="25.4" customHeight="1" x14ac:dyDescent="0.35">
      <c r="B30" s="31"/>
      <c r="C30" s="32"/>
      <c r="D30" s="99" t="s">
        <v>33</v>
      </c>
      <c r="E30" s="32"/>
      <c r="F30" s="32"/>
      <c r="G30" s="32"/>
      <c r="H30" s="32"/>
      <c r="I30" s="32"/>
      <c r="J30" s="32"/>
      <c r="K30" s="32"/>
      <c r="L30" s="32"/>
      <c r="M30" s="334">
        <f>ROUND(M27+M28,2)</f>
        <v>0</v>
      </c>
      <c r="N30" s="315"/>
      <c r="O30" s="315"/>
      <c r="P30" s="315"/>
      <c r="Q30" s="32"/>
      <c r="R30" s="33"/>
    </row>
    <row r="31" spans="2:18" s="1" customFormat="1" ht="7" customHeight="1" x14ac:dyDescent="0.35">
      <c r="B31" s="31"/>
      <c r="C31" s="32"/>
      <c r="D31" s="47"/>
      <c r="E31" s="47"/>
      <c r="F31" s="47"/>
      <c r="G31" s="47"/>
      <c r="H31" s="47"/>
      <c r="I31" s="47"/>
      <c r="J31" s="47"/>
      <c r="K31" s="47"/>
      <c r="L31" s="47"/>
      <c r="M31" s="47"/>
      <c r="N31" s="47"/>
      <c r="O31" s="47"/>
      <c r="P31" s="47"/>
      <c r="Q31" s="32"/>
      <c r="R31" s="33"/>
    </row>
    <row r="32" spans="2:18" s="1" customFormat="1" ht="14.5" customHeight="1" x14ac:dyDescent="0.35">
      <c r="B32" s="31"/>
      <c r="C32" s="32"/>
      <c r="D32" s="38" t="s">
        <v>34</v>
      </c>
      <c r="E32" s="38" t="s">
        <v>35</v>
      </c>
      <c r="F32" s="39">
        <v>0.21</v>
      </c>
      <c r="G32" s="100" t="s">
        <v>36</v>
      </c>
      <c r="H32" s="330">
        <f>M30</f>
        <v>0</v>
      </c>
      <c r="I32" s="315"/>
      <c r="J32" s="315"/>
      <c r="K32" s="32"/>
      <c r="L32" s="32"/>
      <c r="M32" s="330">
        <f>M30*F32</f>
        <v>0</v>
      </c>
      <c r="N32" s="315"/>
      <c r="O32" s="315"/>
      <c r="P32" s="315"/>
      <c r="Q32" s="32"/>
      <c r="R32" s="33"/>
    </row>
    <row r="33" spans="2:18" s="1" customFormat="1" ht="14.5" customHeight="1" x14ac:dyDescent="0.35">
      <c r="B33" s="31"/>
      <c r="C33" s="32"/>
      <c r="D33" s="32"/>
      <c r="E33" s="38" t="s">
        <v>37</v>
      </c>
      <c r="F33" s="39">
        <v>0.15</v>
      </c>
      <c r="G33" s="100" t="s">
        <v>36</v>
      </c>
      <c r="H33" s="330">
        <v>0</v>
      </c>
      <c r="I33" s="315"/>
      <c r="J33" s="315"/>
      <c r="K33" s="32"/>
      <c r="L33" s="32"/>
      <c r="M33" s="330">
        <v>0</v>
      </c>
      <c r="N33" s="315"/>
      <c r="O33" s="315"/>
      <c r="P33" s="315"/>
      <c r="Q33" s="32"/>
      <c r="R33" s="33"/>
    </row>
    <row r="34" spans="2:18" s="1" customFormat="1" ht="14.5" hidden="1" customHeight="1" x14ac:dyDescent="0.35">
      <c r="B34" s="31"/>
      <c r="C34" s="32"/>
      <c r="D34" s="32"/>
      <c r="E34" s="38" t="s">
        <v>38</v>
      </c>
      <c r="F34" s="39">
        <v>0.21</v>
      </c>
      <c r="G34" s="100" t="s">
        <v>36</v>
      </c>
      <c r="H34" s="330" t="e">
        <f>ROUND((SUM(#REF!)+SUM(#REF!)), 2)</f>
        <v>#REF!</v>
      </c>
      <c r="I34" s="315"/>
      <c r="J34" s="315"/>
      <c r="K34" s="32"/>
      <c r="L34" s="32"/>
      <c r="M34" s="330">
        <v>0</v>
      </c>
      <c r="N34" s="315"/>
      <c r="O34" s="315"/>
      <c r="P34" s="315"/>
      <c r="Q34" s="32"/>
      <c r="R34" s="33"/>
    </row>
    <row r="35" spans="2:18" s="1" customFormat="1" ht="14.5" hidden="1" customHeight="1" x14ac:dyDescent="0.35">
      <c r="B35" s="31"/>
      <c r="C35" s="32"/>
      <c r="D35" s="32"/>
      <c r="E35" s="38" t="s">
        <v>39</v>
      </c>
      <c r="F35" s="39">
        <v>0.15</v>
      </c>
      <c r="G35" s="100" t="s">
        <v>36</v>
      </c>
      <c r="H35" s="330" t="e">
        <f>ROUND((SUM(#REF!)+SUM(#REF!)), 2)</f>
        <v>#REF!</v>
      </c>
      <c r="I35" s="315"/>
      <c r="J35" s="315"/>
      <c r="K35" s="32"/>
      <c r="L35" s="32"/>
      <c r="M35" s="330">
        <v>0</v>
      </c>
      <c r="N35" s="315"/>
      <c r="O35" s="315"/>
      <c r="P35" s="315"/>
      <c r="Q35" s="32"/>
      <c r="R35" s="33"/>
    </row>
    <row r="36" spans="2:18" s="1" customFormat="1" ht="14.5" hidden="1" customHeight="1" x14ac:dyDescent="0.35">
      <c r="B36" s="31"/>
      <c r="C36" s="32"/>
      <c r="D36" s="32"/>
      <c r="E36" s="38" t="s">
        <v>40</v>
      </c>
      <c r="F36" s="39">
        <v>0</v>
      </c>
      <c r="G36" s="100" t="s">
        <v>36</v>
      </c>
      <c r="H36" s="330" t="e">
        <f>ROUND((SUM(#REF!)+SUM(#REF!)), 2)</f>
        <v>#REF!</v>
      </c>
      <c r="I36" s="315"/>
      <c r="J36" s="315"/>
      <c r="K36" s="32"/>
      <c r="L36" s="32"/>
      <c r="M36" s="330">
        <v>0</v>
      </c>
      <c r="N36" s="315"/>
      <c r="O36" s="315"/>
      <c r="P36" s="315"/>
      <c r="Q36" s="32"/>
      <c r="R36" s="33"/>
    </row>
    <row r="37" spans="2:18" s="1" customFormat="1" ht="7" customHeight="1" x14ac:dyDescent="0.35">
      <c r="B37" s="31"/>
      <c r="C37" s="32"/>
      <c r="D37" s="32"/>
      <c r="E37" s="32"/>
      <c r="F37" s="32"/>
      <c r="G37" s="32"/>
      <c r="H37" s="32"/>
      <c r="I37" s="32"/>
      <c r="J37" s="32"/>
      <c r="K37" s="32"/>
      <c r="L37" s="32"/>
      <c r="M37" s="32"/>
      <c r="N37" s="32"/>
      <c r="O37" s="32"/>
      <c r="P37" s="32"/>
      <c r="Q37" s="32"/>
      <c r="R37" s="33"/>
    </row>
    <row r="38" spans="2:18" s="1" customFormat="1" ht="25.4" customHeight="1" x14ac:dyDescent="0.35">
      <c r="B38" s="31"/>
      <c r="C38" s="96"/>
      <c r="D38" s="101" t="s">
        <v>41</v>
      </c>
      <c r="E38" s="70"/>
      <c r="F38" s="70"/>
      <c r="G38" s="102" t="s">
        <v>42</v>
      </c>
      <c r="H38" s="103" t="s">
        <v>43</v>
      </c>
      <c r="I38" s="70"/>
      <c r="J38" s="70"/>
      <c r="K38" s="70"/>
      <c r="L38" s="331">
        <f>SUM(M30:M36)</f>
        <v>0</v>
      </c>
      <c r="M38" s="331"/>
      <c r="N38" s="331"/>
      <c r="O38" s="331"/>
      <c r="P38" s="332"/>
      <c r="Q38" s="96"/>
      <c r="R38" s="33"/>
    </row>
    <row r="39" spans="2:18" s="1" customFormat="1" ht="14.5" customHeight="1" x14ac:dyDescent="0.35">
      <c r="B39" s="31"/>
      <c r="C39" s="32"/>
      <c r="D39" s="32"/>
      <c r="E39" s="32"/>
      <c r="F39" s="32"/>
      <c r="G39" s="32"/>
      <c r="H39" s="32"/>
      <c r="I39" s="32"/>
      <c r="J39" s="32"/>
      <c r="K39" s="32"/>
      <c r="L39" s="32"/>
      <c r="M39" s="32"/>
      <c r="N39" s="32"/>
      <c r="O39" s="32"/>
      <c r="P39" s="32"/>
      <c r="Q39" s="32"/>
      <c r="R39" s="33"/>
    </row>
    <row r="40" spans="2:18" s="1" customFormat="1" ht="14.5" customHeight="1" x14ac:dyDescent="0.35">
      <c r="B40" s="31"/>
      <c r="C40" s="32"/>
      <c r="D40" s="32"/>
      <c r="E40" s="32"/>
      <c r="F40" s="32"/>
      <c r="G40" s="32"/>
      <c r="H40" s="32"/>
      <c r="I40" s="32"/>
      <c r="J40" s="32"/>
      <c r="K40" s="32"/>
      <c r="L40" s="32"/>
      <c r="M40" s="32"/>
      <c r="N40" s="32"/>
      <c r="O40" s="32"/>
      <c r="P40" s="32"/>
      <c r="Q40" s="32"/>
      <c r="R40" s="33"/>
    </row>
    <row r="41" spans="2:18" x14ac:dyDescent="0.35">
      <c r="B41" s="22"/>
      <c r="C41" s="24"/>
      <c r="D41" s="24"/>
      <c r="E41" s="24"/>
      <c r="F41" s="24"/>
      <c r="G41" s="24"/>
      <c r="H41" s="24"/>
      <c r="I41" s="24"/>
      <c r="J41" s="24"/>
      <c r="K41" s="24"/>
      <c r="L41" s="24"/>
      <c r="M41" s="24"/>
      <c r="N41" s="24"/>
      <c r="O41" s="24"/>
      <c r="P41" s="24"/>
      <c r="Q41" s="24"/>
      <c r="R41" s="23"/>
    </row>
    <row r="42" spans="2:18" x14ac:dyDescent="0.35">
      <c r="B42" s="22"/>
      <c r="C42" s="24"/>
      <c r="D42" s="24"/>
      <c r="E42" s="24"/>
      <c r="F42" s="24"/>
      <c r="G42" s="24"/>
      <c r="H42" s="24"/>
      <c r="I42" s="24"/>
      <c r="J42" s="24"/>
      <c r="K42" s="24"/>
      <c r="L42" s="24"/>
      <c r="M42" s="24"/>
      <c r="N42" s="24"/>
      <c r="O42" s="24"/>
      <c r="P42" s="24"/>
      <c r="Q42" s="24"/>
      <c r="R42" s="23"/>
    </row>
    <row r="43" spans="2:18" x14ac:dyDescent="0.35">
      <c r="B43" s="22"/>
      <c r="C43" s="24"/>
      <c r="D43" s="24"/>
      <c r="E43" s="24"/>
      <c r="F43" s="24"/>
      <c r="G43" s="24"/>
      <c r="H43" s="24"/>
      <c r="I43" s="24"/>
      <c r="J43" s="24"/>
      <c r="K43" s="24"/>
      <c r="L43" s="24"/>
      <c r="M43" s="24"/>
      <c r="N43" s="24"/>
      <c r="O43" s="24"/>
      <c r="P43" s="24"/>
      <c r="Q43" s="24"/>
      <c r="R43" s="23"/>
    </row>
    <row r="44" spans="2:18" x14ac:dyDescent="0.35">
      <c r="B44" s="22"/>
      <c r="C44" s="24"/>
      <c r="D44" s="24"/>
      <c r="E44" s="24"/>
      <c r="F44" s="24"/>
      <c r="G44" s="24"/>
      <c r="H44" s="24"/>
      <c r="I44" s="24"/>
      <c r="J44" s="24"/>
      <c r="K44" s="24"/>
      <c r="L44" s="24"/>
      <c r="M44" s="24"/>
      <c r="N44" s="24"/>
      <c r="O44" s="24"/>
      <c r="P44" s="24"/>
      <c r="Q44" s="24"/>
      <c r="R44" s="23"/>
    </row>
    <row r="45" spans="2:18" x14ac:dyDescent="0.35">
      <c r="B45" s="22"/>
      <c r="C45" s="24"/>
      <c r="D45" s="24"/>
      <c r="E45" s="24"/>
      <c r="F45" s="24"/>
      <c r="G45" s="24"/>
      <c r="H45" s="24"/>
      <c r="I45" s="24"/>
      <c r="J45" s="24"/>
      <c r="K45" s="24"/>
      <c r="L45" s="24"/>
      <c r="M45" s="24"/>
      <c r="N45" s="24"/>
      <c r="O45" s="24"/>
      <c r="P45" s="24"/>
      <c r="Q45" s="24"/>
      <c r="R45" s="23"/>
    </row>
    <row r="46" spans="2:18" x14ac:dyDescent="0.35">
      <c r="B46" s="22"/>
      <c r="C46" s="24"/>
      <c r="D46" s="24"/>
      <c r="E46" s="24"/>
      <c r="F46" s="24"/>
      <c r="G46" s="24"/>
      <c r="H46" s="24"/>
      <c r="I46" s="24"/>
      <c r="J46" s="24"/>
      <c r="K46" s="24"/>
      <c r="L46" s="24"/>
      <c r="M46" s="24"/>
      <c r="N46" s="24"/>
      <c r="O46" s="24"/>
      <c r="P46" s="24"/>
      <c r="Q46" s="24"/>
      <c r="R46" s="23"/>
    </row>
    <row r="47" spans="2:18" x14ac:dyDescent="0.35">
      <c r="B47" s="22"/>
      <c r="C47" s="24"/>
      <c r="D47" s="24"/>
      <c r="E47" s="24"/>
      <c r="F47" s="24"/>
      <c r="G47" s="24"/>
      <c r="H47" s="24"/>
      <c r="I47" s="24"/>
      <c r="J47" s="24"/>
      <c r="K47" s="24"/>
      <c r="L47" s="24"/>
      <c r="M47" s="24"/>
      <c r="N47" s="24"/>
      <c r="O47" s="24"/>
      <c r="P47" s="24"/>
      <c r="Q47" s="24"/>
      <c r="R47" s="23"/>
    </row>
    <row r="48" spans="2:18" x14ac:dyDescent="0.35">
      <c r="B48" s="22"/>
      <c r="C48" s="24"/>
      <c r="D48" s="24"/>
      <c r="E48" s="24"/>
      <c r="F48" s="24"/>
      <c r="G48" s="24"/>
      <c r="H48" s="24"/>
      <c r="I48" s="24"/>
      <c r="J48" s="24"/>
      <c r="K48" s="24"/>
      <c r="L48" s="24"/>
      <c r="M48" s="24"/>
      <c r="N48" s="24"/>
      <c r="O48" s="24"/>
      <c r="P48" s="24"/>
      <c r="Q48" s="24"/>
      <c r="R48" s="23"/>
    </row>
    <row r="49" spans="2:18" x14ac:dyDescent="0.35">
      <c r="B49" s="22"/>
      <c r="C49" s="24"/>
      <c r="D49" s="24"/>
      <c r="E49" s="24"/>
      <c r="F49" s="24"/>
      <c r="G49" s="24"/>
      <c r="H49" s="24"/>
      <c r="I49" s="24"/>
      <c r="J49" s="24"/>
      <c r="K49" s="24"/>
      <c r="L49" s="24"/>
      <c r="M49" s="24"/>
      <c r="N49" s="24"/>
      <c r="O49" s="24"/>
      <c r="P49" s="24"/>
      <c r="Q49" s="24"/>
      <c r="R49" s="23"/>
    </row>
    <row r="50" spans="2:18" s="1" customFormat="1" ht="13.5" x14ac:dyDescent="0.35">
      <c r="B50" s="31"/>
      <c r="C50" s="32"/>
      <c r="D50" s="46" t="s">
        <v>44</v>
      </c>
      <c r="E50" s="47"/>
      <c r="F50" s="47"/>
      <c r="G50" s="47"/>
      <c r="H50" s="48"/>
      <c r="I50" s="32"/>
      <c r="J50" s="46" t="s">
        <v>45</v>
      </c>
      <c r="K50" s="47"/>
      <c r="L50" s="47"/>
      <c r="M50" s="47"/>
      <c r="N50" s="47"/>
      <c r="O50" s="47"/>
      <c r="P50" s="48"/>
      <c r="Q50" s="32"/>
      <c r="R50" s="33"/>
    </row>
    <row r="51" spans="2:18" x14ac:dyDescent="0.35">
      <c r="B51" s="22"/>
      <c r="C51" s="24"/>
      <c r="D51" s="49"/>
      <c r="E51" s="24"/>
      <c r="F51" s="24"/>
      <c r="G51" s="24"/>
      <c r="H51" s="50"/>
      <c r="I51" s="24"/>
      <c r="J51" s="49"/>
      <c r="K51" s="24"/>
      <c r="L51" s="24"/>
      <c r="M51" s="24"/>
      <c r="N51" s="24"/>
      <c r="O51" s="24"/>
      <c r="P51" s="50"/>
      <c r="Q51" s="24"/>
      <c r="R51" s="23"/>
    </row>
    <row r="52" spans="2:18" x14ac:dyDescent="0.35">
      <c r="B52" s="22"/>
      <c r="C52" s="24"/>
      <c r="D52" s="49"/>
      <c r="E52" s="24"/>
      <c r="F52" s="24"/>
      <c r="G52" s="24"/>
      <c r="H52" s="50"/>
      <c r="I52" s="24"/>
      <c r="J52" s="49"/>
      <c r="K52" s="24"/>
      <c r="L52" s="24"/>
      <c r="M52" s="24"/>
      <c r="N52" s="24"/>
      <c r="O52" s="24"/>
      <c r="P52" s="50"/>
      <c r="Q52" s="24"/>
      <c r="R52" s="23"/>
    </row>
    <row r="53" spans="2:18" x14ac:dyDescent="0.35">
      <c r="B53" s="22"/>
      <c r="C53" s="24"/>
      <c r="D53" s="49"/>
      <c r="E53" s="24"/>
      <c r="F53" s="24"/>
      <c r="G53" s="24"/>
      <c r="H53" s="50"/>
      <c r="I53" s="24"/>
      <c r="J53" s="49"/>
      <c r="K53" s="24"/>
      <c r="L53" s="24"/>
      <c r="M53" s="24"/>
      <c r="N53" s="24"/>
      <c r="O53" s="24"/>
      <c r="P53" s="50"/>
      <c r="Q53" s="24"/>
      <c r="R53" s="23"/>
    </row>
    <row r="54" spans="2:18" x14ac:dyDescent="0.35">
      <c r="B54" s="22"/>
      <c r="C54" s="24"/>
      <c r="D54" s="49"/>
      <c r="E54" s="24"/>
      <c r="F54" s="24"/>
      <c r="G54" s="24"/>
      <c r="H54" s="50"/>
      <c r="I54" s="24"/>
      <c r="J54" s="49"/>
      <c r="K54" s="24"/>
      <c r="L54" s="24"/>
      <c r="M54" s="24"/>
      <c r="N54" s="24"/>
      <c r="O54" s="24"/>
      <c r="P54" s="50"/>
      <c r="Q54" s="24"/>
      <c r="R54" s="23"/>
    </row>
    <row r="55" spans="2:18" x14ac:dyDescent="0.35">
      <c r="B55" s="22"/>
      <c r="C55" s="24"/>
      <c r="D55" s="49"/>
      <c r="E55" s="24"/>
      <c r="F55" s="24"/>
      <c r="G55" s="24"/>
      <c r="H55" s="50"/>
      <c r="I55" s="24"/>
      <c r="J55" s="49"/>
      <c r="K55" s="24"/>
      <c r="L55" s="24"/>
      <c r="M55" s="24"/>
      <c r="N55" s="24"/>
      <c r="O55" s="24"/>
      <c r="P55" s="50"/>
      <c r="Q55" s="24"/>
      <c r="R55" s="23"/>
    </row>
    <row r="56" spans="2:18" x14ac:dyDescent="0.35">
      <c r="B56" s="22"/>
      <c r="C56" s="24"/>
      <c r="D56" s="49"/>
      <c r="E56" s="24"/>
      <c r="F56" s="24"/>
      <c r="G56" s="24"/>
      <c r="H56" s="50"/>
      <c r="I56" s="24"/>
      <c r="J56" s="49"/>
      <c r="K56" s="24"/>
      <c r="L56" s="24"/>
      <c r="M56" s="24"/>
      <c r="N56" s="24"/>
      <c r="O56" s="24"/>
      <c r="P56" s="50"/>
      <c r="Q56" s="24"/>
      <c r="R56" s="23"/>
    </row>
    <row r="57" spans="2:18" x14ac:dyDescent="0.35">
      <c r="B57" s="22"/>
      <c r="C57" s="24"/>
      <c r="D57" s="49"/>
      <c r="E57" s="24"/>
      <c r="F57" s="24"/>
      <c r="G57" s="24"/>
      <c r="H57" s="50"/>
      <c r="I57" s="24"/>
      <c r="J57" s="49"/>
      <c r="K57" s="24"/>
      <c r="L57" s="24"/>
      <c r="M57" s="24"/>
      <c r="N57" s="24"/>
      <c r="O57" s="24"/>
      <c r="P57" s="50"/>
      <c r="Q57" s="24"/>
      <c r="R57" s="23"/>
    </row>
    <row r="58" spans="2:18" x14ac:dyDescent="0.35">
      <c r="B58" s="22"/>
      <c r="C58" s="24"/>
      <c r="D58" s="49"/>
      <c r="E58" s="24"/>
      <c r="F58" s="24"/>
      <c r="G58" s="24"/>
      <c r="H58" s="50"/>
      <c r="I58" s="24"/>
      <c r="J58" s="49"/>
      <c r="K58" s="24"/>
      <c r="L58" s="24"/>
      <c r="M58" s="24"/>
      <c r="N58" s="24"/>
      <c r="O58" s="24"/>
      <c r="P58" s="50"/>
      <c r="Q58" s="24"/>
      <c r="R58" s="23"/>
    </row>
    <row r="59" spans="2:18" s="1" customFormat="1" ht="13.5" x14ac:dyDescent="0.35">
      <c r="B59" s="31"/>
      <c r="C59" s="32"/>
      <c r="D59" s="51" t="s">
        <v>46</v>
      </c>
      <c r="E59" s="52"/>
      <c r="F59" s="52"/>
      <c r="G59" s="53" t="s">
        <v>47</v>
      </c>
      <c r="H59" s="54"/>
      <c r="I59" s="32"/>
      <c r="J59" s="51" t="s">
        <v>46</v>
      </c>
      <c r="K59" s="52"/>
      <c r="L59" s="52"/>
      <c r="M59" s="52"/>
      <c r="N59" s="53" t="s">
        <v>47</v>
      </c>
      <c r="O59" s="52"/>
      <c r="P59" s="54"/>
      <c r="Q59" s="32"/>
      <c r="R59" s="33"/>
    </row>
    <row r="60" spans="2:18" x14ac:dyDescent="0.35">
      <c r="B60" s="22"/>
      <c r="C60" s="24"/>
      <c r="D60" s="24"/>
      <c r="E60" s="24"/>
      <c r="F60" s="24"/>
      <c r="G60" s="24"/>
      <c r="H60" s="24"/>
      <c r="I60" s="24"/>
      <c r="J60" s="24"/>
      <c r="K60" s="24"/>
      <c r="L60" s="24"/>
      <c r="M60" s="24"/>
      <c r="N60" s="24"/>
      <c r="O60" s="24"/>
      <c r="P60" s="24"/>
      <c r="Q60" s="24"/>
      <c r="R60" s="23"/>
    </row>
    <row r="61" spans="2:18" s="1" customFormat="1" ht="13.5" x14ac:dyDescent="0.35">
      <c r="B61" s="31"/>
      <c r="C61" s="32"/>
      <c r="D61" s="46" t="s">
        <v>48</v>
      </c>
      <c r="E61" s="47"/>
      <c r="F61" s="47"/>
      <c r="G61" s="47"/>
      <c r="H61" s="48"/>
      <c r="I61" s="32"/>
      <c r="J61" s="46" t="s">
        <v>49</v>
      </c>
      <c r="K61" s="47"/>
      <c r="L61" s="47"/>
      <c r="M61" s="47"/>
      <c r="N61" s="47"/>
      <c r="O61" s="47"/>
      <c r="P61" s="48"/>
      <c r="Q61" s="32"/>
      <c r="R61" s="33"/>
    </row>
    <row r="62" spans="2:18" x14ac:dyDescent="0.35">
      <c r="B62" s="22"/>
      <c r="C62" s="24"/>
      <c r="D62" s="49"/>
      <c r="E62" s="24"/>
      <c r="F62" s="24"/>
      <c r="G62" s="24"/>
      <c r="H62" s="50"/>
      <c r="I62" s="24"/>
      <c r="J62" s="49"/>
      <c r="K62" s="24"/>
      <c r="L62" s="24"/>
      <c r="M62" s="24"/>
      <c r="N62" s="24"/>
      <c r="O62" s="24"/>
      <c r="P62" s="50"/>
      <c r="Q62" s="24"/>
      <c r="R62" s="23"/>
    </row>
    <row r="63" spans="2:18" x14ac:dyDescent="0.35">
      <c r="B63" s="22"/>
      <c r="C63" s="24"/>
      <c r="D63" s="49"/>
      <c r="E63" s="24"/>
      <c r="F63" s="24"/>
      <c r="G63" s="24"/>
      <c r="H63" s="50"/>
      <c r="I63" s="24"/>
      <c r="J63" s="49"/>
      <c r="K63" s="24"/>
      <c r="L63" s="24"/>
      <c r="M63" s="24"/>
      <c r="N63" s="24"/>
      <c r="O63" s="24"/>
      <c r="P63" s="50"/>
      <c r="Q63" s="24"/>
      <c r="R63" s="23"/>
    </row>
    <row r="64" spans="2:18" x14ac:dyDescent="0.35">
      <c r="B64" s="22"/>
      <c r="C64" s="24"/>
      <c r="D64" s="49"/>
      <c r="E64" s="24"/>
      <c r="F64" s="24"/>
      <c r="G64" s="24"/>
      <c r="H64" s="50"/>
      <c r="I64" s="24"/>
      <c r="J64" s="49"/>
      <c r="K64" s="24"/>
      <c r="L64" s="24"/>
      <c r="M64" s="24"/>
      <c r="N64" s="24"/>
      <c r="O64" s="24"/>
      <c r="P64" s="50"/>
      <c r="Q64" s="24"/>
      <c r="R64" s="23"/>
    </row>
    <row r="65" spans="2:18" x14ac:dyDescent="0.35">
      <c r="B65" s="22"/>
      <c r="C65" s="24"/>
      <c r="D65" s="49"/>
      <c r="E65" s="24"/>
      <c r="F65" s="24"/>
      <c r="G65" s="24"/>
      <c r="H65" s="50"/>
      <c r="I65" s="24"/>
      <c r="J65" s="49"/>
      <c r="K65" s="24"/>
      <c r="L65" s="24"/>
      <c r="M65" s="24"/>
      <c r="N65" s="24"/>
      <c r="O65" s="24"/>
      <c r="P65" s="50"/>
      <c r="Q65" s="24"/>
      <c r="R65" s="23"/>
    </row>
    <row r="66" spans="2:18" x14ac:dyDescent="0.35">
      <c r="B66" s="22"/>
      <c r="C66" s="24"/>
      <c r="D66" s="49"/>
      <c r="E66" s="24"/>
      <c r="F66" s="24"/>
      <c r="G66" s="24"/>
      <c r="H66" s="50"/>
      <c r="I66" s="24"/>
      <c r="J66" s="49"/>
      <c r="K66" s="24"/>
      <c r="L66" s="24"/>
      <c r="M66" s="24"/>
      <c r="N66" s="24"/>
      <c r="O66" s="24"/>
      <c r="P66" s="50"/>
      <c r="Q66" s="24"/>
      <c r="R66" s="23"/>
    </row>
    <row r="67" spans="2:18" x14ac:dyDescent="0.35">
      <c r="B67" s="22"/>
      <c r="C67" s="24"/>
      <c r="D67" s="49"/>
      <c r="E67" s="24"/>
      <c r="F67" s="24"/>
      <c r="G67" s="24"/>
      <c r="H67" s="50"/>
      <c r="I67" s="24"/>
      <c r="J67" s="49"/>
      <c r="K67" s="24"/>
      <c r="L67" s="24"/>
      <c r="M67" s="24"/>
      <c r="N67" s="24"/>
      <c r="O67" s="24"/>
      <c r="P67" s="50"/>
      <c r="Q67" s="24"/>
      <c r="R67" s="23"/>
    </row>
    <row r="68" spans="2:18" x14ac:dyDescent="0.35">
      <c r="B68" s="22"/>
      <c r="C68" s="24"/>
      <c r="D68" s="49"/>
      <c r="E68" s="24"/>
      <c r="F68" s="24"/>
      <c r="G68" s="24"/>
      <c r="H68" s="50"/>
      <c r="I68" s="24"/>
      <c r="J68" s="49"/>
      <c r="K68" s="24"/>
      <c r="L68" s="24"/>
      <c r="M68" s="24"/>
      <c r="N68" s="24"/>
      <c r="O68" s="24"/>
      <c r="P68" s="50"/>
      <c r="Q68" s="24"/>
      <c r="R68" s="23"/>
    </row>
    <row r="69" spans="2:18" x14ac:dyDescent="0.35">
      <c r="B69" s="22"/>
      <c r="C69" s="24"/>
      <c r="D69" s="49"/>
      <c r="E69" s="24"/>
      <c r="F69" s="24"/>
      <c r="G69" s="24"/>
      <c r="H69" s="50"/>
      <c r="I69" s="24"/>
      <c r="J69" s="49"/>
      <c r="K69" s="24"/>
      <c r="L69" s="24"/>
      <c r="M69" s="24"/>
      <c r="N69" s="24"/>
      <c r="O69" s="24"/>
      <c r="P69" s="50"/>
      <c r="Q69" s="24"/>
      <c r="R69" s="23"/>
    </row>
    <row r="70" spans="2:18" s="1" customFormat="1" ht="13.5" x14ac:dyDescent="0.35">
      <c r="B70" s="31"/>
      <c r="C70" s="32"/>
      <c r="D70" s="51" t="s">
        <v>46</v>
      </c>
      <c r="E70" s="52"/>
      <c r="F70" s="52"/>
      <c r="G70" s="53" t="s">
        <v>47</v>
      </c>
      <c r="H70" s="54"/>
      <c r="I70" s="32"/>
      <c r="J70" s="51" t="s">
        <v>46</v>
      </c>
      <c r="K70" s="52"/>
      <c r="L70" s="52"/>
      <c r="M70" s="52"/>
      <c r="N70" s="53" t="s">
        <v>47</v>
      </c>
      <c r="O70" s="52"/>
      <c r="P70" s="54"/>
      <c r="Q70" s="32"/>
      <c r="R70" s="33"/>
    </row>
    <row r="71" spans="2:18" s="1" customFormat="1" ht="14.5" customHeight="1" x14ac:dyDescent="0.35">
      <c r="B71" s="55"/>
      <c r="C71" s="56"/>
      <c r="D71" s="56"/>
      <c r="E71" s="56"/>
      <c r="F71" s="56"/>
      <c r="G71" s="56"/>
      <c r="H71" s="56"/>
      <c r="I71" s="56"/>
      <c r="J71" s="56"/>
      <c r="K71" s="56"/>
      <c r="L71" s="56"/>
      <c r="M71" s="56"/>
      <c r="N71" s="56"/>
      <c r="O71" s="56"/>
      <c r="P71" s="56"/>
      <c r="Q71" s="56"/>
      <c r="R71" s="57"/>
    </row>
    <row r="75" spans="2:18" s="1" customFormat="1" ht="7" customHeight="1" x14ac:dyDescent="0.35">
      <c r="B75" s="58"/>
      <c r="C75" s="59"/>
      <c r="D75" s="59"/>
      <c r="E75" s="59"/>
      <c r="F75" s="59"/>
      <c r="G75" s="59"/>
      <c r="H75" s="59"/>
      <c r="I75" s="59"/>
      <c r="J75" s="59"/>
      <c r="K75" s="59"/>
      <c r="L75" s="59"/>
      <c r="M75" s="59"/>
      <c r="N75" s="59"/>
      <c r="O75" s="59"/>
      <c r="P75" s="59"/>
      <c r="Q75" s="59"/>
      <c r="R75" s="60"/>
    </row>
    <row r="76" spans="2:18" s="1" customFormat="1" ht="37" customHeight="1" x14ac:dyDescent="0.35">
      <c r="B76" s="31"/>
      <c r="C76" s="271" t="s">
        <v>97</v>
      </c>
      <c r="D76" s="272"/>
      <c r="E76" s="272"/>
      <c r="F76" s="272"/>
      <c r="G76" s="272"/>
      <c r="H76" s="272"/>
      <c r="I76" s="272"/>
      <c r="J76" s="272"/>
      <c r="K76" s="272"/>
      <c r="L76" s="272"/>
      <c r="M76" s="272"/>
      <c r="N76" s="272"/>
      <c r="O76" s="272"/>
      <c r="P76" s="272"/>
      <c r="Q76" s="272"/>
      <c r="R76" s="33"/>
    </row>
    <row r="77" spans="2:18" s="1" customFormat="1" ht="7" customHeight="1" x14ac:dyDescent="0.35">
      <c r="B77" s="31"/>
      <c r="C77" s="32"/>
      <c r="D77" s="32"/>
      <c r="E77" s="32"/>
      <c r="F77" s="32"/>
      <c r="G77" s="32"/>
      <c r="H77" s="32"/>
      <c r="I77" s="32"/>
      <c r="J77" s="32"/>
      <c r="K77" s="32"/>
      <c r="L77" s="32"/>
      <c r="M77" s="32"/>
      <c r="N77" s="32"/>
      <c r="O77" s="32"/>
      <c r="P77" s="32"/>
      <c r="Q77" s="32"/>
      <c r="R77" s="33"/>
    </row>
    <row r="78" spans="2:18" s="1" customFormat="1" ht="30" customHeight="1" x14ac:dyDescent="0.35">
      <c r="B78" s="31"/>
      <c r="C78" s="28" t="s">
        <v>12</v>
      </c>
      <c r="D78" s="32"/>
      <c r="E78" s="32"/>
      <c r="F78" s="324" t="str">
        <f>F6</f>
        <v>VÝMĚNA KOTLŮ A TECHNOLOGIE KOTELNY
INSTALACE TERMOSTATICKÝCH VENTILŮ NA OTOPNÝCH TĚLESECH 
V OBJEKTU ZÁKLADNÍ ŠKOLY A MATEŘSKÉ ŠKOLY CERHOVICE, OKRES BEROUN</v>
      </c>
      <c r="G78" s="325"/>
      <c r="H78" s="325"/>
      <c r="I78" s="325"/>
      <c r="J78" s="325"/>
      <c r="K78" s="325"/>
      <c r="L78" s="325"/>
      <c r="M78" s="325"/>
      <c r="N78" s="325"/>
      <c r="O78" s="325"/>
      <c r="P78" s="325"/>
      <c r="Q78" s="32"/>
      <c r="R78" s="33"/>
    </row>
    <row r="79" spans="2:18" s="1" customFormat="1" ht="37" customHeight="1" x14ac:dyDescent="0.35">
      <c r="B79" s="31"/>
      <c r="C79" s="65" t="s">
        <v>93</v>
      </c>
      <c r="D79" s="32"/>
      <c r="E79" s="32"/>
      <c r="F79" s="314" t="str">
        <f>F7</f>
        <v>SO - 05 - Stavební část</v>
      </c>
      <c r="G79" s="315"/>
      <c r="H79" s="315"/>
      <c r="I79" s="315"/>
      <c r="J79" s="315"/>
      <c r="K79" s="315"/>
      <c r="L79" s="315"/>
      <c r="M79" s="315"/>
      <c r="N79" s="315"/>
      <c r="O79" s="315"/>
      <c r="P79" s="315"/>
      <c r="Q79" s="32"/>
      <c r="R79" s="33"/>
    </row>
    <row r="80" spans="2:18" s="1" customFormat="1" ht="7" customHeight="1" x14ac:dyDescent="0.35">
      <c r="B80" s="31"/>
      <c r="C80" s="32"/>
      <c r="D80" s="32"/>
      <c r="E80" s="32"/>
      <c r="F80" s="32"/>
      <c r="G80" s="32"/>
      <c r="H80" s="32"/>
      <c r="I80" s="32"/>
      <c r="J80" s="32"/>
      <c r="K80" s="32"/>
      <c r="L80" s="32"/>
      <c r="M80" s="32"/>
      <c r="N80" s="32"/>
      <c r="O80" s="32"/>
      <c r="P80" s="32"/>
      <c r="Q80" s="32"/>
      <c r="R80" s="33"/>
    </row>
    <row r="81" spans="2:18" s="1" customFormat="1" ht="18" customHeight="1" x14ac:dyDescent="0.35">
      <c r="B81" s="31"/>
      <c r="C81" s="28" t="s">
        <v>16</v>
      </c>
      <c r="D81" s="32"/>
      <c r="E81" s="32"/>
      <c r="F81" s="26" t="str">
        <f>F9</f>
        <v>Na Dražkách 217, 267 61 Cerhovice</v>
      </c>
      <c r="G81" s="32"/>
      <c r="H81" s="32"/>
      <c r="I81" s="32"/>
      <c r="J81" s="32"/>
      <c r="K81" s="28" t="s">
        <v>17</v>
      </c>
      <c r="L81" s="32"/>
      <c r="M81" s="290">
        <f>IF(O9="","",O9)</f>
        <v>44067</v>
      </c>
      <c r="N81" s="290"/>
      <c r="O81" s="290"/>
      <c r="P81" s="290"/>
      <c r="Q81" s="32"/>
      <c r="R81" s="33"/>
    </row>
    <row r="82" spans="2:18" s="1" customFormat="1" ht="7" customHeight="1" x14ac:dyDescent="0.35">
      <c r="B82" s="31"/>
      <c r="C82" s="32"/>
      <c r="D82" s="32"/>
      <c r="E82" s="32"/>
      <c r="F82" s="32"/>
      <c r="G82" s="32"/>
      <c r="H82" s="32"/>
      <c r="I82" s="32"/>
      <c r="J82" s="32"/>
      <c r="K82" s="32"/>
      <c r="L82" s="32"/>
      <c r="M82" s="32"/>
      <c r="N82" s="32"/>
      <c r="O82" s="32"/>
      <c r="P82" s="32"/>
      <c r="Q82" s="32"/>
      <c r="R82" s="33"/>
    </row>
    <row r="83" spans="2:18" s="1" customFormat="1" x14ac:dyDescent="0.35">
      <c r="B83" s="31"/>
      <c r="C83" s="28" t="s">
        <v>20</v>
      </c>
      <c r="D83" s="32"/>
      <c r="E83" s="32"/>
      <c r="F83" s="26" t="str">
        <f>E12</f>
        <v>Městys Cerhovice, nám.Kapitána Kučery 10, 267 61 Cerhovice</v>
      </c>
      <c r="G83" s="32"/>
      <c r="H83" s="32"/>
      <c r="I83" s="32"/>
      <c r="J83" s="32"/>
      <c r="K83" s="28" t="s">
        <v>25</v>
      </c>
      <c r="L83" s="32"/>
      <c r="M83" s="316" t="str">
        <f>E18</f>
        <v>Ing. Karel Šimůnek</v>
      </c>
      <c r="N83" s="316"/>
      <c r="O83" s="316"/>
      <c r="P83" s="316"/>
      <c r="Q83" s="316"/>
      <c r="R83" s="33"/>
    </row>
    <row r="84" spans="2:18" s="1" customFormat="1" ht="14.5" customHeight="1" x14ac:dyDescent="0.35">
      <c r="B84" s="31"/>
      <c r="C84" s="28" t="s">
        <v>23</v>
      </c>
      <c r="D84" s="32"/>
      <c r="E84" s="32"/>
      <c r="F84" s="26" t="str">
        <f>IF(E15="","",E15)</f>
        <v xml:space="preserve"> </v>
      </c>
      <c r="G84" s="32"/>
      <c r="H84" s="32"/>
      <c r="I84" s="32"/>
      <c r="J84" s="32"/>
      <c r="K84" s="28" t="s">
        <v>29</v>
      </c>
      <c r="L84" s="32"/>
      <c r="M84" s="316" t="str">
        <f>E21</f>
        <v>Ing. Karel Šimůnek</v>
      </c>
      <c r="N84" s="316"/>
      <c r="O84" s="316"/>
      <c r="P84" s="316"/>
      <c r="Q84" s="316"/>
      <c r="R84" s="33"/>
    </row>
    <row r="85" spans="2:18" s="1" customFormat="1" ht="10.4" customHeight="1" x14ac:dyDescent="0.35">
      <c r="B85" s="31"/>
      <c r="C85" s="32"/>
      <c r="D85" s="32"/>
      <c r="E85" s="32"/>
      <c r="F85" s="32"/>
      <c r="G85" s="32"/>
      <c r="H85" s="32"/>
      <c r="I85" s="32"/>
      <c r="J85" s="32"/>
      <c r="K85" s="32"/>
      <c r="L85" s="32"/>
      <c r="M85" s="32"/>
      <c r="N85" s="32"/>
      <c r="O85" s="32"/>
      <c r="P85" s="32"/>
      <c r="Q85" s="32"/>
      <c r="R85" s="33"/>
    </row>
    <row r="86" spans="2:18" s="1" customFormat="1" ht="29.25" customHeight="1" x14ac:dyDescent="0.35">
      <c r="B86" s="31"/>
      <c r="C86" s="327" t="s">
        <v>98</v>
      </c>
      <c r="D86" s="328"/>
      <c r="E86" s="328"/>
      <c r="F86" s="328"/>
      <c r="G86" s="328"/>
      <c r="H86" s="96"/>
      <c r="I86" s="96"/>
      <c r="J86" s="96"/>
      <c r="K86" s="96"/>
      <c r="L86" s="96"/>
      <c r="M86" s="96"/>
      <c r="N86" s="327" t="s">
        <v>99</v>
      </c>
      <c r="O86" s="328"/>
      <c r="P86" s="328"/>
      <c r="Q86" s="328"/>
      <c r="R86" s="33"/>
    </row>
    <row r="87" spans="2:18" s="1" customFormat="1" ht="10.4" customHeight="1" x14ac:dyDescent="0.35">
      <c r="B87" s="31"/>
      <c r="C87" s="32"/>
      <c r="D87" s="32"/>
      <c r="E87" s="32"/>
      <c r="F87" s="32"/>
      <c r="G87" s="32"/>
      <c r="H87" s="32"/>
      <c r="I87" s="32"/>
      <c r="J87" s="32"/>
      <c r="K87" s="32"/>
      <c r="L87" s="32"/>
      <c r="M87" s="32"/>
      <c r="N87" s="32"/>
      <c r="O87" s="32"/>
      <c r="P87" s="32"/>
      <c r="Q87" s="32"/>
      <c r="R87" s="33"/>
    </row>
    <row r="88" spans="2:18" s="1" customFormat="1" ht="29.25" customHeight="1" x14ac:dyDescent="0.35">
      <c r="B88" s="31"/>
      <c r="C88" s="104" t="s">
        <v>100</v>
      </c>
      <c r="D88" s="32"/>
      <c r="E88" s="32"/>
      <c r="F88" s="32"/>
      <c r="G88" s="32"/>
      <c r="H88" s="32"/>
      <c r="I88" s="32"/>
      <c r="J88" s="32"/>
      <c r="K88" s="32"/>
      <c r="L88" s="32"/>
      <c r="M88" s="32"/>
      <c r="N88" s="329">
        <f>N89+N95</f>
        <v>0</v>
      </c>
      <c r="O88" s="321"/>
      <c r="P88" s="321"/>
      <c r="Q88" s="321"/>
      <c r="R88" s="33"/>
    </row>
    <row r="89" spans="2:18" s="6" customFormat="1" ht="25" customHeight="1" x14ac:dyDescent="0.35">
      <c r="B89" s="105"/>
      <c r="C89" s="106"/>
      <c r="D89" s="107" t="s">
        <v>101</v>
      </c>
      <c r="E89" s="106"/>
      <c r="F89" s="106"/>
      <c r="G89" s="106"/>
      <c r="H89" s="106"/>
      <c r="I89" s="106"/>
      <c r="J89" s="106"/>
      <c r="K89" s="106"/>
      <c r="L89" s="106"/>
      <c r="M89" s="106"/>
      <c r="N89" s="301">
        <f>N121</f>
        <v>0</v>
      </c>
      <c r="O89" s="326"/>
      <c r="P89" s="326"/>
      <c r="Q89" s="326"/>
      <c r="R89" s="108"/>
    </row>
    <row r="90" spans="2:18" s="7" customFormat="1" ht="19.899999999999999" customHeight="1" x14ac:dyDescent="0.35">
      <c r="B90" s="109"/>
      <c r="C90" s="110"/>
      <c r="D90" s="111" t="s">
        <v>286</v>
      </c>
      <c r="E90" s="110"/>
      <c r="F90" s="110"/>
      <c r="G90" s="110"/>
      <c r="H90" s="110"/>
      <c r="I90" s="110"/>
      <c r="J90" s="110"/>
      <c r="K90" s="110"/>
      <c r="L90" s="110"/>
      <c r="M90" s="110"/>
      <c r="N90" s="319">
        <f>N122</f>
        <v>0</v>
      </c>
      <c r="O90" s="320"/>
      <c r="P90" s="320"/>
      <c r="Q90" s="320"/>
      <c r="R90" s="112"/>
    </row>
    <row r="91" spans="2:18" s="7" customFormat="1" ht="19.899999999999999" customHeight="1" x14ac:dyDescent="0.35">
      <c r="B91" s="109"/>
      <c r="C91" s="110"/>
      <c r="D91" s="111" t="s">
        <v>287</v>
      </c>
      <c r="E91" s="110"/>
      <c r="F91" s="110"/>
      <c r="G91" s="110"/>
      <c r="H91" s="110"/>
      <c r="I91" s="110"/>
      <c r="J91" s="110"/>
      <c r="K91" s="110"/>
      <c r="L91" s="110"/>
      <c r="M91" s="110"/>
      <c r="N91" s="319">
        <f>N124</f>
        <v>0</v>
      </c>
      <c r="O91" s="320"/>
      <c r="P91" s="320"/>
      <c r="Q91" s="320"/>
      <c r="R91" s="112"/>
    </row>
    <row r="92" spans="2:18" s="7" customFormat="1" ht="19.899999999999999" customHeight="1" x14ac:dyDescent="0.35">
      <c r="B92" s="109"/>
      <c r="C92" s="110"/>
      <c r="D92" s="111" t="s">
        <v>102</v>
      </c>
      <c r="E92" s="110"/>
      <c r="F92" s="110"/>
      <c r="G92" s="110"/>
      <c r="H92" s="110"/>
      <c r="I92" s="110"/>
      <c r="J92" s="110"/>
      <c r="K92" s="110"/>
      <c r="L92" s="110"/>
      <c r="M92" s="110"/>
      <c r="N92" s="319">
        <f>N130</f>
        <v>0</v>
      </c>
      <c r="O92" s="320"/>
      <c r="P92" s="320"/>
      <c r="Q92" s="320"/>
      <c r="R92" s="112"/>
    </row>
    <row r="93" spans="2:18" s="7" customFormat="1" ht="19.899999999999999" customHeight="1" x14ac:dyDescent="0.35">
      <c r="B93" s="109"/>
      <c r="C93" s="110"/>
      <c r="D93" s="111" t="s">
        <v>288</v>
      </c>
      <c r="E93" s="110"/>
      <c r="F93" s="110"/>
      <c r="G93" s="110"/>
      <c r="H93" s="110"/>
      <c r="I93" s="110"/>
      <c r="J93" s="110"/>
      <c r="K93" s="110"/>
      <c r="L93" s="110"/>
      <c r="M93" s="110"/>
      <c r="N93" s="319">
        <f>N140</f>
        <v>0</v>
      </c>
      <c r="O93" s="320"/>
      <c r="P93" s="320"/>
      <c r="Q93" s="320"/>
      <c r="R93" s="112"/>
    </row>
    <row r="94" spans="2:18" s="7" customFormat="1" ht="19.899999999999999" customHeight="1" x14ac:dyDescent="0.35">
      <c r="B94" s="109"/>
      <c r="C94" s="110"/>
      <c r="D94" s="111" t="s">
        <v>103</v>
      </c>
      <c r="E94" s="110"/>
      <c r="F94" s="110"/>
      <c r="G94" s="110"/>
      <c r="H94" s="110"/>
      <c r="I94" s="110"/>
      <c r="J94" s="110"/>
      <c r="K94" s="110"/>
      <c r="L94" s="110"/>
      <c r="M94" s="110"/>
      <c r="N94" s="319">
        <f>N145</f>
        <v>0</v>
      </c>
      <c r="O94" s="320"/>
      <c r="P94" s="320"/>
      <c r="Q94" s="320"/>
      <c r="R94" s="112"/>
    </row>
    <row r="95" spans="2:18" s="6" customFormat="1" ht="25" customHeight="1" x14ac:dyDescent="0.35">
      <c r="B95" s="105"/>
      <c r="C95" s="106"/>
      <c r="D95" s="107" t="s">
        <v>104</v>
      </c>
      <c r="E95" s="106"/>
      <c r="F95" s="106"/>
      <c r="G95" s="106"/>
      <c r="H95" s="106"/>
      <c r="I95" s="106"/>
      <c r="J95" s="106"/>
      <c r="K95" s="106"/>
      <c r="L95" s="106"/>
      <c r="M95" s="106"/>
      <c r="N95" s="301">
        <f>N147</f>
        <v>0</v>
      </c>
      <c r="O95" s="326"/>
      <c r="P95" s="326"/>
      <c r="Q95" s="326"/>
      <c r="R95" s="108"/>
    </row>
    <row r="96" spans="2:18" s="7" customFormat="1" ht="19.899999999999999" customHeight="1" x14ac:dyDescent="0.35">
      <c r="B96" s="109"/>
      <c r="C96" s="110"/>
      <c r="D96" s="111" t="s">
        <v>289</v>
      </c>
      <c r="E96" s="110"/>
      <c r="F96" s="110"/>
      <c r="G96" s="110"/>
      <c r="H96" s="110"/>
      <c r="I96" s="110"/>
      <c r="J96" s="110"/>
      <c r="K96" s="110"/>
      <c r="L96" s="110"/>
      <c r="M96" s="110"/>
      <c r="N96" s="319">
        <f>N148</f>
        <v>0</v>
      </c>
      <c r="O96" s="320"/>
      <c r="P96" s="320"/>
      <c r="Q96" s="320"/>
      <c r="R96" s="112"/>
    </row>
    <row r="97" spans="2:21" s="7" customFormat="1" ht="19.899999999999999" customHeight="1" x14ac:dyDescent="0.35">
      <c r="B97" s="109"/>
      <c r="C97" s="110"/>
      <c r="D97" s="111" t="s">
        <v>290</v>
      </c>
      <c r="E97" s="110"/>
      <c r="F97" s="110"/>
      <c r="G97" s="110"/>
      <c r="H97" s="110"/>
      <c r="I97" s="110"/>
      <c r="J97" s="110"/>
      <c r="K97" s="110"/>
      <c r="L97" s="110"/>
      <c r="M97" s="110"/>
      <c r="N97" s="319">
        <f>N159</f>
        <v>0</v>
      </c>
      <c r="O97" s="320"/>
      <c r="P97" s="320"/>
      <c r="Q97" s="320"/>
      <c r="R97" s="112"/>
    </row>
    <row r="98" spans="2:21" s="7" customFormat="1" ht="19.899999999999999" customHeight="1" x14ac:dyDescent="0.35">
      <c r="B98" s="109"/>
      <c r="C98" s="110"/>
      <c r="D98" s="111" t="s">
        <v>291</v>
      </c>
      <c r="E98" s="110"/>
      <c r="F98" s="110"/>
      <c r="G98" s="110"/>
      <c r="H98" s="110"/>
      <c r="I98" s="110"/>
      <c r="J98" s="110"/>
      <c r="K98" s="110"/>
      <c r="L98" s="110"/>
      <c r="M98" s="110"/>
      <c r="N98" s="319">
        <f>N162</f>
        <v>0</v>
      </c>
      <c r="O98" s="320"/>
      <c r="P98" s="320"/>
      <c r="Q98" s="320"/>
      <c r="R98" s="112"/>
    </row>
    <row r="99" spans="2:21" s="7" customFormat="1" ht="19.899999999999999" customHeight="1" x14ac:dyDescent="0.35">
      <c r="B99" s="109"/>
      <c r="C99" s="110"/>
      <c r="D99" s="111" t="s">
        <v>292</v>
      </c>
      <c r="E99" s="110"/>
      <c r="F99" s="110"/>
      <c r="G99" s="110"/>
      <c r="H99" s="110"/>
      <c r="I99" s="110"/>
      <c r="J99" s="110"/>
      <c r="K99" s="110"/>
      <c r="L99" s="110"/>
      <c r="M99" s="110"/>
      <c r="N99" s="319">
        <f>N165</f>
        <v>0</v>
      </c>
      <c r="O99" s="320"/>
      <c r="P99" s="320"/>
      <c r="Q99" s="320"/>
      <c r="R99" s="112"/>
    </row>
    <row r="100" spans="2:21" s="1" customFormat="1" ht="21.75" customHeight="1" x14ac:dyDescent="0.35">
      <c r="B100" s="31"/>
      <c r="C100" s="32"/>
      <c r="D100" s="32"/>
      <c r="E100" s="32"/>
      <c r="F100" s="32"/>
      <c r="G100" s="32"/>
      <c r="H100" s="32"/>
      <c r="I100" s="32"/>
      <c r="J100" s="32"/>
      <c r="K100" s="32"/>
      <c r="L100" s="32"/>
      <c r="M100" s="32"/>
      <c r="N100" s="32"/>
      <c r="O100" s="32"/>
      <c r="P100" s="32"/>
      <c r="Q100" s="32"/>
      <c r="R100" s="33"/>
    </row>
    <row r="101" spans="2:21" s="1" customFormat="1" ht="29.25" customHeight="1" x14ac:dyDescent="0.35">
      <c r="B101" s="31"/>
      <c r="C101" s="104" t="s">
        <v>115</v>
      </c>
      <c r="D101" s="32"/>
      <c r="E101" s="32"/>
      <c r="F101" s="32"/>
      <c r="G101" s="32"/>
      <c r="H101" s="32"/>
      <c r="I101" s="32"/>
      <c r="J101" s="32"/>
      <c r="K101" s="32"/>
      <c r="L101" s="32"/>
      <c r="M101" s="32"/>
      <c r="N101" s="321">
        <v>0</v>
      </c>
      <c r="O101" s="322"/>
      <c r="P101" s="322"/>
      <c r="Q101" s="322"/>
      <c r="R101" s="33"/>
      <c r="T101" s="113"/>
      <c r="U101" s="114"/>
    </row>
    <row r="102" spans="2:21" s="1" customFormat="1" ht="18" customHeight="1" x14ac:dyDescent="0.35">
      <c r="B102" s="31"/>
      <c r="C102" s="32"/>
      <c r="D102" s="32"/>
      <c r="E102" s="32"/>
      <c r="F102" s="32"/>
      <c r="G102" s="32"/>
      <c r="H102" s="32"/>
      <c r="I102" s="32"/>
      <c r="J102" s="32"/>
      <c r="K102" s="32"/>
      <c r="L102" s="32"/>
      <c r="M102" s="32"/>
      <c r="N102" s="32"/>
      <c r="O102" s="32"/>
      <c r="P102" s="32"/>
      <c r="Q102" s="32"/>
      <c r="R102" s="33"/>
    </row>
    <row r="103" spans="2:21" s="1" customFormat="1" ht="29.25" customHeight="1" x14ac:dyDescent="0.35">
      <c r="B103" s="31"/>
      <c r="C103" s="95" t="s">
        <v>90</v>
      </c>
      <c r="D103" s="96"/>
      <c r="E103" s="96"/>
      <c r="F103" s="96"/>
      <c r="G103" s="96"/>
      <c r="H103" s="96"/>
      <c r="I103" s="96"/>
      <c r="J103" s="96"/>
      <c r="K103" s="96"/>
      <c r="L103" s="323">
        <f>ROUND(SUM(N88+N101),2)</f>
        <v>0</v>
      </c>
      <c r="M103" s="323"/>
      <c r="N103" s="323"/>
      <c r="O103" s="323"/>
      <c r="P103" s="323"/>
      <c r="Q103" s="323"/>
      <c r="R103" s="33"/>
    </row>
    <row r="104" spans="2:21" s="1" customFormat="1" ht="7" customHeight="1" x14ac:dyDescent="0.35">
      <c r="B104" s="55"/>
      <c r="C104" s="56"/>
      <c r="D104" s="56"/>
      <c r="E104" s="56"/>
      <c r="F104" s="56"/>
      <c r="G104" s="56"/>
      <c r="H104" s="56"/>
      <c r="I104" s="56"/>
      <c r="J104" s="56"/>
      <c r="K104" s="56"/>
      <c r="L104" s="56"/>
      <c r="M104" s="56"/>
      <c r="N104" s="56"/>
      <c r="O104" s="56"/>
      <c r="P104" s="56"/>
      <c r="Q104" s="56"/>
      <c r="R104" s="57"/>
    </row>
    <row r="108" spans="2:21" s="1" customFormat="1" ht="7" customHeight="1" x14ac:dyDescent="0.35">
      <c r="B108" s="58"/>
      <c r="C108" s="59"/>
      <c r="D108" s="59"/>
      <c r="E108" s="59"/>
      <c r="F108" s="59"/>
      <c r="G108" s="59"/>
      <c r="H108" s="59"/>
      <c r="I108" s="59"/>
      <c r="J108" s="59"/>
      <c r="K108" s="59"/>
      <c r="L108" s="59"/>
      <c r="M108" s="59"/>
      <c r="N108" s="59"/>
      <c r="O108" s="59"/>
      <c r="P108" s="59"/>
      <c r="Q108" s="59"/>
      <c r="R108" s="60"/>
    </row>
    <row r="109" spans="2:21" s="1" customFormat="1" ht="37" customHeight="1" x14ac:dyDescent="0.35">
      <c r="B109" s="31"/>
      <c r="C109" s="271" t="s">
        <v>116</v>
      </c>
      <c r="D109" s="315"/>
      <c r="E109" s="315"/>
      <c r="F109" s="315"/>
      <c r="G109" s="315"/>
      <c r="H109" s="315"/>
      <c r="I109" s="315"/>
      <c r="J109" s="315"/>
      <c r="K109" s="315"/>
      <c r="L109" s="315"/>
      <c r="M109" s="315"/>
      <c r="N109" s="315"/>
      <c r="O109" s="315"/>
      <c r="P109" s="315"/>
      <c r="Q109" s="315"/>
      <c r="R109" s="33"/>
    </row>
    <row r="110" spans="2:21" s="1" customFormat="1" ht="7" customHeight="1" x14ac:dyDescent="0.35">
      <c r="B110" s="31"/>
      <c r="C110" s="32"/>
      <c r="D110" s="32"/>
      <c r="E110" s="32"/>
      <c r="F110" s="32"/>
      <c r="G110" s="32"/>
      <c r="H110" s="32"/>
      <c r="I110" s="32"/>
      <c r="J110" s="32"/>
      <c r="K110" s="32"/>
      <c r="L110" s="32"/>
      <c r="M110" s="32"/>
      <c r="N110" s="32"/>
      <c r="O110" s="32"/>
      <c r="P110" s="32"/>
      <c r="Q110" s="32"/>
      <c r="R110" s="33"/>
    </row>
    <row r="111" spans="2:21" s="1" customFormat="1" ht="30" customHeight="1" x14ac:dyDescent="0.35">
      <c r="B111" s="31"/>
      <c r="C111" s="28" t="s">
        <v>12</v>
      </c>
      <c r="D111" s="32"/>
      <c r="E111" s="32"/>
      <c r="F111" s="324" t="str">
        <f>F6</f>
        <v>VÝMĚNA KOTLŮ A TECHNOLOGIE KOTELNY
INSTALACE TERMOSTATICKÝCH VENTILŮ NA OTOPNÝCH TĚLESECH 
V OBJEKTU ZÁKLADNÍ ŠKOLY A MATEŘSKÉ ŠKOLY CERHOVICE, OKRES BEROUN</v>
      </c>
      <c r="G111" s="325"/>
      <c r="H111" s="325"/>
      <c r="I111" s="325"/>
      <c r="J111" s="325"/>
      <c r="K111" s="325"/>
      <c r="L111" s="325"/>
      <c r="M111" s="325"/>
      <c r="N111" s="325"/>
      <c r="O111" s="325"/>
      <c r="P111" s="325"/>
      <c r="Q111" s="32"/>
      <c r="R111" s="33"/>
    </row>
    <row r="112" spans="2:21" s="1" customFormat="1" ht="37" customHeight="1" x14ac:dyDescent="0.35">
      <c r="B112" s="31"/>
      <c r="C112" s="65" t="s">
        <v>93</v>
      </c>
      <c r="D112" s="32"/>
      <c r="E112" s="32"/>
      <c r="F112" s="314" t="str">
        <f>F7</f>
        <v>SO - 05 - Stavební část</v>
      </c>
      <c r="G112" s="315"/>
      <c r="H112" s="315"/>
      <c r="I112" s="315"/>
      <c r="J112" s="315"/>
      <c r="K112" s="315"/>
      <c r="L112" s="315"/>
      <c r="M112" s="315"/>
      <c r="N112" s="315"/>
      <c r="O112" s="315"/>
      <c r="P112" s="315"/>
      <c r="Q112" s="32"/>
      <c r="R112" s="33"/>
    </row>
    <row r="113" spans="2:30" s="1" customFormat="1" ht="7" customHeight="1" x14ac:dyDescent="0.35">
      <c r="B113" s="31"/>
      <c r="C113" s="32"/>
      <c r="D113" s="32"/>
      <c r="E113" s="32"/>
      <c r="F113" s="32"/>
      <c r="G113" s="32"/>
      <c r="H113" s="32"/>
      <c r="I113" s="32"/>
      <c r="J113" s="32"/>
      <c r="K113" s="32"/>
      <c r="L113" s="32"/>
      <c r="M113" s="32"/>
      <c r="N113" s="32"/>
      <c r="O113" s="32"/>
      <c r="P113" s="32"/>
      <c r="Q113" s="32"/>
      <c r="R113" s="33"/>
    </row>
    <row r="114" spans="2:30" s="1" customFormat="1" ht="18" customHeight="1" x14ac:dyDescent="0.35">
      <c r="B114" s="31"/>
      <c r="C114" s="28" t="s">
        <v>16</v>
      </c>
      <c r="D114" s="32"/>
      <c r="E114" s="32"/>
      <c r="F114" s="26" t="str">
        <f>F9</f>
        <v>Na Dražkách 217, 267 61 Cerhovice</v>
      </c>
      <c r="G114" s="32"/>
      <c r="H114" s="32"/>
      <c r="I114" s="32"/>
      <c r="J114" s="32"/>
      <c r="K114" s="28" t="s">
        <v>17</v>
      </c>
      <c r="L114" s="32"/>
      <c r="M114" s="290">
        <f>IF(O9="","",O9)</f>
        <v>44067</v>
      </c>
      <c r="N114" s="290"/>
      <c r="O114" s="290"/>
      <c r="P114" s="290"/>
      <c r="Q114" s="32"/>
      <c r="R114" s="33"/>
    </row>
    <row r="115" spans="2:30" s="1" customFormat="1" ht="7" customHeight="1" x14ac:dyDescent="0.35">
      <c r="B115" s="31"/>
      <c r="C115" s="32"/>
      <c r="D115" s="32"/>
      <c r="E115" s="32"/>
      <c r="F115" s="32"/>
      <c r="G115" s="32"/>
      <c r="H115" s="32"/>
      <c r="I115" s="32"/>
      <c r="J115" s="32"/>
      <c r="K115" s="32"/>
      <c r="L115" s="32"/>
      <c r="M115" s="32"/>
      <c r="N115" s="32"/>
      <c r="O115" s="32"/>
      <c r="P115" s="32"/>
      <c r="Q115" s="32"/>
      <c r="R115" s="33"/>
    </row>
    <row r="116" spans="2:30" s="1" customFormat="1" x14ac:dyDescent="0.35">
      <c r="B116" s="31"/>
      <c r="C116" s="28" t="s">
        <v>20</v>
      </c>
      <c r="D116" s="32"/>
      <c r="E116" s="32"/>
      <c r="F116" s="26" t="str">
        <f>E12</f>
        <v>Městys Cerhovice, nám.Kapitána Kučery 10, 267 61 Cerhovice</v>
      </c>
      <c r="G116" s="32"/>
      <c r="H116" s="32"/>
      <c r="I116" s="32"/>
      <c r="J116" s="32"/>
      <c r="K116" s="28" t="s">
        <v>25</v>
      </c>
      <c r="L116" s="32"/>
      <c r="M116" s="316" t="str">
        <f>E18</f>
        <v>Ing. Karel Šimůnek</v>
      </c>
      <c r="N116" s="316"/>
      <c r="O116" s="316"/>
      <c r="P116" s="316"/>
      <c r="Q116" s="316"/>
      <c r="R116" s="33"/>
    </row>
    <row r="117" spans="2:30" s="1" customFormat="1" ht="14.5" customHeight="1" x14ac:dyDescent="0.35">
      <c r="B117" s="31"/>
      <c r="C117" s="28" t="s">
        <v>23</v>
      </c>
      <c r="D117" s="32"/>
      <c r="E117" s="32"/>
      <c r="F117" s="26" t="str">
        <f>IF(E15="","",E15)</f>
        <v xml:space="preserve"> </v>
      </c>
      <c r="G117" s="32"/>
      <c r="H117" s="32"/>
      <c r="I117" s="32"/>
      <c r="J117" s="32"/>
      <c r="K117" s="28" t="s">
        <v>29</v>
      </c>
      <c r="L117" s="32"/>
      <c r="M117" s="316" t="str">
        <f>E21</f>
        <v>Ing. Karel Šimůnek</v>
      </c>
      <c r="N117" s="316"/>
      <c r="O117" s="316"/>
      <c r="P117" s="316"/>
      <c r="Q117" s="316"/>
      <c r="R117" s="33"/>
    </row>
    <row r="118" spans="2:30" s="1" customFormat="1" ht="10.4" customHeight="1" x14ac:dyDescent="0.35">
      <c r="B118" s="31"/>
      <c r="C118" s="32"/>
      <c r="D118" s="32"/>
      <c r="E118" s="32"/>
      <c r="F118" s="32"/>
      <c r="G118" s="32"/>
      <c r="H118" s="32"/>
      <c r="I118" s="32"/>
      <c r="J118" s="32"/>
      <c r="K118" s="32"/>
      <c r="L118" s="32"/>
      <c r="M118" s="32"/>
      <c r="N118" s="32"/>
      <c r="O118" s="32"/>
      <c r="P118" s="32"/>
      <c r="Q118" s="32"/>
      <c r="R118" s="33"/>
    </row>
    <row r="119" spans="2:30" s="8" customFormat="1" ht="29.25" customHeight="1" x14ac:dyDescent="0.35">
      <c r="B119" s="115"/>
      <c r="C119" s="116" t="s">
        <v>117</v>
      </c>
      <c r="D119" s="117" t="s">
        <v>118</v>
      </c>
      <c r="E119" s="117" t="s">
        <v>52</v>
      </c>
      <c r="F119" s="317" t="s">
        <v>119</v>
      </c>
      <c r="G119" s="317"/>
      <c r="H119" s="317"/>
      <c r="I119" s="317"/>
      <c r="J119" s="117" t="s">
        <v>120</v>
      </c>
      <c r="K119" s="117" t="s">
        <v>121</v>
      </c>
      <c r="L119" s="317" t="s">
        <v>122</v>
      </c>
      <c r="M119" s="317"/>
      <c r="N119" s="317" t="s">
        <v>99</v>
      </c>
      <c r="O119" s="317"/>
      <c r="P119" s="317"/>
      <c r="Q119" s="318"/>
      <c r="R119" s="118"/>
      <c r="T119" s="71"/>
      <c r="U119" s="72"/>
      <c r="V119" s="72"/>
      <c r="W119" s="72"/>
      <c r="X119" s="72"/>
      <c r="Y119" s="72"/>
      <c r="Z119" s="72"/>
      <c r="AA119" s="73"/>
    </row>
    <row r="120" spans="2:30" s="1" customFormat="1" ht="29.25" customHeight="1" x14ac:dyDescent="0.35">
      <c r="B120" s="31"/>
      <c r="C120" s="75" t="s">
        <v>95</v>
      </c>
      <c r="D120" s="32"/>
      <c r="E120" s="32"/>
      <c r="F120" s="32"/>
      <c r="G120" s="32"/>
      <c r="H120" s="32"/>
      <c r="I120" s="32"/>
      <c r="J120" s="32"/>
      <c r="K120" s="32"/>
      <c r="L120" s="32"/>
      <c r="M120" s="32"/>
      <c r="N120" s="298">
        <f>N121+N147</f>
        <v>0</v>
      </c>
      <c r="O120" s="299"/>
      <c r="P120" s="299"/>
      <c r="Q120" s="299"/>
      <c r="R120" s="33"/>
      <c r="T120" s="74"/>
      <c r="U120" s="47"/>
      <c r="V120" s="47"/>
      <c r="W120" s="119"/>
      <c r="X120" s="47"/>
      <c r="Y120" s="119"/>
      <c r="Z120" s="47"/>
      <c r="AA120" s="120"/>
    </row>
    <row r="121" spans="2:30" s="9" customFormat="1" ht="37.4" customHeight="1" x14ac:dyDescent="0.35">
      <c r="B121" s="121"/>
      <c r="C121" s="122"/>
      <c r="D121" s="123" t="s">
        <v>101</v>
      </c>
      <c r="E121" s="123"/>
      <c r="F121" s="123"/>
      <c r="G121" s="123"/>
      <c r="H121" s="123"/>
      <c r="I121" s="123"/>
      <c r="J121" s="123"/>
      <c r="K121" s="123"/>
      <c r="L121" s="123"/>
      <c r="M121" s="123"/>
      <c r="N121" s="300">
        <f>N122+N124+N130+N140+N145</f>
        <v>0</v>
      </c>
      <c r="O121" s="301"/>
      <c r="P121" s="301"/>
      <c r="Q121" s="301"/>
      <c r="R121" s="124"/>
      <c r="T121" s="125"/>
      <c r="U121" s="122"/>
      <c r="V121" s="122"/>
      <c r="W121" s="126"/>
      <c r="X121" s="122"/>
      <c r="Y121" s="126"/>
      <c r="Z121" s="122"/>
      <c r="AA121" s="127"/>
    </row>
    <row r="122" spans="2:30" s="9" customFormat="1" ht="19.899999999999999" customHeight="1" x14ac:dyDescent="0.35">
      <c r="B122" s="121"/>
      <c r="C122" s="122"/>
      <c r="D122" s="128" t="s">
        <v>286</v>
      </c>
      <c r="E122" s="128"/>
      <c r="F122" s="128"/>
      <c r="G122" s="128"/>
      <c r="H122" s="128"/>
      <c r="I122" s="128"/>
      <c r="J122" s="128"/>
      <c r="K122" s="128"/>
      <c r="L122" s="128"/>
      <c r="M122" s="128"/>
      <c r="N122" s="302">
        <f>SUM(N123:Q123)</f>
        <v>0</v>
      </c>
      <c r="O122" s="303"/>
      <c r="P122" s="303"/>
      <c r="Q122" s="303"/>
      <c r="R122" s="124"/>
      <c r="T122" s="125"/>
      <c r="U122" s="122"/>
      <c r="V122" s="122"/>
      <c r="W122" s="126"/>
      <c r="X122" s="122"/>
      <c r="Y122" s="126"/>
      <c r="Z122" s="122"/>
      <c r="AA122" s="127"/>
    </row>
    <row r="123" spans="2:30" s="1" customFormat="1" ht="38.25" customHeight="1" x14ac:dyDescent="0.35">
      <c r="B123" s="129"/>
      <c r="C123" s="130" t="s">
        <v>76</v>
      </c>
      <c r="D123" s="130" t="s">
        <v>123</v>
      </c>
      <c r="E123" s="131" t="s">
        <v>293</v>
      </c>
      <c r="F123" s="294" t="s">
        <v>294</v>
      </c>
      <c r="G123" s="294"/>
      <c r="H123" s="294"/>
      <c r="I123" s="294"/>
      <c r="J123" s="132" t="s">
        <v>160</v>
      </c>
      <c r="K123" s="133">
        <v>4</v>
      </c>
      <c r="L123" s="293"/>
      <c r="M123" s="293"/>
      <c r="N123" s="293">
        <f>ROUND(L123*K123,2)</f>
        <v>0</v>
      </c>
      <c r="O123" s="293"/>
      <c r="P123" s="293"/>
      <c r="Q123" s="293"/>
      <c r="R123" s="134"/>
      <c r="T123" s="135"/>
      <c r="U123" s="40"/>
      <c r="V123" s="136"/>
      <c r="W123" s="136"/>
      <c r="X123" s="136"/>
      <c r="Y123" s="136"/>
      <c r="Z123" s="136"/>
      <c r="AA123" s="137"/>
    </row>
    <row r="124" spans="2:30" s="9" customFormat="1" ht="29.9" customHeight="1" x14ac:dyDescent="0.35">
      <c r="B124" s="121"/>
      <c r="C124" s="122"/>
      <c r="D124" s="128" t="s">
        <v>287</v>
      </c>
      <c r="E124" s="128"/>
      <c r="F124" s="128"/>
      <c r="G124" s="128"/>
      <c r="H124" s="128"/>
      <c r="I124" s="128"/>
      <c r="J124" s="128"/>
      <c r="K124" s="128"/>
      <c r="L124" s="128"/>
      <c r="M124" s="128"/>
      <c r="N124" s="302">
        <f>SUM(N125:Q129)</f>
        <v>0</v>
      </c>
      <c r="O124" s="303"/>
      <c r="P124" s="303"/>
      <c r="Q124" s="303"/>
      <c r="R124" s="124"/>
      <c r="T124" s="125"/>
      <c r="U124" s="122"/>
      <c r="V124" s="122"/>
      <c r="W124" s="126"/>
      <c r="X124" s="122"/>
      <c r="Y124" s="126"/>
      <c r="Z124" s="122"/>
      <c r="AA124" s="127"/>
      <c r="AD124" s="1"/>
    </row>
    <row r="125" spans="2:30" s="1" customFormat="1" ht="25.5" customHeight="1" x14ac:dyDescent="0.35">
      <c r="B125" s="129"/>
      <c r="C125" s="130">
        <v>2</v>
      </c>
      <c r="D125" s="130" t="s">
        <v>123</v>
      </c>
      <c r="E125" s="131" t="s">
        <v>295</v>
      </c>
      <c r="F125" s="294" t="s">
        <v>296</v>
      </c>
      <c r="G125" s="294"/>
      <c r="H125" s="294"/>
      <c r="I125" s="294"/>
      <c r="J125" s="132" t="s">
        <v>160</v>
      </c>
      <c r="K125" s="133">
        <v>1</v>
      </c>
      <c r="L125" s="293"/>
      <c r="M125" s="293"/>
      <c r="N125" s="293">
        <f t="shared" ref="N125:N127" si="0">ROUND(L125*K125,2)</f>
        <v>0</v>
      </c>
      <c r="O125" s="293"/>
      <c r="P125" s="293"/>
      <c r="Q125" s="293"/>
      <c r="R125" s="134"/>
      <c r="T125" s="135"/>
      <c r="U125" s="40"/>
      <c r="V125" s="136"/>
      <c r="W125" s="136"/>
      <c r="X125" s="136"/>
      <c r="Y125" s="136"/>
      <c r="Z125" s="136"/>
      <c r="AA125" s="137"/>
    </row>
    <row r="126" spans="2:30" s="1" customFormat="1" ht="25.5" customHeight="1" x14ac:dyDescent="0.35">
      <c r="B126" s="129"/>
      <c r="C126" s="130">
        <v>3</v>
      </c>
      <c r="D126" s="130" t="s">
        <v>123</v>
      </c>
      <c r="E126" s="131" t="s">
        <v>297</v>
      </c>
      <c r="F126" s="294" t="s">
        <v>298</v>
      </c>
      <c r="G126" s="294"/>
      <c r="H126" s="294"/>
      <c r="I126" s="294"/>
      <c r="J126" s="132" t="s">
        <v>124</v>
      </c>
      <c r="K126" s="133">
        <v>1</v>
      </c>
      <c r="L126" s="293"/>
      <c r="M126" s="293"/>
      <c r="N126" s="293">
        <f t="shared" si="0"/>
        <v>0</v>
      </c>
      <c r="O126" s="293"/>
      <c r="P126" s="293"/>
      <c r="Q126" s="293"/>
      <c r="R126" s="134"/>
      <c r="T126" s="135"/>
      <c r="U126" s="40"/>
      <c r="V126" s="136"/>
      <c r="W126" s="136"/>
      <c r="X126" s="136"/>
      <c r="Y126" s="136"/>
      <c r="Z126" s="136"/>
      <c r="AA126" s="137"/>
    </row>
    <row r="127" spans="2:30" s="1" customFormat="1" ht="25.5" customHeight="1" x14ac:dyDescent="0.35">
      <c r="B127" s="129"/>
      <c r="C127" s="130">
        <v>4</v>
      </c>
      <c r="D127" s="130" t="s">
        <v>123</v>
      </c>
      <c r="E127" s="131" t="s">
        <v>299</v>
      </c>
      <c r="F127" s="294" t="s">
        <v>300</v>
      </c>
      <c r="G127" s="294"/>
      <c r="H127" s="294"/>
      <c r="I127" s="294"/>
      <c r="J127" s="132" t="s">
        <v>124</v>
      </c>
      <c r="K127" s="133">
        <v>5</v>
      </c>
      <c r="L127" s="293"/>
      <c r="M127" s="293"/>
      <c r="N127" s="293">
        <f t="shared" si="0"/>
        <v>0</v>
      </c>
      <c r="O127" s="293"/>
      <c r="P127" s="293"/>
      <c r="Q127" s="293"/>
      <c r="R127" s="134"/>
      <c r="T127" s="135"/>
      <c r="U127" s="40"/>
      <c r="V127" s="136"/>
      <c r="W127" s="136"/>
      <c r="X127" s="136"/>
      <c r="Y127" s="136"/>
      <c r="Z127" s="136"/>
      <c r="AA127" s="137"/>
    </row>
    <row r="128" spans="2:30" s="1" customFormat="1" ht="25.5" customHeight="1" x14ac:dyDescent="0.35">
      <c r="B128" s="129"/>
      <c r="C128" s="130">
        <v>5</v>
      </c>
      <c r="D128" s="130" t="s">
        <v>123</v>
      </c>
      <c r="E128" s="131" t="s">
        <v>301</v>
      </c>
      <c r="F128" s="294" t="s">
        <v>302</v>
      </c>
      <c r="G128" s="294"/>
      <c r="H128" s="294"/>
      <c r="I128" s="294"/>
      <c r="J128" s="132" t="s">
        <v>160</v>
      </c>
      <c r="K128" s="133">
        <v>1</v>
      </c>
      <c r="L128" s="293"/>
      <c r="M128" s="293"/>
      <c r="N128" s="293">
        <f>ROUND(L128*K128,2)</f>
        <v>0</v>
      </c>
      <c r="O128" s="293"/>
      <c r="P128" s="293"/>
      <c r="Q128" s="293"/>
      <c r="R128" s="134"/>
      <c r="T128" s="135"/>
      <c r="U128" s="40"/>
      <c r="V128" s="136"/>
      <c r="W128" s="136"/>
      <c r="X128" s="136"/>
      <c r="Y128" s="136"/>
      <c r="Z128" s="136"/>
      <c r="AA128" s="137"/>
    </row>
    <row r="129" spans="2:30" s="1" customFormat="1" ht="25.5" customHeight="1" x14ac:dyDescent="0.35">
      <c r="B129" s="129"/>
      <c r="C129" s="130">
        <v>6</v>
      </c>
      <c r="D129" s="130" t="s">
        <v>138</v>
      </c>
      <c r="E129" s="131" t="s">
        <v>303</v>
      </c>
      <c r="F129" s="294" t="s">
        <v>596</v>
      </c>
      <c r="G129" s="294"/>
      <c r="H129" s="294"/>
      <c r="I129" s="294"/>
      <c r="J129" s="132" t="s">
        <v>160</v>
      </c>
      <c r="K129" s="133">
        <v>1</v>
      </c>
      <c r="L129" s="293"/>
      <c r="M129" s="293"/>
      <c r="N129" s="293">
        <f>ROUND(L129*K129,2)</f>
        <v>0</v>
      </c>
      <c r="O129" s="293"/>
      <c r="P129" s="293"/>
      <c r="Q129" s="293"/>
      <c r="R129" s="134"/>
      <c r="T129" s="135"/>
      <c r="U129" s="40"/>
      <c r="V129" s="136"/>
      <c r="W129" s="136"/>
      <c r="X129" s="136"/>
      <c r="Y129" s="136"/>
      <c r="Z129" s="136"/>
      <c r="AA129" s="137"/>
    </row>
    <row r="130" spans="2:30" s="9" customFormat="1" ht="29.9" customHeight="1" x14ac:dyDescent="0.35">
      <c r="B130" s="121"/>
      <c r="C130" s="122"/>
      <c r="D130" s="128" t="s">
        <v>102</v>
      </c>
      <c r="E130" s="128"/>
      <c r="F130" s="128"/>
      <c r="G130" s="128"/>
      <c r="H130" s="128"/>
      <c r="I130" s="128"/>
      <c r="J130" s="128"/>
      <c r="K130" s="128"/>
      <c r="L130" s="128"/>
      <c r="M130" s="128"/>
      <c r="N130" s="304">
        <f>SUM(N131:Q139)</f>
        <v>0</v>
      </c>
      <c r="O130" s="305"/>
      <c r="P130" s="305"/>
      <c r="Q130" s="305"/>
      <c r="R130" s="124"/>
      <c r="T130" s="125"/>
      <c r="U130" s="122"/>
      <c r="V130" s="122"/>
      <c r="W130" s="126"/>
      <c r="X130" s="122"/>
      <c r="Y130" s="126"/>
      <c r="Z130" s="122"/>
      <c r="AA130" s="127"/>
      <c r="AD130" s="1"/>
    </row>
    <row r="131" spans="2:30" s="1" customFormat="1" ht="76.5" customHeight="1" x14ac:dyDescent="0.35">
      <c r="B131" s="129"/>
      <c r="C131" s="130">
        <v>7</v>
      </c>
      <c r="D131" s="130" t="s">
        <v>123</v>
      </c>
      <c r="E131" s="131" t="s">
        <v>304</v>
      </c>
      <c r="F131" s="294" t="s">
        <v>305</v>
      </c>
      <c r="G131" s="294"/>
      <c r="H131" s="294"/>
      <c r="I131" s="294"/>
      <c r="J131" s="132" t="s">
        <v>163</v>
      </c>
      <c r="K131" s="133">
        <v>1</v>
      </c>
      <c r="L131" s="293"/>
      <c r="M131" s="293"/>
      <c r="N131" s="293">
        <f>ROUND(L131*K131,2)</f>
        <v>0</v>
      </c>
      <c r="O131" s="293"/>
      <c r="P131" s="293"/>
      <c r="Q131" s="293"/>
      <c r="R131" s="134"/>
      <c r="T131" s="135"/>
      <c r="U131" s="40"/>
      <c r="V131" s="136"/>
      <c r="W131" s="136"/>
      <c r="X131" s="136"/>
      <c r="Y131" s="136"/>
      <c r="Z131" s="136"/>
      <c r="AA131" s="137"/>
    </row>
    <row r="132" spans="2:30" s="1" customFormat="1" ht="38.25" customHeight="1" x14ac:dyDescent="0.35">
      <c r="B132" s="129"/>
      <c r="C132" s="130">
        <v>8</v>
      </c>
      <c r="D132" s="130" t="s">
        <v>123</v>
      </c>
      <c r="E132" s="131" t="s">
        <v>306</v>
      </c>
      <c r="F132" s="294" t="s">
        <v>307</v>
      </c>
      <c r="G132" s="294"/>
      <c r="H132" s="294"/>
      <c r="I132" s="294"/>
      <c r="J132" s="132" t="s">
        <v>163</v>
      </c>
      <c r="K132" s="133">
        <v>1</v>
      </c>
      <c r="L132" s="293"/>
      <c r="M132" s="293"/>
      <c r="N132" s="293">
        <f>ROUND(L132*K132,2)</f>
        <v>0</v>
      </c>
      <c r="O132" s="293"/>
      <c r="P132" s="293"/>
      <c r="Q132" s="293"/>
      <c r="R132" s="134"/>
      <c r="T132" s="135"/>
      <c r="U132" s="40"/>
      <c r="V132" s="136"/>
      <c r="W132" s="136"/>
      <c r="X132" s="136"/>
      <c r="Y132" s="136"/>
      <c r="Z132" s="136"/>
      <c r="AA132" s="137"/>
    </row>
    <row r="133" spans="2:30" s="1" customFormat="1" ht="25.5" customHeight="1" x14ac:dyDescent="0.35">
      <c r="B133" s="129"/>
      <c r="C133" s="130">
        <v>9</v>
      </c>
      <c r="D133" s="130" t="s">
        <v>123</v>
      </c>
      <c r="E133" s="131" t="s">
        <v>308</v>
      </c>
      <c r="F133" s="294" t="s">
        <v>597</v>
      </c>
      <c r="G133" s="294"/>
      <c r="H133" s="294"/>
      <c r="I133" s="294"/>
      <c r="J133" s="132" t="s">
        <v>124</v>
      </c>
      <c r="K133" s="133">
        <v>11</v>
      </c>
      <c r="L133" s="293"/>
      <c r="M133" s="293"/>
      <c r="N133" s="293">
        <f>ROUND(L133*K133,2)</f>
        <v>0</v>
      </c>
      <c r="O133" s="293"/>
      <c r="P133" s="293"/>
      <c r="Q133" s="293"/>
      <c r="R133" s="134"/>
      <c r="T133" s="135"/>
      <c r="U133" s="40"/>
      <c r="V133" s="136"/>
      <c r="W133" s="136"/>
      <c r="X133" s="136"/>
      <c r="Y133" s="136"/>
      <c r="Z133" s="136"/>
      <c r="AA133" s="137"/>
    </row>
    <row r="134" spans="2:30" s="1" customFormat="1" ht="25.5" customHeight="1" x14ac:dyDescent="0.35">
      <c r="B134" s="129"/>
      <c r="C134" s="130">
        <v>10</v>
      </c>
      <c r="D134" s="130" t="s">
        <v>123</v>
      </c>
      <c r="E134" s="131" t="s">
        <v>309</v>
      </c>
      <c r="F134" s="294" t="s">
        <v>310</v>
      </c>
      <c r="G134" s="294"/>
      <c r="H134" s="294"/>
      <c r="I134" s="294"/>
      <c r="J134" s="132" t="s">
        <v>124</v>
      </c>
      <c r="K134" s="133">
        <v>63.7</v>
      </c>
      <c r="L134" s="293"/>
      <c r="M134" s="293"/>
      <c r="N134" s="293">
        <f>ROUND(L134*K134,2)</f>
        <v>0</v>
      </c>
      <c r="O134" s="293"/>
      <c r="P134" s="293"/>
      <c r="Q134" s="293"/>
      <c r="R134" s="134"/>
      <c r="T134" s="135"/>
      <c r="U134" s="40"/>
      <c r="V134" s="136"/>
      <c r="W134" s="136"/>
      <c r="X134" s="136"/>
      <c r="Y134" s="136"/>
      <c r="Z134" s="136"/>
      <c r="AA134" s="137"/>
    </row>
    <row r="135" spans="2:30" s="1" customFormat="1" ht="25.5" customHeight="1" x14ac:dyDescent="0.35">
      <c r="B135" s="129"/>
      <c r="C135" s="130">
        <v>11</v>
      </c>
      <c r="D135" s="130" t="s">
        <v>123</v>
      </c>
      <c r="E135" s="131" t="s">
        <v>311</v>
      </c>
      <c r="F135" s="294" t="s">
        <v>312</v>
      </c>
      <c r="G135" s="294"/>
      <c r="H135" s="294"/>
      <c r="I135" s="294"/>
      <c r="J135" s="132" t="s">
        <v>160</v>
      </c>
      <c r="K135" s="133">
        <v>2</v>
      </c>
      <c r="L135" s="293"/>
      <c r="M135" s="293"/>
      <c r="N135" s="293">
        <f>ROUND(L135*K135,2)</f>
        <v>0</v>
      </c>
      <c r="O135" s="293"/>
      <c r="P135" s="293"/>
      <c r="Q135" s="293"/>
      <c r="R135" s="134"/>
      <c r="T135" s="135"/>
      <c r="U135" s="40"/>
      <c r="V135" s="136"/>
      <c r="W135" s="136"/>
      <c r="X135" s="136"/>
      <c r="Y135" s="136"/>
      <c r="Z135" s="136"/>
      <c r="AA135" s="137"/>
    </row>
    <row r="136" spans="2:30" s="1" customFormat="1" ht="54.75" customHeight="1" x14ac:dyDescent="0.35">
      <c r="B136" s="31"/>
      <c r="C136" s="32"/>
      <c r="D136" s="32"/>
      <c r="E136" s="32"/>
      <c r="F136" s="311" t="s">
        <v>825</v>
      </c>
      <c r="G136" s="312"/>
      <c r="H136" s="312"/>
      <c r="I136" s="312"/>
      <c r="J136" s="32"/>
      <c r="K136" s="32"/>
      <c r="L136" s="32"/>
      <c r="M136" s="32"/>
      <c r="N136" s="32"/>
      <c r="O136" s="32"/>
      <c r="P136" s="32"/>
      <c r="Q136" s="32"/>
      <c r="R136" s="33"/>
      <c r="T136" s="138"/>
      <c r="U136" s="32"/>
      <c r="V136" s="32"/>
      <c r="W136" s="32"/>
      <c r="X136" s="32"/>
      <c r="Y136" s="32"/>
      <c r="Z136" s="32"/>
      <c r="AA136" s="69"/>
    </row>
    <row r="137" spans="2:30" s="1" customFormat="1" ht="38.25" customHeight="1" x14ac:dyDescent="0.35">
      <c r="B137" s="129"/>
      <c r="C137" s="130">
        <v>12</v>
      </c>
      <c r="D137" s="130" t="s">
        <v>123</v>
      </c>
      <c r="E137" s="131" t="s">
        <v>313</v>
      </c>
      <c r="F137" s="294" t="s">
        <v>314</v>
      </c>
      <c r="G137" s="294"/>
      <c r="H137" s="294"/>
      <c r="I137" s="294"/>
      <c r="J137" s="132" t="s">
        <v>160</v>
      </c>
      <c r="K137" s="133">
        <v>1</v>
      </c>
      <c r="L137" s="293"/>
      <c r="M137" s="293"/>
      <c r="N137" s="293">
        <f>ROUND(L137*K137,2)</f>
        <v>0</v>
      </c>
      <c r="O137" s="293"/>
      <c r="P137" s="293"/>
      <c r="Q137" s="293"/>
      <c r="R137" s="134"/>
      <c r="T137" s="135"/>
      <c r="U137" s="40"/>
      <c r="V137" s="136"/>
      <c r="W137" s="136"/>
      <c r="X137" s="136"/>
      <c r="Y137" s="136"/>
      <c r="Z137" s="136"/>
      <c r="AA137" s="137"/>
    </row>
    <row r="138" spans="2:30" s="1" customFormat="1" ht="16.5" customHeight="1" x14ac:dyDescent="0.35">
      <c r="B138" s="31"/>
      <c r="C138" s="32"/>
      <c r="D138" s="32"/>
      <c r="E138" s="32"/>
      <c r="F138" s="311" t="s">
        <v>315</v>
      </c>
      <c r="G138" s="312"/>
      <c r="H138" s="312"/>
      <c r="I138" s="312"/>
      <c r="J138" s="32"/>
      <c r="K138" s="32"/>
      <c r="L138" s="32"/>
      <c r="M138" s="32"/>
      <c r="N138" s="32"/>
      <c r="O138" s="32"/>
      <c r="P138" s="32"/>
      <c r="Q138" s="32"/>
      <c r="R138" s="33"/>
      <c r="T138" s="138"/>
      <c r="U138" s="32"/>
      <c r="V138" s="32"/>
      <c r="W138" s="32"/>
      <c r="X138" s="32"/>
      <c r="Y138" s="32"/>
      <c r="Z138" s="32"/>
      <c r="AA138" s="69"/>
    </row>
    <row r="139" spans="2:30" s="1" customFormat="1" ht="38.25" customHeight="1" x14ac:dyDescent="0.35">
      <c r="B139" s="129"/>
      <c r="C139" s="130">
        <v>13</v>
      </c>
      <c r="D139" s="130" t="s">
        <v>123</v>
      </c>
      <c r="E139" s="131" t="s">
        <v>598</v>
      </c>
      <c r="F139" s="294" t="s">
        <v>599</v>
      </c>
      <c r="G139" s="294"/>
      <c r="H139" s="294"/>
      <c r="I139" s="294"/>
      <c r="J139" s="132" t="s">
        <v>128</v>
      </c>
      <c r="K139" s="133">
        <v>1.5</v>
      </c>
      <c r="L139" s="293"/>
      <c r="M139" s="293"/>
      <c r="N139" s="293">
        <f>ROUND(L139*K139,2)</f>
        <v>0</v>
      </c>
      <c r="O139" s="293"/>
      <c r="P139" s="293"/>
      <c r="Q139" s="293"/>
      <c r="R139" s="134"/>
      <c r="T139" s="135"/>
      <c r="U139" s="40"/>
      <c r="V139" s="136"/>
      <c r="W139" s="136"/>
      <c r="X139" s="136"/>
      <c r="Y139" s="136"/>
      <c r="Z139" s="136"/>
      <c r="AA139" s="137"/>
    </row>
    <row r="140" spans="2:30" s="9" customFormat="1" ht="29.9" customHeight="1" x14ac:dyDescent="0.35">
      <c r="B140" s="121"/>
      <c r="C140" s="122"/>
      <c r="D140" s="128" t="s">
        <v>288</v>
      </c>
      <c r="E140" s="128"/>
      <c r="F140" s="128"/>
      <c r="G140" s="128"/>
      <c r="H140" s="128"/>
      <c r="I140" s="128"/>
      <c r="J140" s="128"/>
      <c r="K140" s="128"/>
      <c r="L140" s="128"/>
      <c r="M140" s="128"/>
      <c r="N140" s="302">
        <f>SUM(N141:Q144)</f>
        <v>0</v>
      </c>
      <c r="O140" s="303"/>
      <c r="P140" s="303"/>
      <c r="Q140" s="303"/>
      <c r="R140" s="124"/>
      <c r="T140" s="125"/>
      <c r="U140" s="122"/>
      <c r="V140" s="122"/>
      <c r="W140" s="126"/>
      <c r="X140" s="122"/>
      <c r="Y140" s="126"/>
      <c r="Z140" s="122"/>
      <c r="AA140" s="127"/>
      <c r="AD140" s="1"/>
    </row>
    <row r="141" spans="2:30" s="1" customFormat="1" ht="38.25" customHeight="1" x14ac:dyDescent="0.35">
      <c r="B141" s="129"/>
      <c r="C141" s="130">
        <v>14</v>
      </c>
      <c r="D141" s="130" t="s">
        <v>123</v>
      </c>
      <c r="E141" s="131" t="s">
        <v>316</v>
      </c>
      <c r="F141" s="294" t="s">
        <v>317</v>
      </c>
      <c r="G141" s="294"/>
      <c r="H141" s="294"/>
      <c r="I141" s="294"/>
      <c r="J141" s="132" t="s">
        <v>131</v>
      </c>
      <c r="K141" s="133">
        <v>0.1</v>
      </c>
      <c r="L141" s="293"/>
      <c r="M141" s="293"/>
      <c r="N141" s="293">
        <f>ROUND(L141*K141,2)</f>
        <v>0</v>
      </c>
      <c r="O141" s="293"/>
      <c r="P141" s="293"/>
      <c r="Q141" s="293"/>
      <c r="R141" s="134"/>
      <c r="T141" s="135"/>
      <c r="U141" s="40"/>
      <c r="V141" s="136"/>
      <c r="W141" s="136"/>
      <c r="X141" s="136"/>
      <c r="Y141" s="136"/>
      <c r="Z141" s="136"/>
      <c r="AA141" s="137"/>
    </row>
    <row r="142" spans="2:30" s="1" customFormat="1" ht="38.25" customHeight="1" x14ac:dyDescent="0.35">
      <c r="B142" s="129"/>
      <c r="C142" s="130">
        <v>15</v>
      </c>
      <c r="D142" s="130" t="s">
        <v>123</v>
      </c>
      <c r="E142" s="131" t="s">
        <v>318</v>
      </c>
      <c r="F142" s="294" t="s">
        <v>319</v>
      </c>
      <c r="G142" s="294"/>
      <c r="H142" s="294"/>
      <c r="I142" s="294"/>
      <c r="J142" s="132" t="s">
        <v>131</v>
      </c>
      <c r="K142" s="133">
        <v>0.1</v>
      </c>
      <c r="L142" s="293"/>
      <c r="M142" s="293"/>
      <c r="N142" s="293">
        <f>ROUND(L142*K142,2)</f>
        <v>0</v>
      </c>
      <c r="O142" s="293"/>
      <c r="P142" s="293"/>
      <c r="Q142" s="293"/>
      <c r="R142" s="134"/>
      <c r="T142" s="135"/>
      <c r="U142" s="40"/>
      <c r="V142" s="136"/>
      <c r="W142" s="136"/>
      <c r="X142" s="136"/>
      <c r="Y142" s="136"/>
      <c r="Z142" s="136"/>
      <c r="AA142" s="137"/>
    </row>
    <row r="143" spans="2:30" s="1" customFormat="1" ht="38.25" customHeight="1" x14ac:dyDescent="0.35">
      <c r="B143" s="129"/>
      <c r="C143" s="130">
        <v>16</v>
      </c>
      <c r="D143" s="130" t="s">
        <v>123</v>
      </c>
      <c r="E143" s="131" t="s">
        <v>320</v>
      </c>
      <c r="F143" s="294" t="s">
        <v>321</v>
      </c>
      <c r="G143" s="294"/>
      <c r="H143" s="294"/>
      <c r="I143" s="294"/>
      <c r="J143" s="132" t="s">
        <v>131</v>
      </c>
      <c r="K143" s="133">
        <v>0.1</v>
      </c>
      <c r="L143" s="293"/>
      <c r="M143" s="293"/>
      <c r="N143" s="293">
        <f>ROUND(L143*K143,2)</f>
        <v>0</v>
      </c>
      <c r="O143" s="293"/>
      <c r="P143" s="293"/>
      <c r="Q143" s="293"/>
      <c r="R143" s="134"/>
      <c r="T143" s="135"/>
      <c r="U143" s="40"/>
      <c r="V143" s="136"/>
      <c r="W143" s="136"/>
      <c r="X143" s="136"/>
      <c r="Y143" s="136"/>
      <c r="Z143" s="136"/>
      <c r="AA143" s="137"/>
    </row>
    <row r="144" spans="2:30" s="1" customFormat="1" ht="38.25" customHeight="1" x14ac:dyDescent="0.35">
      <c r="B144" s="129"/>
      <c r="C144" s="130">
        <v>17</v>
      </c>
      <c r="D144" s="130" t="s">
        <v>123</v>
      </c>
      <c r="E144" s="131" t="s">
        <v>322</v>
      </c>
      <c r="F144" s="294" t="s">
        <v>323</v>
      </c>
      <c r="G144" s="294"/>
      <c r="H144" s="294"/>
      <c r="I144" s="294"/>
      <c r="J144" s="132" t="s">
        <v>131</v>
      </c>
      <c r="K144" s="133">
        <v>0.1</v>
      </c>
      <c r="L144" s="293"/>
      <c r="M144" s="293"/>
      <c r="N144" s="293">
        <f>ROUND(L144*K144,2)</f>
        <v>0</v>
      </c>
      <c r="O144" s="293"/>
      <c r="P144" s="293"/>
      <c r="Q144" s="293"/>
      <c r="R144" s="134"/>
      <c r="T144" s="135"/>
      <c r="U144" s="40"/>
      <c r="V144" s="136"/>
      <c r="W144" s="136"/>
      <c r="X144" s="136"/>
      <c r="Y144" s="136"/>
      <c r="Z144" s="136"/>
      <c r="AA144" s="137"/>
    </row>
    <row r="145" spans="2:31" s="9" customFormat="1" ht="29.9" customHeight="1" x14ac:dyDescent="0.35">
      <c r="B145" s="121"/>
      <c r="C145" s="122"/>
      <c r="D145" s="128" t="s">
        <v>103</v>
      </c>
      <c r="E145" s="128"/>
      <c r="F145" s="128"/>
      <c r="G145" s="128"/>
      <c r="H145" s="128"/>
      <c r="I145" s="128"/>
      <c r="J145" s="128"/>
      <c r="K145" s="128"/>
      <c r="L145" s="128"/>
      <c r="M145" s="128"/>
      <c r="N145" s="304">
        <f>SUM(N146)</f>
        <v>0</v>
      </c>
      <c r="O145" s="305"/>
      <c r="P145" s="305"/>
      <c r="Q145" s="305"/>
      <c r="R145" s="124"/>
      <c r="T145" s="125"/>
      <c r="U145" s="122"/>
      <c r="V145" s="122"/>
      <c r="W145" s="126"/>
      <c r="X145" s="122"/>
      <c r="Y145" s="126"/>
      <c r="Z145" s="122"/>
      <c r="AA145" s="127"/>
      <c r="AD145" s="1"/>
    </row>
    <row r="146" spans="2:31" s="1" customFormat="1" ht="25.5" customHeight="1" x14ac:dyDescent="0.35">
      <c r="B146" s="129"/>
      <c r="C146" s="130">
        <v>18</v>
      </c>
      <c r="D146" s="130" t="s">
        <v>123</v>
      </c>
      <c r="E146" s="131" t="s">
        <v>129</v>
      </c>
      <c r="F146" s="294" t="s">
        <v>130</v>
      </c>
      <c r="G146" s="294"/>
      <c r="H146" s="294"/>
      <c r="I146" s="294"/>
      <c r="J146" s="132" t="s">
        <v>131</v>
      </c>
      <c r="K146" s="133">
        <v>0.2</v>
      </c>
      <c r="L146" s="293"/>
      <c r="M146" s="293"/>
      <c r="N146" s="293">
        <f>ROUND(L146*K146,2)</f>
        <v>0</v>
      </c>
      <c r="O146" s="293"/>
      <c r="P146" s="293"/>
      <c r="Q146" s="293"/>
      <c r="R146" s="134"/>
      <c r="T146" s="135"/>
      <c r="U146" s="40"/>
      <c r="V146" s="136"/>
      <c r="W146" s="136"/>
      <c r="X146" s="136"/>
      <c r="Y146" s="136"/>
      <c r="Z146" s="136"/>
      <c r="AA146" s="137"/>
    </row>
    <row r="147" spans="2:31" s="9" customFormat="1" ht="37.4" customHeight="1" x14ac:dyDescent="0.35">
      <c r="B147" s="121"/>
      <c r="C147" s="122"/>
      <c r="D147" s="123" t="s">
        <v>104</v>
      </c>
      <c r="E147" s="123"/>
      <c r="F147" s="123"/>
      <c r="G147" s="123"/>
      <c r="H147" s="123"/>
      <c r="I147" s="123"/>
      <c r="J147" s="123"/>
      <c r="K147" s="123"/>
      <c r="L147" s="123"/>
      <c r="M147" s="123"/>
      <c r="N147" s="306">
        <f>+N148++N159+N162+N165</f>
        <v>0</v>
      </c>
      <c r="O147" s="307"/>
      <c r="P147" s="307"/>
      <c r="Q147" s="307"/>
      <c r="R147" s="124"/>
      <c r="T147" s="125"/>
      <c r="U147" s="122"/>
      <c r="V147" s="122"/>
      <c r="W147" s="126"/>
      <c r="X147" s="122"/>
      <c r="Y147" s="126"/>
      <c r="Z147" s="122"/>
      <c r="AA147" s="127"/>
      <c r="AD147" s="1"/>
    </row>
    <row r="148" spans="2:31" s="9" customFormat="1" ht="29.9" customHeight="1" x14ac:dyDescent="0.35">
      <c r="B148" s="121"/>
      <c r="C148" s="122"/>
      <c r="D148" s="128" t="s">
        <v>353</v>
      </c>
      <c r="E148" s="128"/>
      <c r="F148" s="128"/>
      <c r="G148" s="128"/>
      <c r="H148" s="128"/>
      <c r="I148" s="128"/>
      <c r="J148" s="128"/>
      <c r="K148" s="128"/>
      <c r="L148" s="128"/>
      <c r="M148" s="128"/>
      <c r="N148" s="304">
        <f>SUM(N149:Q158)</f>
        <v>0</v>
      </c>
      <c r="O148" s="305"/>
      <c r="P148" s="305"/>
      <c r="Q148" s="305"/>
      <c r="R148" s="124"/>
      <c r="T148" s="125"/>
      <c r="U148" s="122"/>
      <c r="V148" s="122"/>
      <c r="W148" s="126"/>
      <c r="X148" s="122"/>
      <c r="Y148" s="126"/>
      <c r="Z148" s="122"/>
      <c r="AA148" s="127"/>
      <c r="AD148" s="1"/>
    </row>
    <row r="149" spans="2:31" s="1" customFormat="1" ht="38.25" customHeight="1" x14ac:dyDescent="0.35">
      <c r="B149" s="129"/>
      <c r="C149" s="130">
        <v>19</v>
      </c>
      <c r="D149" s="130" t="s">
        <v>123</v>
      </c>
      <c r="E149" s="131" t="s">
        <v>354</v>
      </c>
      <c r="F149" s="294" t="s">
        <v>395</v>
      </c>
      <c r="G149" s="294"/>
      <c r="H149" s="294"/>
      <c r="I149" s="294"/>
      <c r="J149" s="132" t="s">
        <v>160</v>
      </c>
      <c r="K149" s="133">
        <v>2</v>
      </c>
      <c r="L149" s="293"/>
      <c r="M149" s="293"/>
      <c r="N149" s="293">
        <f t="shared" ref="N149:N152" si="1">ROUND(L149*K149,2)</f>
        <v>0</v>
      </c>
      <c r="O149" s="293"/>
      <c r="P149" s="293"/>
      <c r="Q149" s="293"/>
      <c r="R149" s="134"/>
      <c r="T149" s="135"/>
      <c r="U149" s="40"/>
      <c r="V149" s="136"/>
      <c r="W149" s="136"/>
      <c r="X149" s="136"/>
      <c r="Y149" s="136"/>
      <c r="Z149" s="136"/>
      <c r="AA149" s="137"/>
    </row>
    <row r="150" spans="2:31" s="1" customFormat="1" ht="43.5" customHeight="1" x14ac:dyDescent="0.35">
      <c r="B150" s="129"/>
      <c r="C150" s="130">
        <v>20</v>
      </c>
      <c r="D150" s="130" t="s">
        <v>123</v>
      </c>
      <c r="E150" s="131" t="s">
        <v>394</v>
      </c>
      <c r="F150" s="294" t="s">
        <v>605</v>
      </c>
      <c r="G150" s="294"/>
      <c r="H150" s="294"/>
      <c r="I150" s="294"/>
      <c r="J150" s="132" t="s">
        <v>160</v>
      </c>
      <c r="K150" s="133">
        <v>2</v>
      </c>
      <c r="L150" s="293"/>
      <c r="M150" s="293"/>
      <c r="N150" s="293">
        <f t="shared" si="1"/>
        <v>0</v>
      </c>
      <c r="O150" s="293"/>
      <c r="P150" s="293"/>
      <c r="Q150" s="293"/>
      <c r="R150" s="134"/>
      <c r="T150" s="135"/>
      <c r="U150" s="40"/>
      <c r="V150" s="136"/>
      <c r="W150" s="136"/>
      <c r="X150" s="136"/>
      <c r="Y150" s="136"/>
      <c r="Z150" s="136"/>
      <c r="AA150" s="137"/>
    </row>
    <row r="151" spans="2:31" s="1" customFormat="1" ht="38.25" customHeight="1" x14ac:dyDescent="0.35">
      <c r="B151" s="129"/>
      <c r="C151" s="130">
        <v>21</v>
      </c>
      <c r="D151" s="130" t="s">
        <v>123</v>
      </c>
      <c r="E151" s="131" t="s">
        <v>398</v>
      </c>
      <c r="F151" s="294" t="s">
        <v>396</v>
      </c>
      <c r="G151" s="294"/>
      <c r="H151" s="294"/>
      <c r="I151" s="294"/>
      <c r="J151" s="132" t="s">
        <v>160</v>
      </c>
      <c r="K151" s="133">
        <v>2</v>
      </c>
      <c r="L151" s="293"/>
      <c r="M151" s="293"/>
      <c r="N151" s="293">
        <f t="shared" si="1"/>
        <v>0</v>
      </c>
      <c r="O151" s="293"/>
      <c r="P151" s="293"/>
      <c r="Q151" s="293"/>
      <c r="R151" s="134"/>
      <c r="T151" s="135"/>
      <c r="U151" s="40"/>
      <c r="V151" s="136"/>
      <c r="W151" s="136"/>
      <c r="X151" s="136"/>
      <c r="Y151" s="136"/>
      <c r="Z151" s="136"/>
      <c r="AA151" s="137"/>
    </row>
    <row r="152" spans="2:31" s="1" customFormat="1" ht="38.25" customHeight="1" x14ac:dyDescent="0.35">
      <c r="B152" s="129"/>
      <c r="C152" s="130">
        <v>22</v>
      </c>
      <c r="D152" s="130" t="s">
        <v>123</v>
      </c>
      <c r="E152" s="131" t="s">
        <v>606</v>
      </c>
      <c r="F152" s="294" t="s">
        <v>608</v>
      </c>
      <c r="G152" s="294"/>
      <c r="H152" s="294"/>
      <c r="I152" s="294"/>
      <c r="J152" s="132" t="s">
        <v>160</v>
      </c>
      <c r="K152" s="133">
        <v>1</v>
      </c>
      <c r="L152" s="293"/>
      <c r="M152" s="293"/>
      <c r="N152" s="293">
        <f t="shared" si="1"/>
        <v>0</v>
      </c>
      <c r="O152" s="293"/>
      <c r="P152" s="293"/>
      <c r="Q152" s="293"/>
      <c r="R152" s="134"/>
      <c r="T152" s="135"/>
      <c r="U152" s="40"/>
      <c r="V152" s="136"/>
      <c r="W152" s="136"/>
      <c r="X152" s="136"/>
      <c r="Y152" s="136"/>
      <c r="Z152" s="136"/>
      <c r="AA152" s="137"/>
    </row>
    <row r="153" spans="2:31" s="1" customFormat="1" ht="38.25" customHeight="1" x14ac:dyDescent="0.35">
      <c r="B153" s="129"/>
      <c r="C153" s="130">
        <v>23</v>
      </c>
      <c r="D153" s="130" t="s">
        <v>123</v>
      </c>
      <c r="E153" s="131" t="s">
        <v>606</v>
      </c>
      <c r="F153" s="294" t="s">
        <v>609</v>
      </c>
      <c r="G153" s="294"/>
      <c r="H153" s="294"/>
      <c r="I153" s="294"/>
      <c r="J153" s="132" t="s">
        <v>160</v>
      </c>
      <c r="K153" s="133">
        <v>2</v>
      </c>
      <c r="L153" s="293"/>
      <c r="M153" s="293"/>
      <c r="N153" s="293">
        <f t="shared" ref="N153:N158" si="2">ROUND(L153*K153,2)</f>
        <v>0</v>
      </c>
      <c r="O153" s="293"/>
      <c r="P153" s="293"/>
      <c r="Q153" s="293"/>
      <c r="R153" s="134"/>
      <c r="T153" s="135"/>
      <c r="U153" s="40"/>
      <c r="V153" s="136"/>
      <c r="W153" s="136"/>
      <c r="X153" s="136"/>
      <c r="Y153" s="136"/>
      <c r="Z153" s="136"/>
      <c r="AA153" s="137"/>
    </row>
    <row r="154" spans="2:31" s="1" customFormat="1" ht="58.5" customHeight="1" x14ac:dyDescent="0.35">
      <c r="B154" s="129"/>
      <c r="C154" s="130">
        <v>24</v>
      </c>
      <c r="D154" s="130" t="s">
        <v>123</v>
      </c>
      <c r="E154" s="131" t="s">
        <v>606</v>
      </c>
      <c r="F154" s="294" t="s">
        <v>397</v>
      </c>
      <c r="G154" s="294"/>
      <c r="H154" s="294"/>
      <c r="I154" s="294"/>
      <c r="J154" s="132" t="s">
        <v>160</v>
      </c>
      <c r="K154" s="133">
        <v>1</v>
      </c>
      <c r="L154" s="293"/>
      <c r="M154" s="293"/>
      <c r="N154" s="293">
        <f t="shared" si="2"/>
        <v>0</v>
      </c>
      <c r="O154" s="293"/>
      <c r="P154" s="293"/>
      <c r="Q154" s="293"/>
      <c r="R154" s="134"/>
      <c r="T154" s="135"/>
      <c r="U154" s="40"/>
      <c r="V154" s="136"/>
      <c r="W154" s="136"/>
      <c r="X154" s="136"/>
      <c r="Y154" s="136"/>
      <c r="Z154" s="136"/>
      <c r="AA154" s="137"/>
    </row>
    <row r="155" spans="2:31" s="1" customFormat="1" ht="53.25" customHeight="1" x14ac:dyDescent="0.35">
      <c r="B155" s="129"/>
      <c r="C155" s="130">
        <v>25</v>
      </c>
      <c r="D155" s="130" t="s">
        <v>123</v>
      </c>
      <c r="E155" s="131" t="s">
        <v>606</v>
      </c>
      <c r="F155" s="294" t="s">
        <v>397</v>
      </c>
      <c r="G155" s="294"/>
      <c r="H155" s="294"/>
      <c r="I155" s="294"/>
      <c r="J155" s="132" t="s">
        <v>160</v>
      </c>
      <c r="K155" s="133">
        <v>2</v>
      </c>
      <c r="L155" s="293"/>
      <c r="M155" s="293"/>
      <c r="N155" s="293">
        <f t="shared" si="2"/>
        <v>0</v>
      </c>
      <c r="O155" s="293"/>
      <c r="P155" s="293"/>
      <c r="Q155" s="293"/>
      <c r="R155" s="134"/>
      <c r="T155" s="135"/>
      <c r="U155" s="40"/>
      <c r="V155" s="136"/>
      <c r="W155" s="136"/>
      <c r="X155" s="136"/>
      <c r="Y155" s="136"/>
      <c r="Z155" s="136"/>
      <c r="AA155" s="137"/>
    </row>
    <row r="156" spans="2:31" s="1" customFormat="1" ht="53.25" customHeight="1" x14ac:dyDescent="0.35">
      <c r="B156" s="129"/>
      <c r="C156" s="130">
        <v>26</v>
      </c>
      <c r="D156" s="130" t="s">
        <v>123</v>
      </c>
      <c r="E156" s="131" t="s">
        <v>606</v>
      </c>
      <c r="F156" s="294" t="s">
        <v>610</v>
      </c>
      <c r="G156" s="294"/>
      <c r="H156" s="294"/>
      <c r="I156" s="294"/>
      <c r="J156" s="132" t="s">
        <v>160</v>
      </c>
      <c r="K156" s="133">
        <v>1</v>
      </c>
      <c r="L156" s="293"/>
      <c r="M156" s="293"/>
      <c r="N156" s="293">
        <f t="shared" si="2"/>
        <v>0</v>
      </c>
      <c r="O156" s="293"/>
      <c r="P156" s="293"/>
      <c r="Q156" s="293"/>
      <c r="R156" s="134"/>
      <c r="T156" s="135"/>
      <c r="U156" s="40"/>
      <c r="V156" s="136"/>
      <c r="W156" s="136"/>
      <c r="X156" s="136"/>
      <c r="Y156" s="136"/>
      <c r="Z156" s="136"/>
      <c r="AA156" s="137"/>
    </row>
    <row r="157" spans="2:31" s="1" customFormat="1" ht="53.25" customHeight="1" x14ac:dyDescent="0.35">
      <c r="B157" s="129"/>
      <c r="C157" s="130">
        <v>27</v>
      </c>
      <c r="D157" s="130" t="s">
        <v>123</v>
      </c>
      <c r="E157" s="131" t="s">
        <v>606</v>
      </c>
      <c r="F157" s="294" t="s">
        <v>611</v>
      </c>
      <c r="G157" s="294"/>
      <c r="H157" s="294"/>
      <c r="I157" s="294"/>
      <c r="J157" s="132" t="s">
        <v>160</v>
      </c>
      <c r="K157" s="133">
        <v>1</v>
      </c>
      <c r="L157" s="293"/>
      <c r="M157" s="293"/>
      <c r="N157" s="293">
        <f t="shared" ref="N157" si="3">ROUND(L157*K157,2)</f>
        <v>0</v>
      </c>
      <c r="O157" s="293"/>
      <c r="P157" s="293"/>
      <c r="Q157" s="293"/>
      <c r="R157" s="134"/>
      <c r="T157" s="135"/>
      <c r="U157" s="40"/>
      <c r="V157" s="136"/>
      <c r="W157" s="136"/>
      <c r="X157" s="136"/>
      <c r="Y157" s="136"/>
      <c r="Z157" s="136"/>
      <c r="AA157" s="137"/>
    </row>
    <row r="158" spans="2:31" s="1" customFormat="1" ht="38.25" customHeight="1" x14ac:dyDescent="0.35">
      <c r="B158" s="129"/>
      <c r="C158" s="130">
        <v>28</v>
      </c>
      <c r="D158" s="130" t="s">
        <v>123</v>
      </c>
      <c r="E158" s="131" t="s">
        <v>399</v>
      </c>
      <c r="F158" s="294" t="s">
        <v>607</v>
      </c>
      <c r="G158" s="294"/>
      <c r="H158" s="294"/>
      <c r="I158" s="294"/>
      <c r="J158" s="132" t="s">
        <v>160</v>
      </c>
      <c r="K158" s="133">
        <v>2</v>
      </c>
      <c r="L158" s="293"/>
      <c r="M158" s="293"/>
      <c r="N158" s="293">
        <f t="shared" si="2"/>
        <v>0</v>
      </c>
      <c r="O158" s="293"/>
      <c r="P158" s="293"/>
      <c r="Q158" s="293"/>
      <c r="R158" s="134"/>
      <c r="T158" s="135"/>
      <c r="U158" s="40"/>
      <c r="V158" s="136"/>
      <c r="W158" s="136"/>
      <c r="X158" s="136"/>
      <c r="Y158" s="136"/>
      <c r="Z158" s="136"/>
      <c r="AA158" s="137"/>
    </row>
    <row r="159" spans="2:31" s="9" customFormat="1" ht="29.9" customHeight="1" x14ac:dyDescent="0.35">
      <c r="B159" s="121"/>
      <c r="C159" s="122"/>
      <c r="D159" s="128" t="s">
        <v>290</v>
      </c>
      <c r="E159" s="128"/>
      <c r="F159" s="128"/>
      <c r="G159" s="128"/>
      <c r="H159" s="128"/>
      <c r="I159" s="128"/>
      <c r="J159" s="128"/>
      <c r="K159" s="128"/>
      <c r="L159" s="128"/>
      <c r="M159" s="128"/>
      <c r="N159" s="304">
        <f>SUM(N160:Q161)</f>
        <v>0</v>
      </c>
      <c r="O159" s="305"/>
      <c r="P159" s="305"/>
      <c r="Q159" s="305"/>
      <c r="R159" s="124"/>
      <c r="T159" s="125"/>
      <c r="U159" s="122"/>
      <c r="V159" s="122"/>
      <c r="W159" s="126"/>
      <c r="X159" s="122"/>
      <c r="Y159" s="126"/>
      <c r="Z159" s="122"/>
      <c r="AA159" s="127"/>
      <c r="AD159" s="1"/>
      <c r="AE159" s="1"/>
    </row>
    <row r="160" spans="2:31" s="1" customFormat="1" ht="50.25" customHeight="1" x14ac:dyDescent="0.35">
      <c r="B160" s="129"/>
      <c r="C160" s="130">
        <v>29</v>
      </c>
      <c r="D160" s="130" t="s">
        <v>123</v>
      </c>
      <c r="E160" s="131" t="s">
        <v>600</v>
      </c>
      <c r="F160" s="294" t="s">
        <v>612</v>
      </c>
      <c r="G160" s="294"/>
      <c r="H160" s="294"/>
      <c r="I160" s="294"/>
      <c r="J160" s="132" t="s">
        <v>160</v>
      </c>
      <c r="K160" s="133">
        <v>1</v>
      </c>
      <c r="L160" s="293"/>
      <c r="M160" s="293"/>
      <c r="N160" s="293">
        <f>ROUND(L160*K160,2)</f>
        <v>0</v>
      </c>
      <c r="O160" s="293"/>
      <c r="P160" s="293"/>
      <c r="Q160" s="293"/>
      <c r="R160" s="134"/>
      <c r="T160" s="135"/>
      <c r="U160" s="40"/>
      <c r="V160" s="136"/>
      <c r="W160" s="136"/>
      <c r="X160" s="136"/>
      <c r="Y160" s="136"/>
      <c r="Z160" s="136"/>
      <c r="AA160" s="137"/>
    </row>
    <row r="161" spans="2:30" s="1" customFormat="1" ht="60" customHeight="1" x14ac:dyDescent="0.35">
      <c r="B161" s="129"/>
      <c r="C161" s="130">
        <v>30</v>
      </c>
      <c r="D161" s="130" t="s">
        <v>138</v>
      </c>
      <c r="E161" s="131" t="s">
        <v>601</v>
      </c>
      <c r="F161" s="294" t="s">
        <v>613</v>
      </c>
      <c r="G161" s="294"/>
      <c r="H161" s="294"/>
      <c r="I161" s="294"/>
      <c r="J161" s="132" t="s">
        <v>160</v>
      </c>
      <c r="K161" s="133">
        <v>1</v>
      </c>
      <c r="L161" s="293"/>
      <c r="M161" s="293"/>
      <c r="N161" s="293">
        <f>ROUND(L161*K161,2)</f>
        <v>0</v>
      </c>
      <c r="O161" s="293"/>
      <c r="P161" s="293"/>
      <c r="Q161" s="293"/>
      <c r="R161" s="134"/>
      <c r="T161" s="135"/>
      <c r="U161" s="40"/>
      <c r="V161" s="136"/>
      <c r="W161" s="136"/>
      <c r="X161" s="136"/>
      <c r="Y161" s="136"/>
      <c r="Z161" s="136"/>
      <c r="AA161" s="137"/>
    </row>
    <row r="162" spans="2:30" s="9" customFormat="1" ht="29.9" customHeight="1" x14ac:dyDescent="0.35">
      <c r="B162" s="121"/>
      <c r="C162" s="122"/>
      <c r="D162" s="128" t="s">
        <v>291</v>
      </c>
      <c r="E162" s="128"/>
      <c r="F162" s="128"/>
      <c r="G162" s="128"/>
      <c r="H162" s="128"/>
      <c r="I162" s="128"/>
      <c r="J162" s="128"/>
      <c r="K162" s="128"/>
      <c r="L162" s="128"/>
      <c r="M162" s="128"/>
      <c r="N162" s="304">
        <f>SUM(N163:Q164)</f>
        <v>0</v>
      </c>
      <c r="O162" s="305"/>
      <c r="P162" s="305"/>
      <c r="Q162" s="305"/>
      <c r="R162" s="124"/>
      <c r="T162" s="125"/>
      <c r="U162" s="122"/>
      <c r="V162" s="122"/>
      <c r="W162" s="126"/>
      <c r="X162" s="122"/>
      <c r="Y162" s="126"/>
      <c r="Z162" s="122"/>
      <c r="AA162" s="127"/>
      <c r="AD162" s="1"/>
    </row>
    <row r="163" spans="2:30" s="1" customFormat="1" ht="25.5" customHeight="1" x14ac:dyDescent="0.35">
      <c r="B163" s="129"/>
      <c r="C163" s="130">
        <v>31</v>
      </c>
      <c r="D163" s="130" t="s">
        <v>123</v>
      </c>
      <c r="E163" s="131" t="s">
        <v>324</v>
      </c>
      <c r="F163" s="294" t="s">
        <v>325</v>
      </c>
      <c r="G163" s="294"/>
      <c r="H163" s="294"/>
      <c r="I163" s="294"/>
      <c r="J163" s="132" t="s">
        <v>160</v>
      </c>
      <c r="K163" s="133">
        <v>1</v>
      </c>
      <c r="L163" s="293"/>
      <c r="M163" s="293"/>
      <c r="N163" s="293">
        <f>ROUND(L163*K163,2)</f>
        <v>0</v>
      </c>
      <c r="O163" s="293"/>
      <c r="P163" s="293"/>
      <c r="Q163" s="293"/>
      <c r="R163" s="134"/>
      <c r="T163" s="135"/>
      <c r="U163" s="40"/>
      <c r="V163" s="136"/>
      <c r="W163" s="136"/>
      <c r="X163" s="136"/>
      <c r="Y163" s="136"/>
      <c r="Z163" s="136"/>
      <c r="AA163" s="137"/>
    </row>
    <row r="164" spans="2:30" s="1" customFormat="1" ht="25.5" customHeight="1" x14ac:dyDescent="0.35">
      <c r="B164" s="129"/>
      <c r="C164" s="130">
        <v>32</v>
      </c>
      <c r="D164" s="130" t="s">
        <v>138</v>
      </c>
      <c r="E164" s="131" t="s">
        <v>326</v>
      </c>
      <c r="F164" s="294" t="s">
        <v>400</v>
      </c>
      <c r="G164" s="294"/>
      <c r="H164" s="294"/>
      <c r="I164" s="294"/>
      <c r="J164" s="132" t="s">
        <v>160</v>
      </c>
      <c r="K164" s="133">
        <v>1</v>
      </c>
      <c r="L164" s="293"/>
      <c r="M164" s="293"/>
      <c r="N164" s="293">
        <f>ROUND(L164*K164,2)</f>
        <v>0</v>
      </c>
      <c r="O164" s="293"/>
      <c r="P164" s="293"/>
      <c r="Q164" s="293"/>
      <c r="R164" s="134"/>
      <c r="T164" s="135"/>
      <c r="U164" s="40"/>
      <c r="V164" s="136"/>
      <c r="W164" s="136"/>
      <c r="X164" s="136"/>
      <c r="Y164" s="136"/>
      <c r="Z164" s="136"/>
      <c r="AA164" s="137"/>
    </row>
    <row r="165" spans="2:30" s="9" customFormat="1" ht="29.9" customHeight="1" x14ac:dyDescent="0.35">
      <c r="B165" s="121"/>
      <c r="C165" s="122"/>
      <c r="D165" s="128" t="s">
        <v>292</v>
      </c>
      <c r="E165" s="128"/>
      <c r="F165" s="128"/>
      <c r="G165" s="128"/>
      <c r="H165" s="128"/>
      <c r="I165" s="128"/>
      <c r="J165" s="128"/>
      <c r="K165" s="128"/>
      <c r="L165" s="128"/>
      <c r="M165" s="128"/>
      <c r="N165" s="304">
        <f>SUM(N166:Q169)</f>
        <v>0</v>
      </c>
      <c r="O165" s="305"/>
      <c r="P165" s="305"/>
      <c r="Q165" s="305"/>
      <c r="R165" s="124"/>
      <c r="T165" s="125"/>
      <c r="U165" s="122"/>
      <c r="V165" s="122"/>
      <c r="W165" s="126"/>
      <c r="X165" s="122"/>
      <c r="Y165" s="126"/>
      <c r="Z165" s="122"/>
      <c r="AA165" s="127"/>
      <c r="AD165" s="1"/>
    </row>
    <row r="166" spans="2:30" s="1" customFormat="1" ht="38.25" customHeight="1" x14ac:dyDescent="0.35">
      <c r="B166" s="129"/>
      <c r="C166" s="130">
        <v>33</v>
      </c>
      <c r="D166" s="130" t="s">
        <v>123</v>
      </c>
      <c r="E166" s="131" t="s">
        <v>327</v>
      </c>
      <c r="F166" s="294" t="s">
        <v>328</v>
      </c>
      <c r="G166" s="294"/>
      <c r="H166" s="294"/>
      <c r="I166" s="294"/>
      <c r="J166" s="132" t="s">
        <v>124</v>
      </c>
      <c r="K166" s="133">
        <v>63.7</v>
      </c>
      <c r="L166" s="293"/>
      <c r="M166" s="293"/>
      <c r="N166" s="293">
        <f>ROUND(L166*K166,2)</f>
        <v>0</v>
      </c>
      <c r="O166" s="293"/>
      <c r="P166" s="293"/>
      <c r="Q166" s="293"/>
      <c r="R166" s="134"/>
      <c r="T166" s="135"/>
      <c r="U166" s="40"/>
      <c r="V166" s="136"/>
      <c r="W166" s="136"/>
      <c r="X166" s="136"/>
      <c r="Y166" s="136"/>
      <c r="Z166" s="136"/>
      <c r="AA166" s="137"/>
    </row>
    <row r="167" spans="2:30" s="1" customFormat="1" ht="25.5" customHeight="1" x14ac:dyDescent="0.35">
      <c r="B167" s="129"/>
      <c r="C167" s="130">
        <v>34</v>
      </c>
      <c r="D167" s="130" t="s">
        <v>138</v>
      </c>
      <c r="E167" s="131" t="s">
        <v>329</v>
      </c>
      <c r="F167" s="294" t="s">
        <v>330</v>
      </c>
      <c r="G167" s="294"/>
      <c r="H167" s="294"/>
      <c r="I167" s="294"/>
      <c r="J167" s="132" t="s">
        <v>124</v>
      </c>
      <c r="K167" s="133">
        <v>63.7</v>
      </c>
      <c r="L167" s="293"/>
      <c r="M167" s="293"/>
      <c r="N167" s="293">
        <f>ROUND(L167*K167,2)</f>
        <v>0</v>
      </c>
      <c r="O167" s="293"/>
      <c r="P167" s="293"/>
      <c r="Q167" s="293"/>
      <c r="R167" s="134"/>
      <c r="T167" s="135"/>
      <c r="U167" s="40"/>
      <c r="V167" s="136"/>
      <c r="W167" s="136"/>
      <c r="X167" s="136"/>
      <c r="Y167" s="136"/>
      <c r="Z167" s="136"/>
      <c r="AA167" s="137"/>
    </row>
    <row r="168" spans="2:30" s="1" customFormat="1" ht="38.25" customHeight="1" x14ac:dyDescent="0.35">
      <c r="B168" s="129"/>
      <c r="C168" s="130">
        <v>35</v>
      </c>
      <c r="D168" s="130" t="s">
        <v>123</v>
      </c>
      <c r="E168" s="131" t="s">
        <v>331</v>
      </c>
      <c r="F168" s="294" t="s">
        <v>332</v>
      </c>
      <c r="G168" s="294"/>
      <c r="H168" s="294"/>
      <c r="I168" s="294"/>
      <c r="J168" s="132" t="s">
        <v>124</v>
      </c>
      <c r="K168" s="133">
        <v>195</v>
      </c>
      <c r="L168" s="293"/>
      <c r="M168" s="293"/>
      <c r="N168" s="293">
        <f>ROUND(L168*K168,2)</f>
        <v>0</v>
      </c>
      <c r="O168" s="293"/>
      <c r="P168" s="293"/>
      <c r="Q168" s="293"/>
      <c r="R168" s="134"/>
      <c r="T168" s="135"/>
      <c r="U168" s="40"/>
      <c r="V168" s="136"/>
      <c r="W168" s="136"/>
      <c r="X168" s="136"/>
      <c r="Y168" s="136"/>
      <c r="Z168" s="136"/>
      <c r="AA168" s="137"/>
    </row>
    <row r="169" spans="2:30" s="1" customFormat="1" ht="38.25" customHeight="1" x14ac:dyDescent="0.35">
      <c r="B169" s="129"/>
      <c r="C169" s="130">
        <v>36</v>
      </c>
      <c r="D169" s="130" t="s">
        <v>123</v>
      </c>
      <c r="E169" s="131" t="s">
        <v>333</v>
      </c>
      <c r="F169" s="294" t="s">
        <v>334</v>
      </c>
      <c r="G169" s="294"/>
      <c r="H169" s="294"/>
      <c r="I169" s="294"/>
      <c r="J169" s="132" t="s">
        <v>124</v>
      </c>
      <c r="K169" s="133">
        <v>195</v>
      </c>
      <c r="L169" s="293"/>
      <c r="M169" s="293"/>
      <c r="N169" s="293">
        <f>ROUND(L169*K169,2)</f>
        <v>0</v>
      </c>
      <c r="O169" s="293"/>
      <c r="P169" s="293"/>
      <c r="Q169" s="293"/>
      <c r="R169" s="134"/>
      <c r="T169" s="135"/>
      <c r="U169" s="40"/>
      <c r="V169" s="136"/>
      <c r="W169" s="136"/>
      <c r="X169" s="136"/>
      <c r="Y169" s="136"/>
      <c r="Z169" s="136"/>
      <c r="AA169" s="137"/>
    </row>
    <row r="170" spans="2:30" s="1" customFormat="1" ht="7" customHeight="1" x14ac:dyDescent="0.35">
      <c r="B170" s="55"/>
      <c r="C170" s="56"/>
      <c r="D170" s="56"/>
      <c r="E170" s="56"/>
      <c r="F170" s="56"/>
      <c r="G170" s="56"/>
      <c r="H170" s="56"/>
      <c r="I170" s="56"/>
      <c r="J170" s="56"/>
      <c r="K170" s="56"/>
      <c r="L170" s="56"/>
      <c r="M170" s="56"/>
      <c r="N170" s="56"/>
      <c r="O170" s="56"/>
      <c r="P170" s="56"/>
      <c r="Q170" s="56"/>
      <c r="R170" s="57"/>
    </row>
  </sheetData>
  <mergeCells count="183">
    <mergeCell ref="C2:Q2"/>
    <mergeCell ref="C4:Q4"/>
    <mergeCell ref="F6:P6"/>
    <mergeCell ref="F7:P7"/>
    <mergeCell ref="O9:P9"/>
    <mergeCell ref="O11:P11"/>
    <mergeCell ref="O12:P12"/>
    <mergeCell ref="O14:P14"/>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N97:Q97"/>
    <mergeCell ref="N98:Q98"/>
    <mergeCell ref="N99:Q99"/>
    <mergeCell ref="N89:Q89"/>
    <mergeCell ref="N90:Q90"/>
    <mergeCell ref="N91:Q91"/>
    <mergeCell ref="N92:Q92"/>
    <mergeCell ref="N93:Q93"/>
    <mergeCell ref="N94:Q94"/>
    <mergeCell ref="N95:Q95"/>
    <mergeCell ref="N96:Q96"/>
    <mergeCell ref="F123:I123"/>
    <mergeCell ref="L123:M123"/>
    <mergeCell ref="N123:Q123"/>
    <mergeCell ref="N101:Q101"/>
    <mergeCell ref="L103:Q103"/>
    <mergeCell ref="C109:Q109"/>
    <mergeCell ref="F111:P111"/>
    <mergeCell ref="F112:P112"/>
    <mergeCell ref="M114:P114"/>
    <mergeCell ref="M116:Q116"/>
    <mergeCell ref="M117:Q117"/>
    <mergeCell ref="F119:I119"/>
    <mergeCell ref="L119:M119"/>
    <mergeCell ref="N119:Q119"/>
    <mergeCell ref="F128:I128"/>
    <mergeCell ref="L128:M128"/>
    <mergeCell ref="N128:Q128"/>
    <mergeCell ref="F125:I125"/>
    <mergeCell ref="L125:M125"/>
    <mergeCell ref="N125:Q125"/>
    <mergeCell ref="F126:I126"/>
    <mergeCell ref="L126:M126"/>
    <mergeCell ref="N126:Q126"/>
    <mergeCell ref="F127:I127"/>
    <mergeCell ref="L127:M127"/>
    <mergeCell ref="N127:Q127"/>
    <mergeCell ref="F131:I131"/>
    <mergeCell ref="L131:M131"/>
    <mergeCell ref="N131:Q131"/>
    <mergeCell ref="F132:I132"/>
    <mergeCell ref="L132:M132"/>
    <mergeCell ref="N132:Q132"/>
    <mergeCell ref="F129:I129"/>
    <mergeCell ref="L129:M129"/>
    <mergeCell ref="N129:Q129"/>
    <mergeCell ref="F138:I138"/>
    <mergeCell ref="F139:I139"/>
    <mergeCell ref="L139:M139"/>
    <mergeCell ref="N139:Q139"/>
    <mergeCell ref="F136:I136"/>
    <mergeCell ref="F135:I135"/>
    <mergeCell ref="L135:M135"/>
    <mergeCell ref="N135:Q135"/>
    <mergeCell ref="F133:I133"/>
    <mergeCell ref="L133:M133"/>
    <mergeCell ref="N133:Q133"/>
    <mergeCell ref="F134:I134"/>
    <mergeCell ref="L134:M134"/>
    <mergeCell ref="N134:Q134"/>
    <mergeCell ref="N137:Q137"/>
    <mergeCell ref="F149:I149"/>
    <mergeCell ref="L149:M149"/>
    <mergeCell ref="N149:Q149"/>
    <mergeCell ref="F150:I150"/>
    <mergeCell ref="L150:M150"/>
    <mergeCell ref="N150:Q150"/>
    <mergeCell ref="L157:M157"/>
    <mergeCell ref="N157:Q157"/>
    <mergeCell ref="F146:I146"/>
    <mergeCell ref="L146:M146"/>
    <mergeCell ref="N146:Q146"/>
    <mergeCell ref="F154:I154"/>
    <mergeCell ref="F155:I155"/>
    <mergeCell ref="F156:I156"/>
    <mergeCell ref="F153:I153"/>
    <mergeCell ref="N147:Q147"/>
    <mergeCell ref="N148:Q148"/>
    <mergeCell ref="L160:M160"/>
    <mergeCell ref="N160:Q160"/>
    <mergeCell ref="F161:I161"/>
    <mergeCell ref="L161:M161"/>
    <mergeCell ref="N161:Q161"/>
    <mergeCell ref="F151:I151"/>
    <mergeCell ref="L151:M151"/>
    <mergeCell ref="N151:Q151"/>
    <mergeCell ref="F152:I152"/>
    <mergeCell ref="L152:M152"/>
    <mergeCell ref="N152:Q152"/>
    <mergeCell ref="L153:M153"/>
    <mergeCell ref="N153:Q153"/>
    <mergeCell ref="L154:M154"/>
    <mergeCell ref="N154:Q154"/>
    <mergeCell ref="L155:M155"/>
    <mergeCell ref="N155:Q155"/>
    <mergeCell ref="L156:M156"/>
    <mergeCell ref="N156:Q156"/>
    <mergeCell ref="F157:I157"/>
    <mergeCell ref="F158:I158"/>
    <mergeCell ref="L158:M158"/>
    <mergeCell ref="N158:Q158"/>
    <mergeCell ref="N159:Q159"/>
    <mergeCell ref="N162:Q162"/>
    <mergeCell ref="N165:Q165"/>
    <mergeCell ref="F168:I168"/>
    <mergeCell ref="L168:M168"/>
    <mergeCell ref="N168:Q168"/>
    <mergeCell ref="F169:I169"/>
    <mergeCell ref="L169:M169"/>
    <mergeCell ref="N169:Q169"/>
    <mergeCell ref="F166:I166"/>
    <mergeCell ref="L166:M166"/>
    <mergeCell ref="N166:Q166"/>
    <mergeCell ref="F167:I167"/>
    <mergeCell ref="L167:M167"/>
    <mergeCell ref="N167:Q167"/>
    <mergeCell ref="F163:I163"/>
    <mergeCell ref="L163:M163"/>
    <mergeCell ref="N163:Q163"/>
    <mergeCell ref="F164:I164"/>
    <mergeCell ref="L164:M164"/>
    <mergeCell ref="N164:Q164"/>
    <mergeCell ref="F160:I160"/>
    <mergeCell ref="H1:K1"/>
    <mergeCell ref="S2:AB2"/>
    <mergeCell ref="N120:Q120"/>
    <mergeCell ref="N121:Q121"/>
    <mergeCell ref="N122:Q122"/>
    <mergeCell ref="N124:Q124"/>
    <mergeCell ref="N130:Q130"/>
    <mergeCell ref="N140:Q140"/>
    <mergeCell ref="N145:Q145"/>
    <mergeCell ref="F142:I142"/>
    <mergeCell ref="L142:M142"/>
    <mergeCell ref="N142:Q142"/>
    <mergeCell ref="F143:I143"/>
    <mergeCell ref="L143:M143"/>
    <mergeCell ref="N143:Q143"/>
    <mergeCell ref="F144:I144"/>
    <mergeCell ref="L144:M144"/>
    <mergeCell ref="N144:Q144"/>
    <mergeCell ref="F141:I141"/>
    <mergeCell ref="L141:M141"/>
    <mergeCell ref="N141:Q141"/>
    <mergeCell ref="F137:I137"/>
    <mergeCell ref="L137:M137"/>
  </mergeCells>
  <pageMargins left="0.58333330000000005" right="0.58333330000000005" top="0.5" bottom="0.46666669999999999" header="0" footer="0"/>
  <pageSetup paperSize="9" scale="95"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164"/>
  <sheetViews>
    <sheetView showGridLines="0" zoomScaleNormal="100" workbookViewId="0">
      <pane ySplit="1" topLeftCell="A2" activePane="bottomLeft" state="frozen"/>
      <selection activeCell="AN82" sqref="AN82:AP82"/>
      <selection pane="bottomLeft" activeCell="C4" sqref="C4:Q4"/>
    </sheetView>
  </sheetViews>
  <sheetFormatPr defaultColWidth="9.375" defaultRowHeight="12" x14ac:dyDescent="0.35"/>
  <cols>
    <col min="1" max="1" width="8.375" style="178" customWidth="1"/>
    <col min="2" max="2" width="1.625" style="178" customWidth="1"/>
    <col min="3" max="3" width="4.125" style="178" customWidth="1"/>
    <col min="4" max="4" width="4.375" style="178" customWidth="1"/>
    <col min="5" max="5" width="17.125" style="178" customWidth="1"/>
    <col min="6" max="7" width="11.125" style="178" customWidth="1"/>
    <col min="8" max="8" width="12.5" style="178" customWidth="1"/>
    <col min="9" max="9" width="7" style="178" customWidth="1"/>
    <col min="10" max="10" width="10.875" style="178" customWidth="1"/>
    <col min="11" max="11" width="11.5" style="178" customWidth="1"/>
    <col min="12" max="12" width="12" style="178" customWidth="1"/>
    <col min="13" max="14" width="6" style="178" customWidth="1"/>
    <col min="15" max="15" width="2" style="178" customWidth="1"/>
    <col min="16" max="16" width="12.5" style="178" customWidth="1"/>
    <col min="17" max="17" width="4.125" style="178" customWidth="1"/>
    <col min="18" max="18" width="1.625" style="178" customWidth="1"/>
    <col min="19" max="19" width="8.125" style="195" customWidth="1"/>
    <col min="20" max="20" width="29.625" style="195" hidden="1" customWidth="1"/>
    <col min="21" max="21" width="16.375" style="195" hidden="1" customWidth="1"/>
    <col min="22" max="22" width="12.375" style="195" hidden="1" customWidth="1"/>
    <col min="23" max="23" width="16.375" style="195" hidden="1" customWidth="1"/>
    <col min="24" max="24" width="12.125" style="195" hidden="1" customWidth="1"/>
    <col min="25" max="25" width="15" style="195" hidden="1" customWidth="1"/>
    <col min="26" max="26" width="11" style="195" hidden="1" customWidth="1"/>
    <col min="27" max="27" width="15" style="195" hidden="1" customWidth="1"/>
    <col min="28" max="28" width="16.375" style="195" hidden="1" customWidth="1"/>
    <col min="29" max="16384" width="9.375" style="178"/>
  </cols>
  <sheetData>
    <row r="1" spans="1:28" ht="21.75" customHeight="1" x14ac:dyDescent="0.35">
      <c r="A1" s="97"/>
      <c r="B1" s="11"/>
      <c r="C1" s="11"/>
      <c r="D1" s="12"/>
      <c r="E1" s="11"/>
      <c r="F1" s="13"/>
      <c r="G1" s="13"/>
      <c r="H1" s="295"/>
      <c r="I1" s="295"/>
      <c r="J1" s="295"/>
      <c r="K1" s="295"/>
      <c r="L1" s="13"/>
      <c r="M1" s="11"/>
      <c r="N1" s="11"/>
      <c r="O1" s="12"/>
      <c r="P1" s="11"/>
      <c r="Q1" s="11"/>
      <c r="R1" s="11"/>
      <c r="S1" s="13"/>
      <c r="T1" s="13"/>
      <c r="U1" s="97"/>
      <c r="V1" s="97"/>
      <c r="W1" s="14"/>
      <c r="X1" s="14"/>
      <c r="Y1" s="14"/>
      <c r="Z1" s="14"/>
      <c r="AA1" s="14"/>
      <c r="AB1" s="14"/>
    </row>
    <row r="2" spans="1:28" ht="37" customHeight="1" x14ac:dyDescent="0.35">
      <c r="C2" s="269" t="s">
        <v>4</v>
      </c>
      <c r="D2" s="270"/>
      <c r="E2" s="270"/>
      <c r="F2" s="270"/>
      <c r="G2" s="270"/>
      <c r="H2" s="270"/>
      <c r="I2" s="270"/>
      <c r="J2" s="270"/>
      <c r="K2" s="270"/>
      <c r="L2" s="270"/>
      <c r="M2" s="270"/>
      <c r="N2" s="270"/>
      <c r="O2" s="270"/>
      <c r="P2" s="270"/>
      <c r="Q2" s="270"/>
      <c r="S2" s="194"/>
    </row>
    <row r="3" spans="1:28" ht="7" customHeight="1" x14ac:dyDescent="0.35">
      <c r="B3" s="19"/>
      <c r="C3" s="20"/>
      <c r="D3" s="20"/>
      <c r="E3" s="20"/>
      <c r="F3" s="20"/>
      <c r="G3" s="20"/>
      <c r="H3" s="20"/>
      <c r="I3" s="20"/>
      <c r="J3" s="20"/>
      <c r="K3" s="20"/>
      <c r="L3" s="20"/>
      <c r="M3" s="20"/>
      <c r="N3" s="20"/>
      <c r="O3" s="20"/>
      <c r="P3" s="20"/>
      <c r="Q3" s="20"/>
      <c r="R3" s="21"/>
    </row>
    <row r="4" spans="1:28" ht="37" customHeight="1" x14ac:dyDescent="0.35">
      <c r="B4" s="22"/>
      <c r="C4" s="271" t="s">
        <v>92</v>
      </c>
      <c r="D4" s="272"/>
      <c r="E4" s="272"/>
      <c r="F4" s="272"/>
      <c r="G4" s="272"/>
      <c r="H4" s="272"/>
      <c r="I4" s="272"/>
      <c r="J4" s="272"/>
      <c r="K4" s="272"/>
      <c r="L4" s="272"/>
      <c r="M4" s="272"/>
      <c r="N4" s="272"/>
      <c r="O4" s="272"/>
      <c r="P4" s="272"/>
      <c r="Q4" s="272"/>
      <c r="R4" s="23"/>
      <c r="T4" s="198"/>
    </row>
    <row r="5" spans="1:28" ht="7" customHeight="1" x14ac:dyDescent="0.35">
      <c r="B5" s="22"/>
      <c r="C5" s="176"/>
      <c r="D5" s="176"/>
      <c r="E5" s="176"/>
      <c r="F5" s="176"/>
      <c r="G5" s="176"/>
      <c r="H5" s="176"/>
      <c r="I5" s="176"/>
      <c r="J5" s="176"/>
      <c r="K5" s="176"/>
      <c r="L5" s="176"/>
      <c r="M5" s="176"/>
      <c r="N5" s="176"/>
      <c r="O5" s="176"/>
      <c r="P5" s="176"/>
      <c r="Q5" s="176"/>
      <c r="R5" s="23"/>
    </row>
    <row r="6" spans="1:28" ht="46.5" customHeight="1" x14ac:dyDescent="0.35">
      <c r="B6" s="22"/>
      <c r="C6" s="176"/>
      <c r="D6" s="181" t="s">
        <v>12</v>
      </c>
      <c r="E6" s="176"/>
      <c r="F6" s="324" t="str">
        <f>'Rekapitulace stavby'!K6</f>
        <v>VÝMĚNA KOTLŮ A TECHNOLOGIE KOTELNY
INSTALACE TERMOSTATICKÝCH VENTILŮ NA OTOPNÝCH TĚLESECH 
V OBJEKTU ZÁKLADNÍ ŠKOLY A MATEŘSKÉ ŠKOLY CERHOVICE, OKRES BEROUN</v>
      </c>
      <c r="G6" s="325"/>
      <c r="H6" s="325"/>
      <c r="I6" s="325"/>
      <c r="J6" s="325"/>
      <c r="K6" s="325"/>
      <c r="L6" s="325"/>
      <c r="M6" s="325"/>
      <c r="N6" s="325"/>
      <c r="O6" s="325"/>
      <c r="P6" s="325"/>
      <c r="Q6" s="176"/>
      <c r="R6" s="23"/>
    </row>
    <row r="7" spans="1:28" s="1" customFormat="1" ht="32.9" customHeight="1" x14ac:dyDescent="0.35">
      <c r="B7" s="31"/>
      <c r="C7" s="182"/>
      <c r="D7" s="27" t="s">
        <v>93</v>
      </c>
      <c r="E7" s="182"/>
      <c r="F7" s="335" t="s">
        <v>935</v>
      </c>
      <c r="G7" s="315"/>
      <c r="H7" s="315"/>
      <c r="I7" s="315"/>
      <c r="J7" s="315"/>
      <c r="K7" s="315"/>
      <c r="L7" s="315"/>
      <c r="M7" s="315"/>
      <c r="N7" s="315"/>
      <c r="O7" s="315"/>
      <c r="P7" s="315"/>
      <c r="Q7" s="182"/>
      <c r="R7" s="33"/>
    </row>
    <row r="8" spans="1:28" s="1" customFormat="1" ht="14.5" customHeight="1" x14ac:dyDescent="0.35">
      <c r="B8" s="31"/>
      <c r="C8" s="182"/>
      <c r="D8" s="181" t="s">
        <v>13</v>
      </c>
      <c r="E8" s="182"/>
      <c r="F8" s="183" t="s">
        <v>14</v>
      </c>
      <c r="G8" s="182"/>
      <c r="H8" s="182"/>
      <c r="I8" s="182"/>
      <c r="J8" s="182"/>
      <c r="K8" s="182"/>
      <c r="L8" s="182"/>
      <c r="M8" s="181" t="s">
        <v>15</v>
      </c>
      <c r="N8" s="182"/>
      <c r="O8" s="183" t="s">
        <v>2</v>
      </c>
      <c r="P8" s="182"/>
      <c r="Q8" s="182"/>
      <c r="R8" s="33"/>
    </row>
    <row r="9" spans="1:28" s="1" customFormat="1" ht="14.5" customHeight="1" x14ac:dyDescent="0.35">
      <c r="B9" s="31"/>
      <c r="C9" s="182"/>
      <c r="D9" s="181" t="s">
        <v>16</v>
      </c>
      <c r="E9" s="182"/>
      <c r="F9" s="183" t="str">
        <f>'Rekapitulace stavby'!K8</f>
        <v>Na Dražkách 217, 267 61 Cerhovice</v>
      </c>
      <c r="G9" s="182"/>
      <c r="H9" s="182"/>
      <c r="I9" s="182"/>
      <c r="J9" s="182"/>
      <c r="K9" s="182"/>
      <c r="L9" s="182"/>
      <c r="M9" s="181" t="s">
        <v>17</v>
      </c>
      <c r="N9" s="182"/>
      <c r="O9" s="290">
        <f>'Rekapitulace stavby'!AN8</f>
        <v>44067</v>
      </c>
      <c r="P9" s="290"/>
      <c r="Q9" s="182"/>
      <c r="R9" s="33"/>
    </row>
    <row r="10" spans="1:28" s="1" customFormat="1" ht="10.9" customHeight="1" x14ac:dyDescent="0.35">
      <c r="B10" s="31"/>
      <c r="C10" s="182"/>
      <c r="D10" s="182"/>
      <c r="E10" s="182"/>
      <c r="F10" s="182"/>
      <c r="G10" s="182"/>
      <c r="H10" s="182"/>
      <c r="I10" s="182"/>
      <c r="J10" s="182"/>
      <c r="K10" s="182"/>
      <c r="L10" s="182"/>
      <c r="M10" s="182"/>
      <c r="N10" s="182"/>
      <c r="O10" s="182"/>
      <c r="P10" s="182"/>
      <c r="Q10" s="182"/>
      <c r="R10" s="33"/>
    </row>
    <row r="11" spans="1:28" s="1" customFormat="1" ht="14.5" customHeight="1" x14ac:dyDescent="0.35">
      <c r="B11" s="31"/>
      <c r="C11" s="182"/>
      <c r="D11" s="181" t="s">
        <v>20</v>
      </c>
      <c r="E11" s="182"/>
      <c r="F11" s="182"/>
      <c r="G11" s="182"/>
      <c r="H11" s="182"/>
      <c r="I11" s="182"/>
      <c r="J11" s="182"/>
      <c r="K11" s="182"/>
      <c r="L11" s="182"/>
      <c r="M11" s="181" t="s">
        <v>21</v>
      </c>
      <c r="N11" s="182"/>
      <c r="O11" s="316" t="str">
        <f>'Rekapitulace stavby'!AN10</f>
        <v>00233196</v>
      </c>
      <c r="P11" s="316"/>
      <c r="Q11" s="182"/>
      <c r="R11" s="33"/>
    </row>
    <row r="12" spans="1:28" s="1" customFormat="1" ht="18" customHeight="1" x14ac:dyDescent="0.35">
      <c r="B12" s="31"/>
      <c r="C12" s="182"/>
      <c r="D12" s="182"/>
      <c r="E12" s="183" t="str">
        <f>'Rekapitulace stavby'!E11</f>
        <v>Městys Cerhovice, nám.Kapitána Kučery 10, 267 61 Cerhovice</v>
      </c>
      <c r="F12" s="182"/>
      <c r="G12" s="182"/>
      <c r="H12" s="182"/>
      <c r="I12" s="182"/>
      <c r="J12" s="182"/>
      <c r="K12" s="182"/>
      <c r="L12" s="182"/>
      <c r="M12" s="181" t="s">
        <v>22</v>
      </c>
      <c r="N12" s="182"/>
      <c r="O12" s="316" t="s">
        <v>2</v>
      </c>
      <c r="P12" s="316"/>
      <c r="Q12" s="182"/>
      <c r="R12" s="33"/>
    </row>
    <row r="13" spans="1:28" s="1" customFormat="1" ht="7" customHeight="1" x14ac:dyDescent="0.35">
      <c r="B13" s="31"/>
      <c r="C13" s="182"/>
      <c r="D13" s="182"/>
      <c r="E13" s="182"/>
      <c r="F13" s="182"/>
      <c r="G13" s="182"/>
      <c r="H13" s="182"/>
      <c r="I13" s="182"/>
      <c r="J13" s="182"/>
      <c r="K13" s="182"/>
      <c r="L13" s="182"/>
      <c r="M13" s="182"/>
      <c r="N13" s="182"/>
      <c r="O13" s="182"/>
      <c r="P13" s="182"/>
      <c r="Q13" s="182"/>
      <c r="R13" s="33"/>
    </row>
    <row r="14" spans="1:28" s="1" customFormat="1" ht="14.5" customHeight="1" x14ac:dyDescent="0.35">
      <c r="B14" s="31"/>
      <c r="C14" s="182"/>
      <c r="D14" s="181" t="s">
        <v>23</v>
      </c>
      <c r="E14" s="182"/>
      <c r="F14" s="182"/>
      <c r="G14" s="182"/>
      <c r="H14" s="182"/>
      <c r="I14" s="182"/>
      <c r="J14" s="182"/>
      <c r="K14" s="182"/>
      <c r="L14" s="182"/>
      <c r="M14" s="181" t="s">
        <v>21</v>
      </c>
      <c r="N14" s="182"/>
      <c r="O14" s="316" t="str">
        <f>IF('Rekapitulace stavby'!AN13="","",'Rekapitulace stavby'!AN13)</f>
        <v/>
      </c>
      <c r="P14" s="316"/>
      <c r="Q14" s="182"/>
      <c r="R14" s="33"/>
    </row>
    <row r="15" spans="1:28" s="1" customFormat="1" ht="18" customHeight="1" x14ac:dyDescent="0.35">
      <c r="B15" s="31"/>
      <c r="C15" s="182"/>
      <c r="D15" s="182"/>
      <c r="E15" s="183" t="str">
        <f>IF('Rekapitulace stavby'!E14="","",'Rekapitulace stavby'!E14)</f>
        <v xml:space="preserve"> </v>
      </c>
      <c r="F15" s="182"/>
      <c r="G15" s="182"/>
      <c r="H15" s="182"/>
      <c r="I15" s="182"/>
      <c r="J15" s="182"/>
      <c r="K15" s="182"/>
      <c r="L15" s="182"/>
      <c r="M15" s="181" t="s">
        <v>22</v>
      </c>
      <c r="N15" s="182"/>
      <c r="O15" s="316" t="str">
        <f>IF('Rekapitulace stavby'!AN14="","",'Rekapitulace stavby'!AN14)</f>
        <v/>
      </c>
      <c r="P15" s="316"/>
      <c r="Q15" s="182"/>
      <c r="R15" s="33"/>
    </row>
    <row r="16" spans="1:28" s="1" customFormat="1" ht="7" customHeight="1" x14ac:dyDescent="0.35">
      <c r="B16" s="31"/>
      <c r="C16" s="182"/>
      <c r="D16" s="182"/>
      <c r="E16" s="182"/>
      <c r="F16" s="182"/>
      <c r="G16" s="182"/>
      <c r="H16" s="182"/>
      <c r="I16" s="182"/>
      <c r="J16" s="182"/>
      <c r="K16" s="182"/>
      <c r="L16" s="182"/>
      <c r="M16" s="182"/>
      <c r="N16" s="182"/>
      <c r="O16" s="182"/>
      <c r="P16" s="182"/>
      <c r="Q16" s="182"/>
      <c r="R16" s="33"/>
    </row>
    <row r="17" spans="2:18" s="1" customFormat="1" ht="14.5" customHeight="1" x14ac:dyDescent="0.35">
      <c r="B17" s="31"/>
      <c r="C17" s="182"/>
      <c r="D17" s="181" t="s">
        <v>25</v>
      </c>
      <c r="E17" s="182"/>
      <c r="F17" s="182"/>
      <c r="G17" s="182"/>
      <c r="H17" s="182"/>
      <c r="I17" s="182"/>
      <c r="J17" s="182"/>
      <c r="K17" s="182"/>
      <c r="L17" s="182"/>
      <c r="M17" s="181" t="s">
        <v>21</v>
      </c>
      <c r="N17" s="182"/>
      <c r="O17" s="316" t="s">
        <v>26</v>
      </c>
      <c r="P17" s="316"/>
      <c r="Q17" s="182"/>
      <c r="R17" s="33"/>
    </row>
    <row r="18" spans="2:18" s="1" customFormat="1" ht="18" customHeight="1" x14ac:dyDescent="0.35">
      <c r="B18" s="31"/>
      <c r="C18" s="182"/>
      <c r="D18" s="182"/>
      <c r="E18" s="183" t="s">
        <v>27</v>
      </c>
      <c r="F18" s="182"/>
      <c r="G18" s="182"/>
      <c r="H18" s="182"/>
      <c r="I18" s="182"/>
      <c r="J18" s="182"/>
      <c r="K18" s="182"/>
      <c r="L18" s="182"/>
      <c r="M18" s="181" t="s">
        <v>22</v>
      </c>
      <c r="N18" s="182"/>
      <c r="O18" s="316" t="s">
        <v>2</v>
      </c>
      <c r="P18" s="316"/>
      <c r="Q18" s="182"/>
      <c r="R18" s="33"/>
    </row>
    <row r="19" spans="2:18" s="1" customFormat="1" ht="7" customHeight="1" x14ac:dyDescent="0.35">
      <c r="B19" s="31"/>
      <c r="C19" s="182"/>
      <c r="D19" s="182"/>
      <c r="E19" s="182"/>
      <c r="F19" s="182"/>
      <c r="G19" s="182"/>
      <c r="H19" s="182"/>
      <c r="I19" s="182"/>
      <c r="J19" s="182"/>
      <c r="K19" s="182"/>
      <c r="L19" s="182"/>
      <c r="M19" s="182"/>
      <c r="N19" s="182"/>
      <c r="O19" s="182"/>
      <c r="P19" s="182"/>
      <c r="Q19" s="182"/>
      <c r="R19" s="33"/>
    </row>
    <row r="20" spans="2:18" s="1" customFormat="1" ht="14.5" customHeight="1" x14ac:dyDescent="0.35">
      <c r="B20" s="31"/>
      <c r="C20" s="182"/>
      <c r="D20" s="181" t="s">
        <v>29</v>
      </c>
      <c r="E20" s="182"/>
      <c r="F20" s="182"/>
      <c r="G20" s="182"/>
      <c r="H20" s="182"/>
      <c r="I20" s="182"/>
      <c r="J20" s="182"/>
      <c r="K20" s="182"/>
      <c r="L20" s="182"/>
      <c r="M20" s="181" t="s">
        <v>21</v>
      </c>
      <c r="N20" s="182"/>
      <c r="O20" s="316" t="str">
        <f>O17</f>
        <v>69769419</v>
      </c>
      <c r="P20" s="316"/>
      <c r="Q20" s="182"/>
      <c r="R20" s="33"/>
    </row>
    <row r="21" spans="2:18" s="1" customFormat="1" ht="18" customHeight="1" x14ac:dyDescent="0.35">
      <c r="B21" s="31"/>
      <c r="C21" s="182"/>
      <c r="D21" s="182"/>
      <c r="E21" s="183" t="str">
        <f>E18</f>
        <v>Ing. Karel Šimůnek</v>
      </c>
      <c r="F21" s="182"/>
      <c r="G21" s="182"/>
      <c r="H21" s="182"/>
      <c r="I21" s="182"/>
      <c r="J21" s="182"/>
      <c r="K21" s="182"/>
      <c r="L21" s="182"/>
      <c r="M21" s="181" t="s">
        <v>22</v>
      </c>
      <c r="N21" s="182"/>
      <c r="O21" s="316" t="s">
        <v>2</v>
      </c>
      <c r="P21" s="316"/>
      <c r="Q21" s="182"/>
      <c r="R21" s="33"/>
    </row>
    <row r="22" spans="2:18" s="1" customFormat="1" ht="7" customHeight="1" x14ac:dyDescent="0.35">
      <c r="B22" s="31"/>
      <c r="C22" s="182"/>
      <c r="D22" s="182"/>
      <c r="E22" s="182"/>
      <c r="F22" s="182"/>
      <c r="G22" s="182"/>
      <c r="H22" s="182"/>
      <c r="I22" s="182"/>
      <c r="J22" s="182"/>
      <c r="K22" s="182"/>
      <c r="L22" s="182"/>
      <c r="M22" s="182"/>
      <c r="N22" s="182"/>
      <c r="O22" s="182"/>
      <c r="P22" s="182"/>
      <c r="Q22" s="182"/>
      <c r="R22" s="33"/>
    </row>
    <row r="23" spans="2:18" s="1" customFormat="1" ht="14.5" customHeight="1" x14ac:dyDescent="0.35">
      <c r="B23" s="31"/>
      <c r="C23" s="182"/>
      <c r="D23" s="181" t="s">
        <v>30</v>
      </c>
      <c r="E23" s="182"/>
      <c r="F23" s="182"/>
      <c r="G23" s="182"/>
      <c r="H23" s="182"/>
      <c r="I23" s="182"/>
      <c r="J23" s="182"/>
      <c r="K23" s="182"/>
      <c r="L23" s="182"/>
      <c r="M23" s="182"/>
      <c r="N23" s="182"/>
      <c r="O23" s="182"/>
      <c r="P23" s="182"/>
      <c r="Q23" s="182"/>
      <c r="R23" s="33"/>
    </row>
    <row r="24" spans="2:18" s="1" customFormat="1" ht="55.5" customHeight="1" x14ac:dyDescent="0.35">
      <c r="B24" s="31"/>
      <c r="C24" s="182"/>
      <c r="D24" s="182"/>
      <c r="E24" s="276"/>
      <c r="F24" s="276"/>
      <c r="G24" s="276"/>
      <c r="H24" s="276"/>
      <c r="I24" s="276"/>
      <c r="J24" s="276"/>
      <c r="K24" s="276"/>
      <c r="L24" s="276"/>
      <c r="M24" s="182"/>
      <c r="N24" s="182"/>
      <c r="O24" s="182"/>
      <c r="P24" s="182"/>
      <c r="Q24" s="182"/>
      <c r="R24" s="33"/>
    </row>
    <row r="25" spans="2:18" s="1" customFormat="1" ht="7" customHeight="1" x14ac:dyDescent="0.35">
      <c r="B25" s="31"/>
      <c r="C25" s="182"/>
      <c r="D25" s="182"/>
      <c r="E25" s="182"/>
      <c r="F25" s="182"/>
      <c r="G25" s="182"/>
      <c r="H25" s="182"/>
      <c r="I25" s="182"/>
      <c r="J25" s="182"/>
      <c r="K25" s="182"/>
      <c r="L25" s="182"/>
      <c r="M25" s="182"/>
      <c r="N25" s="182"/>
      <c r="O25" s="182"/>
      <c r="P25" s="182"/>
      <c r="Q25" s="182"/>
      <c r="R25" s="33"/>
    </row>
    <row r="26" spans="2:18" s="1" customFormat="1" ht="7" customHeight="1" x14ac:dyDescent="0.35">
      <c r="B26" s="31"/>
      <c r="C26" s="182"/>
      <c r="D26" s="180"/>
      <c r="E26" s="180"/>
      <c r="F26" s="180"/>
      <c r="G26" s="180"/>
      <c r="H26" s="180"/>
      <c r="I26" s="180"/>
      <c r="J26" s="180"/>
      <c r="K26" s="180"/>
      <c r="L26" s="180"/>
      <c r="M26" s="180"/>
      <c r="N26" s="180"/>
      <c r="O26" s="180"/>
      <c r="P26" s="180"/>
      <c r="Q26" s="182"/>
      <c r="R26" s="33"/>
    </row>
    <row r="27" spans="2:18" s="1" customFormat="1" ht="14.5" customHeight="1" x14ac:dyDescent="0.35">
      <c r="B27" s="31"/>
      <c r="C27" s="182"/>
      <c r="D27" s="98" t="s">
        <v>95</v>
      </c>
      <c r="E27" s="182"/>
      <c r="F27" s="182"/>
      <c r="G27" s="182"/>
      <c r="H27" s="182"/>
      <c r="I27" s="182"/>
      <c r="J27" s="182"/>
      <c r="K27" s="182"/>
      <c r="L27" s="182"/>
      <c r="M27" s="333">
        <f>ROUND(N88,0)</f>
        <v>0</v>
      </c>
      <c r="N27" s="333"/>
      <c r="O27" s="333"/>
      <c r="P27" s="333"/>
      <c r="Q27" s="182"/>
      <c r="R27" s="33"/>
    </row>
    <row r="28" spans="2:18" s="1" customFormat="1" ht="14.5" customHeight="1" x14ac:dyDescent="0.35">
      <c r="B28" s="31"/>
      <c r="C28" s="182"/>
      <c r="D28" s="30" t="s">
        <v>96</v>
      </c>
      <c r="E28" s="182"/>
      <c r="F28" s="182"/>
      <c r="G28" s="182"/>
      <c r="H28" s="182"/>
      <c r="I28" s="182"/>
      <c r="J28" s="182"/>
      <c r="K28" s="182"/>
      <c r="L28" s="182"/>
      <c r="M28" s="333">
        <f>N95</f>
        <v>0</v>
      </c>
      <c r="N28" s="333"/>
      <c r="O28" s="333"/>
      <c r="P28" s="333"/>
      <c r="Q28" s="182"/>
      <c r="R28" s="33"/>
    </row>
    <row r="29" spans="2:18" s="1" customFormat="1" ht="7" customHeight="1" x14ac:dyDescent="0.35">
      <c r="B29" s="31"/>
      <c r="C29" s="182"/>
      <c r="D29" s="182"/>
      <c r="E29" s="182"/>
      <c r="F29" s="182"/>
      <c r="G29" s="182"/>
      <c r="H29" s="182"/>
      <c r="I29" s="182"/>
      <c r="J29" s="182"/>
      <c r="K29" s="182"/>
      <c r="L29" s="182"/>
      <c r="M29" s="182"/>
      <c r="N29" s="182"/>
      <c r="O29" s="182"/>
      <c r="P29" s="182"/>
      <c r="Q29" s="182"/>
      <c r="R29" s="33"/>
    </row>
    <row r="30" spans="2:18" s="1" customFormat="1" ht="25.4" customHeight="1" x14ac:dyDescent="0.35">
      <c r="B30" s="31"/>
      <c r="C30" s="182"/>
      <c r="D30" s="99" t="s">
        <v>33</v>
      </c>
      <c r="E30" s="182"/>
      <c r="F30" s="182"/>
      <c r="G30" s="182"/>
      <c r="H30" s="182"/>
      <c r="I30" s="182"/>
      <c r="J30" s="182"/>
      <c r="K30" s="182"/>
      <c r="L30" s="182"/>
      <c r="M30" s="334">
        <f>ROUND(M27+M28,2)</f>
        <v>0</v>
      </c>
      <c r="N30" s="315"/>
      <c r="O30" s="315"/>
      <c r="P30" s="315"/>
      <c r="Q30" s="182"/>
      <c r="R30" s="33"/>
    </row>
    <row r="31" spans="2:18" s="1" customFormat="1" ht="7" customHeight="1" x14ac:dyDescent="0.35">
      <c r="B31" s="31"/>
      <c r="C31" s="182"/>
      <c r="D31" s="180"/>
      <c r="E31" s="180"/>
      <c r="F31" s="180"/>
      <c r="G31" s="180"/>
      <c r="H31" s="180"/>
      <c r="I31" s="180"/>
      <c r="J31" s="180"/>
      <c r="K31" s="180"/>
      <c r="L31" s="180"/>
      <c r="M31" s="180"/>
      <c r="N31" s="180"/>
      <c r="O31" s="180"/>
      <c r="P31" s="180"/>
      <c r="Q31" s="182"/>
      <c r="R31" s="33"/>
    </row>
    <row r="32" spans="2:18" s="1" customFormat="1" ht="14.5" customHeight="1" x14ac:dyDescent="0.35">
      <c r="B32" s="31"/>
      <c r="C32" s="182"/>
      <c r="D32" s="179" t="s">
        <v>34</v>
      </c>
      <c r="E32" s="179" t="s">
        <v>35</v>
      </c>
      <c r="F32" s="175">
        <v>0.21</v>
      </c>
      <c r="G32" s="100" t="s">
        <v>36</v>
      </c>
      <c r="H32" s="330">
        <f>M30</f>
        <v>0</v>
      </c>
      <c r="I32" s="315"/>
      <c r="J32" s="315"/>
      <c r="K32" s="182"/>
      <c r="L32" s="182"/>
      <c r="M32" s="330">
        <f>0.21*H32</f>
        <v>0</v>
      </c>
      <c r="N32" s="315"/>
      <c r="O32" s="315"/>
      <c r="P32" s="315"/>
      <c r="Q32" s="182"/>
      <c r="R32" s="33"/>
    </row>
    <row r="33" spans="2:18" s="1" customFormat="1" ht="14.5" customHeight="1" x14ac:dyDescent="0.35">
      <c r="B33" s="31"/>
      <c r="C33" s="182"/>
      <c r="D33" s="182"/>
      <c r="E33" s="179" t="s">
        <v>37</v>
      </c>
      <c r="F33" s="175">
        <v>0.15</v>
      </c>
      <c r="G33" s="100" t="s">
        <v>36</v>
      </c>
      <c r="H33" s="330">
        <v>0</v>
      </c>
      <c r="I33" s="315"/>
      <c r="J33" s="315"/>
      <c r="K33" s="182"/>
      <c r="L33" s="182"/>
      <c r="M33" s="330">
        <v>0</v>
      </c>
      <c r="N33" s="315"/>
      <c r="O33" s="315"/>
      <c r="P33" s="315"/>
      <c r="Q33" s="182"/>
      <c r="R33" s="33"/>
    </row>
    <row r="34" spans="2:18" s="1" customFormat="1" ht="14.5" hidden="1" customHeight="1" x14ac:dyDescent="0.35">
      <c r="B34" s="31"/>
      <c r="C34" s="182"/>
      <c r="D34" s="182"/>
      <c r="E34" s="179" t="s">
        <v>38</v>
      </c>
      <c r="F34" s="175">
        <v>0.21</v>
      </c>
      <c r="G34" s="100" t="s">
        <v>36</v>
      </c>
      <c r="H34" s="330" t="e">
        <f>ROUND((SUM(#REF!)+SUM(#REF!)), 2)</f>
        <v>#REF!</v>
      </c>
      <c r="I34" s="315"/>
      <c r="J34" s="315"/>
      <c r="K34" s="182"/>
      <c r="L34" s="182"/>
      <c r="M34" s="330">
        <v>0</v>
      </c>
      <c r="N34" s="315"/>
      <c r="O34" s="315"/>
      <c r="P34" s="315"/>
      <c r="Q34" s="182"/>
      <c r="R34" s="33"/>
    </row>
    <row r="35" spans="2:18" s="1" customFormat="1" ht="14.5" hidden="1" customHeight="1" x14ac:dyDescent="0.35">
      <c r="B35" s="31"/>
      <c r="C35" s="182"/>
      <c r="D35" s="182"/>
      <c r="E35" s="179" t="s">
        <v>39</v>
      </c>
      <c r="F35" s="175">
        <v>0.15</v>
      </c>
      <c r="G35" s="100" t="s">
        <v>36</v>
      </c>
      <c r="H35" s="330" t="e">
        <f>ROUND((SUM(#REF!)+SUM(#REF!)), 2)</f>
        <v>#REF!</v>
      </c>
      <c r="I35" s="315"/>
      <c r="J35" s="315"/>
      <c r="K35" s="182"/>
      <c r="L35" s="182"/>
      <c r="M35" s="330">
        <v>0</v>
      </c>
      <c r="N35" s="315"/>
      <c r="O35" s="315"/>
      <c r="P35" s="315"/>
      <c r="Q35" s="182"/>
      <c r="R35" s="33"/>
    </row>
    <row r="36" spans="2:18" s="1" customFormat="1" ht="14.5" hidden="1" customHeight="1" x14ac:dyDescent="0.35">
      <c r="B36" s="31"/>
      <c r="C36" s="182"/>
      <c r="D36" s="182"/>
      <c r="E36" s="179" t="s">
        <v>40</v>
      </c>
      <c r="F36" s="175">
        <v>0</v>
      </c>
      <c r="G36" s="100" t="s">
        <v>36</v>
      </c>
      <c r="H36" s="330" t="e">
        <f>ROUND((SUM(#REF!)+SUM(#REF!)), 2)</f>
        <v>#REF!</v>
      </c>
      <c r="I36" s="315"/>
      <c r="J36" s="315"/>
      <c r="K36" s="182"/>
      <c r="L36" s="182"/>
      <c r="M36" s="330">
        <v>0</v>
      </c>
      <c r="N36" s="315"/>
      <c r="O36" s="315"/>
      <c r="P36" s="315"/>
      <c r="Q36" s="182"/>
      <c r="R36" s="33"/>
    </row>
    <row r="37" spans="2:18" s="1" customFormat="1" ht="7" customHeight="1" x14ac:dyDescent="0.35">
      <c r="B37" s="31"/>
      <c r="C37" s="182"/>
      <c r="D37" s="182"/>
      <c r="E37" s="182"/>
      <c r="F37" s="182"/>
      <c r="G37" s="182"/>
      <c r="H37" s="182"/>
      <c r="I37" s="182"/>
      <c r="J37" s="182"/>
      <c r="K37" s="182"/>
      <c r="L37" s="182"/>
      <c r="M37" s="182"/>
      <c r="N37" s="182"/>
      <c r="O37" s="182"/>
      <c r="P37" s="182"/>
      <c r="Q37" s="182"/>
      <c r="R37" s="33"/>
    </row>
    <row r="38" spans="2:18" s="1" customFormat="1" ht="25.4" customHeight="1" x14ac:dyDescent="0.35">
      <c r="B38" s="31"/>
      <c r="C38" s="184"/>
      <c r="D38" s="101" t="s">
        <v>41</v>
      </c>
      <c r="E38" s="70"/>
      <c r="F38" s="70"/>
      <c r="G38" s="102" t="s">
        <v>42</v>
      </c>
      <c r="H38" s="103" t="s">
        <v>43</v>
      </c>
      <c r="I38" s="70"/>
      <c r="J38" s="70"/>
      <c r="K38" s="70"/>
      <c r="L38" s="331">
        <f>ROUND(M30+M32+M33+M28,0)</f>
        <v>0</v>
      </c>
      <c r="M38" s="331"/>
      <c r="N38" s="331"/>
      <c r="O38" s="331"/>
      <c r="P38" s="332"/>
      <c r="Q38" s="184"/>
      <c r="R38" s="33"/>
    </row>
    <row r="39" spans="2:18" s="1" customFormat="1" ht="14.5" customHeight="1" x14ac:dyDescent="0.35">
      <c r="B39" s="31"/>
      <c r="C39" s="182"/>
      <c r="D39" s="182"/>
      <c r="E39" s="182"/>
      <c r="F39" s="182"/>
      <c r="G39" s="182"/>
      <c r="H39" s="182"/>
      <c r="I39" s="182"/>
      <c r="J39" s="182"/>
      <c r="K39" s="182"/>
      <c r="L39" s="182"/>
      <c r="M39" s="182"/>
      <c r="N39" s="182"/>
      <c r="O39" s="182"/>
      <c r="P39" s="182"/>
      <c r="Q39" s="182"/>
      <c r="R39" s="33"/>
    </row>
    <row r="40" spans="2:18" s="1" customFormat="1" ht="3.75" customHeight="1" x14ac:dyDescent="0.35">
      <c r="B40" s="31"/>
      <c r="C40" s="182"/>
      <c r="D40" s="182"/>
      <c r="E40" s="182"/>
      <c r="F40" s="182"/>
      <c r="G40" s="182"/>
      <c r="H40" s="182"/>
      <c r="I40" s="182"/>
      <c r="J40" s="182"/>
      <c r="K40" s="182"/>
      <c r="L40" s="182"/>
      <c r="M40" s="182"/>
      <c r="N40" s="182"/>
      <c r="O40" s="182"/>
      <c r="P40" s="182"/>
      <c r="Q40" s="182"/>
      <c r="R40" s="33"/>
    </row>
    <row r="41" spans="2:18" ht="13.5" hidden="1" customHeight="1" x14ac:dyDescent="0.35">
      <c r="B41" s="22"/>
      <c r="C41" s="176"/>
      <c r="D41" s="176"/>
      <c r="E41" s="176"/>
      <c r="F41" s="176"/>
      <c r="G41" s="176"/>
      <c r="H41" s="176"/>
      <c r="I41" s="176"/>
      <c r="J41" s="176"/>
      <c r="K41" s="176"/>
      <c r="L41" s="176"/>
      <c r="M41" s="176"/>
      <c r="N41" s="176"/>
      <c r="O41" s="176"/>
      <c r="P41" s="176"/>
      <c r="Q41" s="176"/>
      <c r="R41" s="23"/>
    </row>
    <row r="42" spans="2:18" ht="13.5" hidden="1" customHeight="1" x14ac:dyDescent="0.35">
      <c r="B42" s="22"/>
      <c r="C42" s="176"/>
      <c r="D42" s="176"/>
      <c r="E42" s="176"/>
      <c r="F42" s="176"/>
      <c r="G42" s="176"/>
      <c r="H42" s="176"/>
      <c r="I42" s="176"/>
      <c r="J42" s="176"/>
      <c r="K42" s="176"/>
      <c r="L42" s="176"/>
      <c r="M42" s="176"/>
      <c r="N42" s="176"/>
      <c r="O42" s="176"/>
      <c r="P42" s="176"/>
      <c r="Q42" s="176"/>
      <c r="R42" s="23"/>
    </row>
    <row r="43" spans="2:18" ht="13.5" hidden="1" customHeight="1" x14ac:dyDescent="0.35">
      <c r="B43" s="22"/>
      <c r="C43" s="176"/>
      <c r="D43" s="176"/>
      <c r="E43" s="176"/>
      <c r="F43" s="176"/>
      <c r="G43" s="176"/>
      <c r="H43" s="176"/>
      <c r="I43" s="176"/>
      <c r="J43" s="176"/>
      <c r="K43" s="176"/>
      <c r="L43" s="176"/>
      <c r="M43" s="176"/>
      <c r="N43" s="176"/>
      <c r="O43" s="176"/>
      <c r="P43" s="176"/>
      <c r="Q43" s="176"/>
      <c r="R43" s="23"/>
    </row>
    <row r="44" spans="2:18" ht="13.5" hidden="1" customHeight="1" x14ac:dyDescent="0.35">
      <c r="B44" s="22"/>
      <c r="C44" s="176"/>
      <c r="D44" s="176"/>
      <c r="E44" s="176"/>
      <c r="F44" s="176"/>
      <c r="G44" s="176"/>
      <c r="H44" s="176"/>
      <c r="I44" s="176"/>
      <c r="J44" s="176"/>
      <c r="K44" s="176"/>
      <c r="L44" s="176"/>
      <c r="M44" s="176"/>
      <c r="N44" s="176"/>
      <c r="O44" s="176"/>
      <c r="P44" s="176"/>
      <c r="Q44" s="176"/>
      <c r="R44" s="23"/>
    </row>
    <row r="45" spans="2:18" ht="7.5" hidden="1" customHeight="1" x14ac:dyDescent="0.35">
      <c r="B45" s="22"/>
      <c r="C45" s="176"/>
      <c r="D45" s="176"/>
      <c r="E45" s="176"/>
      <c r="F45" s="176"/>
      <c r="G45" s="176"/>
      <c r="H45" s="176"/>
      <c r="I45" s="176"/>
      <c r="J45" s="176"/>
      <c r="K45" s="176"/>
      <c r="L45" s="176"/>
      <c r="M45" s="176"/>
      <c r="N45" s="176"/>
      <c r="O45" s="176"/>
      <c r="P45" s="176"/>
      <c r="Q45" s="176"/>
      <c r="R45" s="23"/>
    </row>
    <row r="46" spans="2:18" ht="13.5" hidden="1" customHeight="1" x14ac:dyDescent="0.35">
      <c r="B46" s="22"/>
      <c r="C46" s="176"/>
      <c r="D46" s="176"/>
      <c r="E46" s="176"/>
      <c r="F46" s="176"/>
      <c r="G46" s="176"/>
      <c r="H46" s="176"/>
      <c r="I46" s="176"/>
      <c r="J46" s="176"/>
      <c r="K46" s="176"/>
      <c r="L46" s="176"/>
      <c r="M46" s="176"/>
      <c r="N46" s="176"/>
      <c r="O46" s="176"/>
      <c r="P46" s="176"/>
      <c r="Q46" s="176"/>
      <c r="R46" s="23"/>
    </row>
    <row r="47" spans="2:18" ht="13.5" hidden="1" customHeight="1" x14ac:dyDescent="0.35">
      <c r="B47" s="22"/>
      <c r="C47" s="176"/>
      <c r="D47" s="176"/>
      <c r="E47" s="176"/>
      <c r="F47" s="176"/>
      <c r="G47" s="176"/>
      <c r="H47" s="176"/>
      <c r="I47" s="176"/>
      <c r="J47" s="176"/>
      <c r="K47" s="176"/>
      <c r="L47" s="176"/>
      <c r="M47" s="176"/>
      <c r="N47" s="176"/>
      <c r="O47" s="176"/>
      <c r="P47" s="176"/>
      <c r="Q47" s="176"/>
      <c r="R47" s="23"/>
    </row>
    <row r="48" spans="2:18" ht="13.5" hidden="1" customHeight="1" x14ac:dyDescent="0.35">
      <c r="B48" s="22"/>
      <c r="C48" s="176"/>
      <c r="D48" s="176"/>
      <c r="E48" s="176"/>
      <c r="F48" s="176"/>
      <c r="G48" s="176"/>
      <c r="H48" s="176"/>
      <c r="I48" s="176"/>
      <c r="J48" s="176"/>
      <c r="K48" s="176"/>
      <c r="L48" s="176"/>
      <c r="M48" s="176"/>
      <c r="N48" s="176"/>
      <c r="O48" s="176"/>
      <c r="P48" s="176"/>
      <c r="Q48" s="176"/>
      <c r="R48" s="23"/>
    </row>
    <row r="49" spans="2:18" x14ac:dyDescent="0.35">
      <c r="B49" s="22"/>
      <c r="C49" s="176"/>
      <c r="D49" s="176"/>
      <c r="E49" s="176"/>
      <c r="F49" s="176"/>
      <c r="G49" s="176"/>
      <c r="H49" s="176"/>
      <c r="I49" s="176"/>
      <c r="J49" s="176"/>
      <c r="K49" s="176"/>
      <c r="L49" s="176"/>
      <c r="M49" s="176"/>
      <c r="N49" s="176"/>
      <c r="O49" s="176"/>
      <c r="P49" s="176"/>
      <c r="Q49" s="176"/>
      <c r="R49" s="23"/>
    </row>
    <row r="50" spans="2:18" s="1" customFormat="1" ht="13.5" x14ac:dyDescent="0.35">
      <c r="B50" s="31"/>
      <c r="C50" s="182"/>
      <c r="D50" s="46" t="s">
        <v>44</v>
      </c>
      <c r="E50" s="180"/>
      <c r="F50" s="180"/>
      <c r="G50" s="180"/>
      <c r="H50" s="48"/>
      <c r="I50" s="182"/>
      <c r="J50" s="46" t="s">
        <v>45</v>
      </c>
      <c r="K50" s="180"/>
      <c r="L50" s="180"/>
      <c r="M50" s="180"/>
      <c r="N50" s="180"/>
      <c r="O50" s="180"/>
      <c r="P50" s="48"/>
      <c r="Q50" s="182"/>
      <c r="R50" s="33"/>
    </row>
    <row r="51" spans="2:18" x14ac:dyDescent="0.35">
      <c r="B51" s="22"/>
      <c r="C51" s="176"/>
      <c r="D51" s="49"/>
      <c r="E51" s="176"/>
      <c r="F51" s="176"/>
      <c r="G51" s="176"/>
      <c r="H51" s="50"/>
      <c r="I51" s="176"/>
      <c r="J51" s="49"/>
      <c r="K51" s="176"/>
      <c r="L51" s="176"/>
      <c r="M51" s="176"/>
      <c r="N51" s="176"/>
      <c r="O51" s="176"/>
      <c r="P51" s="50"/>
      <c r="Q51" s="176"/>
      <c r="R51" s="23"/>
    </row>
    <row r="52" spans="2:18" x14ac:dyDescent="0.35">
      <c r="B52" s="22"/>
      <c r="C52" s="176"/>
      <c r="D52" s="49"/>
      <c r="E52" s="176"/>
      <c r="F52" s="176"/>
      <c r="G52" s="176"/>
      <c r="H52" s="50"/>
      <c r="I52" s="176"/>
      <c r="J52" s="49"/>
      <c r="K52" s="176"/>
      <c r="L52" s="176"/>
      <c r="M52" s="176"/>
      <c r="N52" s="176"/>
      <c r="O52" s="176"/>
      <c r="P52" s="50"/>
      <c r="Q52" s="176"/>
      <c r="R52" s="23"/>
    </row>
    <row r="53" spans="2:18" x14ac:dyDescent="0.35">
      <c r="B53" s="22"/>
      <c r="C53" s="176"/>
      <c r="D53" s="49"/>
      <c r="E53" s="176"/>
      <c r="F53" s="176"/>
      <c r="G53" s="176"/>
      <c r="H53" s="50"/>
      <c r="I53" s="176"/>
      <c r="J53" s="49"/>
      <c r="K53" s="176"/>
      <c r="L53" s="176"/>
      <c r="M53" s="176"/>
      <c r="N53" s="176"/>
      <c r="O53" s="176"/>
      <c r="P53" s="50"/>
      <c r="Q53" s="176"/>
      <c r="R53" s="23"/>
    </row>
    <row r="54" spans="2:18" x14ac:dyDescent="0.35">
      <c r="B54" s="22"/>
      <c r="C54" s="176"/>
      <c r="D54" s="49"/>
      <c r="E54" s="176"/>
      <c r="F54" s="176"/>
      <c r="G54" s="176"/>
      <c r="H54" s="50"/>
      <c r="I54" s="176"/>
      <c r="J54" s="49"/>
      <c r="K54" s="176"/>
      <c r="L54" s="176"/>
      <c r="M54" s="176"/>
      <c r="N54" s="176"/>
      <c r="O54" s="176"/>
      <c r="P54" s="50"/>
      <c r="Q54" s="176"/>
      <c r="R54" s="23"/>
    </row>
    <row r="55" spans="2:18" x14ac:dyDescent="0.35">
      <c r="B55" s="22"/>
      <c r="C55" s="176"/>
      <c r="D55" s="49"/>
      <c r="E55" s="176"/>
      <c r="F55" s="176"/>
      <c r="G55" s="176"/>
      <c r="H55" s="50"/>
      <c r="I55" s="176"/>
      <c r="J55" s="49"/>
      <c r="K55" s="176"/>
      <c r="L55" s="176"/>
      <c r="M55" s="176"/>
      <c r="N55" s="176"/>
      <c r="O55" s="176"/>
      <c r="P55" s="50"/>
      <c r="Q55" s="176"/>
      <c r="R55" s="23"/>
    </row>
    <row r="56" spans="2:18" x14ac:dyDescent="0.35">
      <c r="B56" s="22"/>
      <c r="C56" s="176"/>
      <c r="D56" s="49"/>
      <c r="E56" s="176"/>
      <c r="F56" s="176"/>
      <c r="G56" s="176"/>
      <c r="H56" s="50"/>
      <c r="I56" s="176"/>
      <c r="J56" s="49"/>
      <c r="K56" s="176"/>
      <c r="L56" s="176"/>
      <c r="M56" s="176"/>
      <c r="N56" s="176"/>
      <c r="O56" s="176"/>
      <c r="P56" s="50"/>
      <c r="Q56" s="176"/>
      <c r="R56" s="23"/>
    </row>
    <row r="57" spans="2:18" x14ac:dyDescent="0.35">
      <c r="B57" s="22"/>
      <c r="C57" s="176"/>
      <c r="D57" s="49"/>
      <c r="E57" s="176"/>
      <c r="F57" s="176"/>
      <c r="G57" s="176"/>
      <c r="H57" s="50"/>
      <c r="I57" s="176"/>
      <c r="J57" s="49"/>
      <c r="K57" s="176"/>
      <c r="L57" s="176"/>
      <c r="M57" s="176"/>
      <c r="N57" s="176"/>
      <c r="O57" s="176"/>
      <c r="P57" s="50"/>
      <c r="Q57" s="176"/>
      <c r="R57" s="23"/>
    </row>
    <row r="58" spans="2:18" x14ac:dyDescent="0.35">
      <c r="B58" s="22"/>
      <c r="C58" s="176"/>
      <c r="D58" s="49"/>
      <c r="E58" s="176"/>
      <c r="F58" s="176"/>
      <c r="G58" s="176"/>
      <c r="H58" s="50"/>
      <c r="I58" s="176"/>
      <c r="J58" s="49"/>
      <c r="K58" s="176"/>
      <c r="L58" s="176"/>
      <c r="M58" s="176"/>
      <c r="N58" s="176"/>
      <c r="O58" s="176"/>
      <c r="P58" s="50"/>
      <c r="Q58" s="176"/>
      <c r="R58" s="23"/>
    </row>
    <row r="59" spans="2:18" s="1" customFormat="1" ht="13.5" x14ac:dyDescent="0.35">
      <c r="B59" s="31"/>
      <c r="C59" s="182"/>
      <c r="D59" s="51" t="s">
        <v>46</v>
      </c>
      <c r="E59" s="52"/>
      <c r="F59" s="52"/>
      <c r="G59" s="53" t="s">
        <v>47</v>
      </c>
      <c r="H59" s="54"/>
      <c r="I59" s="182"/>
      <c r="J59" s="51" t="s">
        <v>46</v>
      </c>
      <c r="K59" s="52"/>
      <c r="L59" s="52"/>
      <c r="M59" s="52"/>
      <c r="N59" s="53" t="s">
        <v>47</v>
      </c>
      <c r="O59" s="52"/>
      <c r="P59" s="54"/>
      <c r="Q59" s="182"/>
      <c r="R59" s="33"/>
    </row>
    <row r="60" spans="2:18" x14ac:dyDescent="0.35">
      <c r="B60" s="22"/>
      <c r="C60" s="176"/>
      <c r="D60" s="176"/>
      <c r="E60" s="176"/>
      <c r="F60" s="176"/>
      <c r="G60" s="176"/>
      <c r="H60" s="176"/>
      <c r="I60" s="176"/>
      <c r="J60" s="176"/>
      <c r="K60" s="176"/>
      <c r="L60" s="176"/>
      <c r="M60" s="176"/>
      <c r="N60" s="176"/>
      <c r="O60" s="176"/>
      <c r="P60" s="176"/>
      <c r="Q60" s="176"/>
      <c r="R60" s="23"/>
    </row>
    <row r="61" spans="2:18" s="1" customFormat="1" ht="13.5" x14ac:dyDescent="0.35">
      <c r="B61" s="31"/>
      <c r="C61" s="182"/>
      <c r="D61" s="46" t="s">
        <v>48</v>
      </c>
      <c r="E61" s="180"/>
      <c r="F61" s="180"/>
      <c r="G61" s="180"/>
      <c r="H61" s="48"/>
      <c r="I61" s="182"/>
      <c r="J61" s="46" t="s">
        <v>49</v>
      </c>
      <c r="K61" s="180"/>
      <c r="L61" s="180"/>
      <c r="M61" s="180"/>
      <c r="N61" s="180"/>
      <c r="O61" s="180"/>
      <c r="P61" s="48"/>
      <c r="Q61" s="182"/>
      <c r="R61" s="33"/>
    </row>
    <row r="62" spans="2:18" x14ac:dyDescent="0.35">
      <c r="B62" s="22"/>
      <c r="C62" s="176"/>
      <c r="D62" s="49"/>
      <c r="E62" s="176"/>
      <c r="F62" s="176"/>
      <c r="G62" s="176"/>
      <c r="H62" s="50"/>
      <c r="I62" s="176"/>
      <c r="J62" s="49"/>
      <c r="K62" s="176"/>
      <c r="L62" s="176"/>
      <c r="M62" s="176"/>
      <c r="N62" s="176"/>
      <c r="O62" s="176"/>
      <c r="P62" s="50"/>
      <c r="Q62" s="176"/>
      <c r="R62" s="23"/>
    </row>
    <row r="63" spans="2:18" x14ac:dyDescent="0.35">
      <c r="B63" s="22"/>
      <c r="C63" s="176"/>
      <c r="D63" s="49"/>
      <c r="E63" s="176"/>
      <c r="F63" s="176"/>
      <c r="G63" s="176"/>
      <c r="H63" s="50"/>
      <c r="I63" s="176"/>
      <c r="J63" s="49"/>
      <c r="K63" s="176"/>
      <c r="L63" s="176"/>
      <c r="M63" s="176"/>
      <c r="N63" s="176"/>
      <c r="O63" s="176"/>
      <c r="P63" s="50"/>
      <c r="Q63" s="176"/>
      <c r="R63" s="23"/>
    </row>
    <row r="64" spans="2:18" x14ac:dyDescent="0.35">
      <c r="B64" s="22"/>
      <c r="C64" s="176"/>
      <c r="D64" s="49"/>
      <c r="E64" s="176"/>
      <c r="F64" s="176"/>
      <c r="G64" s="176"/>
      <c r="H64" s="50"/>
      <c r="I64" s="176"/>
      <c r="J64" s="49"/>
      <c r="K64" s="176"/>
      <c r="L64" s="176"/>
      <c r="M64" s="176"/>
      <c r="N64" s="176"/>
      <c r="O64" s="176"/>
      <c r="P64" s="50"/>
      <c r="Q64" s="176"/>
      <c r="R64" s="23"/>
    </row>
    <row r="65" spans="2:18" x14ac:dyDescent="0.35">
      <c r="B65" s="22"/>
      <c r="C65" s="176"/>
      <c r="D65" s="49"/>
      <c r="E65" s="176"/>
      <c r="F65" s="176"/>
      <c r="G65" s="176"/>
      <c r="H65" s="50"/>
      <c r="I65" s="176"/>
      <c r="J65" s="49"/>
      <c r="K65" s="176"/>
      <c r="L65" s="176"/>
      <c r="M65" s="176"/>
      <c r="N65" s="176"/>
      <c r="O65" s="176"/>
      <c r="P65" s="50"/>
      <c r="Q65" s="176"/>
      <c r="R65" s="23"/>
    </row>
    <row r="66" spans="2:18" x14ac:dyDescent="0.35">
      <c r="B66" s="22"/>
      <c r="C66" s="176"/>
      <c r="D66" s="49"/>
      <c r="E66" s="176"/>
      <c r="F66" s="176"/>
      <c r="G66" s="176"/>
      <c r="H66" s="50"/>
      <c r="I66" s="176"/>
      <c r="J66" s="49"/>
      <c r="K66" s="176"/>
      <c r="L66" s="176"/>
      <c r="M66" s="176"/>
      <c r="N66" s="176"/>
      <c r="O66" s="176"/>
      <c r="P66" s="50"/>
      <c r="Q66" s="176"/>
      <c r="R66" s="23"/>
    </row>
    <row r="67" spans="2:18" x14ac:dyDescent="0.35">
      <c r="B67" s="22"/>
      <c r="C67" s="176"/>
      <c r="D67" s="49"/>
      <c r="E67" s="176"/>
      <c r="F67" s="176"/>
      <c r="G67" s="176"/>
      <c r="H67" s="50"/>
      <c r="I67" s="176"/>
      <c r="J67" s="49"/>
      <c r="K67" s="176"/>
      <c r="L67" s="176"/>
      <c r="M67" s="176"/>
      <c r="N67" s="176"/>
      <c r="O67" s="176"/>
      <c r="P67" s="50"/>
      <c r="Q67" s="176"/>
      <c r="R67" s="23"/>
    </row>
    <row r="68" spans="2:18" x14ac:dyDescent="0.35">
      <c r="B68" s="22"/>
      <c r="C68" s="176"/>
      <c r="D68" s="49"/>
      <c r="E68" s="176"/>
      <c r="F68" s="176"/>
      <c r="G68" s="176"/>
      <c r="H68" s="50"/>
      <c r="I68" s="176"/>
      <c r="J68" s="49"/>
      <c r="K68" s="176"/>
      <c r="L68" s="176"/>
      <c r="M68" s="176"/>
      <c r="N68" s="176"/>
      <c r="O68" s="176"/>
      <c r="P68" s="50"/>
      <c r="Q68" s="176"/>
      <c r="R68" s="23"/>
    </row>
    <row r="69" spans="2:18" x14ac:dyDescent="0.35">
      <c r="B69" s="22"/>
      <c r="C69" s="176"/>
      <c r="D69" s="49"/>
      <c r="E69" s="176"/>
      <c r="F69" s="176"/>
      <c r="G69" s="176"/>
      <c r="H69" s="50"/>
      <c r="I69" s="176"/>
      <c r="J69" s="49"/>
      <c r="K69" s="176"/>
      <c r="L69" s="176"/>
      <c r="M69" s="176"/>
      <c r="N69" s="176"/>
      <c r="O69" s="176"/>
      <c r="P69" s="50"/>
      <c r="Q69" s="176"/>
      <c r="R69" s="23"/>
    </row>
    <row r="70" spans="2:18" s="1" customFormat="1" ht="13.5" x14ac:dyDescent="0.35">
      <c r="B70" s="31"/>
      <c r="C70" s="182"/>
      <c r="D70" s="51" t="s">
        <v>46</v>
      </c>
      <c r="E70" s="52"/>
      <c r="F70" s="52"/>
      <c r="G70" s="53" t="s">
        <v>47</v>
      </c>
      <c r="H70" s="54"/>
      <c r="I70" s="182"/>
      <c r="J70" s="51" t="s">
        <v>46</v>
      </c>
      <c r="K70" s="52"/>
      <c r="L70" s="52"/>
      <c r="M70" s="52"/>
      <c r="N70" s="53" t="s">
        <v>47</v>
      </c>
      <c r="O70" s="52"/>
      <c r="P70" s="54"/>
      <c r="Q70" s="182"/>
      <c r="R70" s="33"/>
    </row>
    <row r="71" spans="2:18" s="1" customFormat="1" ht="14.5" customHeight="1" x14ac:dyDescent="0.35">
      <c r="B71" s="55"/>
      <c r="C71" s="56"/>
      <c r="D71" s="56"/>
      <c r="E71" s="56"/>
      <c r="F71" s="56"/>
      <c r="G71" s="56"/>
      <c r="H71" s="56"/>
      <c r="I71" s="56"/>
      <c r="J71" s="56"/>
      <c r="K71" s="56"/>
      <c r="L71" s="56"/>
      <c r="M71" s="56"/>
      <c r="N71" s="56"/>
      <c r="O71" s="56"/>
      <c r="P71" s="56"/>
      <c r="Q71" s="56"/>
      <c r="R71" s="57"/>
    </row>
    <row r="75" spans="2:18" s="1" customFormat="1" ht="7" customHeight="1" x14ac:dyDescent="0.35">
      <c r="B75" s="58"/>
      <c r="C75" s="59"/>
      <c r="D75" s="59"/>
      <c r="E75" s="59"/>
      <c r="F75" s="59"/>
      <c r="G75" s="59"/>
      <c r="H75" s="59"/>
      <c r="I75" s="59"/>
      <c r="J75" s="59"/>
      <c r="K75" s="59"/>
      <c r="L75" s="59"/>
      <c r="M75" s="59"/>
      <c r="N75" s="59"/>
      <c r="O75" s="59"/>
      <c r="P75" s="59"/>
      <c r="Q75" s="59"/>
      <c r="R75" s="60"/>
    </row>
    <row r="76" spans="2:18" s="1" customFormat="1" ht="37" customHeight="1" x14ac:dyDescent="0.35">
      <c r="B76" s="31"/>
      <c r="C76" s="271" t="s">
        <v>97</v>
      </c>
      <c r="D76" s="272"/>
      <c r="E76" s="272"/>
      <c r="F76" s="272"/>
      <c r="G76" s="272"/>
      <c r="H76" s="272"/>
      <c r="I76" s="272"/>
      <c r="J76" s="272"/>
      <c r="K76" s="272"/>
      <c r="L76" s="272"/>
      <c r="M76" s="272"/>
      <c r="N76" s="272"/>
      <c r="O76" s="272"/>
      <c r="P76" s="272"/>
      <c r="Q76" s="272"/>
      <c r="R76" s="33"/>
    </row>
    <row r="77" spans="2:18" s="1" customFormat="1" ht="7" customHeight="1" x14ac:dyDescent="0.35">
      <c r="B77" s="31"/>
      <c r="C77" s="182"/>
      <c r="D77" s="182"/>
      <c r="E77" s="182"/>
      <c r="F77" s="182"/>
      <c r="G77" s="182"/>
      <c r="H77" s="182"/>
      <c r="I77" s="182"/>
      <c r="J77" s="182"/>
      <c r="K77" s="182"/>
      <c r="L77" s="182"/>
      <c r="M77" s="182"/>
      <c r="N77" s="182"/>
      <c r="O77" s="182"/>
      <c r="P77" s="182"/>
      <c r="Q77" s="182"/>
      <c r="R77" s="33"/>
    </row>
    <row r="78" spans="2:18" s="1" customFormat="1" ht="30" customHeight="1" x14ac:dyDescent="0.35">
      <c r="B78" s="31"/>
      <c r="C78" s="181" t="s">
        <v>12</v>
      </c>
      <c r="D78" s="182"/>
      <c r="E78" s="182"/>
      <c r="F78" s="324" t="str">
        <f>F6</f>
        <v>VÝMĚNA KOTLŮ A TECHNOLOGIE KOTELNY
INSTALACE TERMOSTATICKÝCH VENTILŮ NA OTOPNÝCH TĚLESECH 
V OBJEKTU ZÁKLADNÍ ŠKOLY A MATEŘSKÉ ŠKOLY CERHOVICE, OKRES BEROUN</v>
      </c>
      <c r="G78" s="325"/>
      <c r="H78" s="325"/>
      <c r="I78" s="325"/>
      <c r="J78" s="325"/>
      <c r="K78" s="325"/>
      <c r="L78" s="325"/>
      <c r="M78" s="325"/>
      <c r="N78" s="325"/>
      <c r="O78" s="325"/>
      <c r="P78" s="325"/>
      <c r="Q78" s="182"/>
      <c r="R78" s="33"/>
    </row>
    <row r="79" spans="2:18" s="1" customFormat="1" ht="37" customHeight="1" x14ac:dyDescent="0.35">
      <c r="B79" s="31"/>
      <c r="C79" s="65" t="s">
        <v>93</v>
      </c>
      <c r="D79" s="182"/>
      <c r="E79" s="182"/>
      <c r="F79" s="314" t="str">
        <f>F7</f>
        <v>SO - 06 - INSTALACE TERMOSTATICKÝCH VENTILŮ</v>
      </c>
      <c r="G79" s="315"/>
      <c r="H79" s="315"/>
      <c r="I79" s="315"/>
      <c r="J79" s="315"/>
      <c r="K79" s="315"/>
      <c r="L79" s="315"/>
      <c r="M79" s="315"/>
      <c r="N79" s="315"/>
      <c r="O79" s="315"/>
      <c r="P79" s="315"/>
      <c r="Q79" s="182"/>
      <c r="R79" s="33"/>
    </row>
    <row r="80" spans="2:18" s="1" customFormat="1" ht="7" customHeight="1" x14ac:dyDescent="0.35">
      <c r="B80" s="31"/>
      <c r="C80" s="182"/>
      <c r="D80" s="182"/>
      <c r="E80" s="182"/>
      <c r="F80" s="182"/>
      <c r="G80" s="182"/>
      <c r="H80" s="182"/>
      <c r="I80" s="182"/>
      <c r="J80" s="182"/>
      <c r="K80" s="182"/>
      <c r="L80" s="182"/>
      <c r="M80" s="182"/>
      <c r="N80" s="182"/>
      <c r="O80" s="182"/>
      <c r="P80" s="182"/>
      <c r="Q80" s="182"/>
      <c r="R80" s="33"/>
    </row>
    <row r="81" spans="2:21" s="1" customFormat="1" ht="18" customHeight="1" x14ac:dyDescent="0.35">
      <c r="B81" s="31"/>
      <c r="C81" s="181" t="s">
        <v>16</v>
      </c>
      <c r="D81" s="182"/>
      <c r="E81" s="182"/>
      <c r="F81" s="183" t="str">
        <f>F9</f>
        <v>Na Dražkách 217, 267 61 Cerhovice</v>
      </c>
      <c r="G81" s="182"/>
      <c r="H81" s="182"/>
      <c r="I81" s="182"/>
      <c r="J81" s="182"/>
      <c r="K81" s="181" t="s">
        <v>17</v>
      </c>
      <c r="L81" s="182"/>
      <c r="M81" s="290">
        <f>IF(O9="","",O9)</f>
        <v>44067</v>
      </c>
      <c r="N81" s="290"/>
      <c r="O81" s="290"/>
      <c r="P81" s="290"/>
      <c r="Q81" s="182"/>
      <c r="R81" s="33"/>
    </row>
    <row r="82" spans="2:21" s="1" customFormat="1" ht="7" customHeight="1" x14ac:dyDescent="0.35">
      <c r="B82" s="31"/>
      <c r="C82" s="182"/>
      <c r="D82" s="182"/>
      <c r="E82" s="182"/>
      <c r="F82" s="182"/>
      <c r="G82" s="182"/>
      <c r="H82" s="182"/>
      <c r="I82" s="182"/>
      <c r="J82" s="182"/>
      <c r="K82" s="182"/>
      <c r="L82" s="182"/>
      <c r="M82" s="182"/>
      <c r="N82" s="182"/>
      <c r="O82" s="182"/>
      <c r="P82" s="182"/>
      <c r="Q82" s="182"/>
      <c r="R82" s="33"/>
    </row>
    <row r="83" spans="2:21" s="1" customFormat="1" x14ac:dyDescent="0.35">
      <c r="B83" s="31"/>
      <c r="C83" s="181" t="s">
        <v>20</v>
      </c>
      <c r="D83" s="182"/>
      <c r="E83" s="182"/>
      <c r="F83" s="183" t="str">
        <f>E12</f>
        <v>Městys Cerhovice, nám.Kapitána Kučery 10, 267 61 Cerhovice</v>
      </c>
      <c r="G83" s="182"/>
      <c r="H83" s="182"/>
      <c r="I83" s="182"/>
      <c r="J83" s="182"/>
      <c r="K83" s="181" t="s">
        <v>25</v>
      </c>
      <c r="L83" s="182"/>
      <c r="M83" s="316" t="str">
        <f>E18</f>
        <v>Ing. Karel Šimůnek</v>
      </c>
      <c r="N83" s="316"/>
      <c r="O83" s="316"/>
      <c r="P83" s="316"/>
      <c r="Q83" s="316"/>
      <c r="R83" s="33"/>
    </row>
    <row r="84" spans="2:21" s="1" customFormat="1" ht="14.5" customHeight="1" x14ac:dyDescent="0.35">
      <c r="B84" s="31"/>
      <c r="C84" s="181" t="s">
        <v>23</v>
      </c>
      <c r="D84" s="182"/>
      <c r="E84" s="182"/>
      <c r="F84" s="183" t="str">
        <f>IF(E15="","",E15)</f>
        <v xml:space="preserve"> </v>
      </c>
      <c r="G84" s="182"/>
      <c r="H84" s="182"/>
      <c r="I84" s="182"/>
      <c r="J84" s="182"/>
      <c r="K84" s="181" t="s">
        <v>29</v>
      </c>
      <c r="L84" s="182"/>
      <c r="M84" s="316" t="str">
        <f>E21</f>
        <v>Ing. Karel Šimůnek</v>
      </c>
      <c r="N84" s="316"/>
      <c r="O84" s="316"/>
      <c r="P84" s="316"/>
      <c r="Q84" s="316"/>
      <c r="R84" s="33"/>
    </row>
    <row r="85" spans="2:21" s="1" customFormat="1" ht="10.4" customHeight="1" x14ac:dyDescent="0.35">
      <c r="B85" s="31"/>
      <c r="C85" s="182"/>
      <c r="D85" s="182"/>
      <c r="E85" s="182"/>
      <c r="F85" s="182"/>
      <c r="G85" s="182"/>
      <c r="H85" s="182"/>
      <c r="I85" s="182"/>
      <c r="J85" s="182"/>
      <c r="K85" s="182"/>
      <c r="L85" s="182"/>
      <c r="M85" s="182"/>
      <c r="N85" s="182"/>
      <c r="O85" s="182"/>
      <c r="P85" s="182"/>
      <c r="Q85" s="182"/>
      <c r="R85" s="33"/>
    </row>
    <row r="86" spans="2:21" s="1" customFormat="1" ht="29.25" customHeight="1" x14ac:dyDescent="0.35">
      <c r="B86" s="31"/>
      <c r="C86" s="327" t="s">
        <v>98</v>
      </c>
      <c r="D86" s="328"/>
      <c r="E86" s="328"/>
      <c r="F86" s="328"/>
      <c r="G86" s="328"/>
      <c r="H86" s="184"/>
      <c r="I86" s="184"/>
      <c r="J86" s="184"/>
      <c r="K86" s="184"/>
      <c r="L86" s="184"/>
      <c r="M86" s="184"/>
      <c r="N86" s="327" t="s">
        <v>99</v>
      </c>
      <c r="O86" s="328"/>
      <c r="P86" s="328"/>
      <c r="Q86" s="328"/>
      <c r="R86" s="33"/>
    </row>
    <row r="87" spans="2:21" s="1" customFormat="1" ht="10.4" customHeight="1" x14ac:dyDescent="0.35">
      <c r="B87" s="31"/>
      <c r="C87" s="182"/>
      <c r="D87" s="182"/>
      <c r="E87" s="182"/>
      <c r="F87" s="182"/>
      <c r="G87" s="182"/>
      <c r="H87" s="182"/>
      <c r="I87" s="182"/>
      <c r="J87" s="182"/>
      <c r="K87" s="182"/>
      <c r="L87" s="182"/>
      <c r="M87" s="182"/>
      <c r="N87" s="182"/>
      <c r="O87" s="182"/>
      <c r="P87" s="182"/>
      <c r="Q87" s="182"/>
      <c r="R87" s="33"/>
    </row>
    <row r="88" spans="2:21" s="1" customFormat="1" ht="29.25" customHeight="1" x14ac:dyDescent="0.35">
      <c r="B88" s="31"/>
      <c r="C88" s="104" t="s">
        <v>100</v>
      </c>
      <c r="D88" s="182"/>
      <c r="E88" s="182"/>
      <c r="F88" s="182"/>
      <c r="G88" s="182"/>
      <c r="H88" s="182"/>
      <c r="I88" s="182"/>
      <c r="J88" s="182"/>
      <c r="K88" s="182"/>
      <c r="L88" s="182"/>
      <c r="M88" s="182"/>
      <c r="N88" s="329">
        <f>N93+N89</f>
        <v>0</v>
      </c>
      <c r="O88" s="321"/>
      <c r="P88" s="321"/>
      <c r="Q88" s="321"/>
      <c r="R88" s="33"/>
    </row>
    <row r="89" spans="2:21" s="6" customFormat="1" ht="25" customHeight="1" x14ac:dyDescent="0.35">
      <c r="B89" s="105"/>
      <c r="C89" s="185"/>
      <c r="D89" s="107" t="s">
        <v>104</v>
      </c>
      <c r="E89" s="185"/>
      <c r="F89" s="185"/>
      <c r="G89" s="185"/>
      <c r="H89" s="185"/>
      <c r="I89" s="185"/>
      <c r="J89" s="185"/>
      <c r="K89" s="185"/>
      <c r="L89" s="185"/>
      <c r="M89" s="185"/>
      <c r="N89" s="301">
        <f>SUM(N90:Q92)</f>
        <v>0</v>
      </c>
      <c r="O89" s="326"/>
      <c r="P89" s="326"/>
      <c r="Q89" s="326"/>
      <c r="R89" s="108"/>
    </row>
    <row r="90" spans="2:21" s="7" customFormat="1" ht="19.899999999999999" customHeight="1" x14ac:dyDescent="0.35">
      <c r="B90" s="109"/>
      <c r="C90" s="186"/>
      <c r="D90" s="111" t="s">
        <v>110</v>
      </c>
      <c r="E90" s="186"/>
      <c r="F90" s="186"/>
      <c r="G90" s="186"/>
      <c r="H90" s="186"/>
      <c r="I90" s="186"/>
      <c r="J90" s="186"/>
      <c r="K90" s="186"/>
      <c r="L90" s="186"/>
      <c r="M90" s="186"/>
      <c r="N90" s="319">
        <f>N116</f>
        <v>0</v>
      </c>
      <c r="O90" s="320"/>
      <c r="P90" s="320"/>
      <c r="Q90" s="320"/>
      <c r="R90" s="112"/>
    </row>
    <row r="91" spans="2:21" s="7" customFormat="1" ht="19.899999999999999" customHeight="1" x14ac:dyDescent="0.35">
      <c r="B91" s="109"/>
      <c r="C91" s="186"/>
      <c r="D91" s="111" t="s">
        <v>112</v>
      </c>
      <c r="E91" s="186"/>
      <c r="F91" s="186"/>
      <c r="G91" s="186"/>
      <c r="H91" s="186"/>
      <c r="I91" s="186"/>
      <c r="J91" s="186"/>
      <c r="K91" s="186"/>
      <c r="L91" s="186"/>
      <c r="M91" s="186"/>
      <c r="N91" s="319">
        <f>N121</f>
        <v>0</v>
      </c>
      <c r="O91" s="320"/>
      <c r="P91" s="320"/>
      <c r="Q91" s="320"/>
      <c r="R91" s="112"/>
    </row>
    <row r="92" spans="2:21" s="7" customFormat="1" ht="19.899999999999999" customHeight="1" x14ac:dyDescent="0.35">
      <c r="B92" s="109"/>
      <c r="C92" s="186"/>
      <c r="D92" s="111" t="s">
        <v>617</v>
      </c>
      <c r="E92" s="186"/>
      <c r="F92" s="186"/>
      <c r="G92" s="186"/>
      <c r="H92" s="186"/>
      <c r="I92" s="186"/>
      <c r="J92" s="186"/>
      <c r="K92" s="186"/>
      <c r="L92" s="186"/>
      <c r="M92" s="186"/>
      <c r="N92" s="319">
        <f>N148</f>
        <v>0</v>
      </c>
      <c r="O92" s="319"/>
      <c r="P92" s="319"/>
      <c r="Q92" s="319"/>
      <c r="R92" s="112"/>
    </row>
    <row r="93" spans="2:21" s="6" customFormat="1" ht="25" customHeight="1" x14ac:dyDescent="0.35">
      <c r="B93" s="105"/>
      <c r="C93" s="185"/>
      <c r="D93" s="107" t="s">
        <v>257</v>
      </c>
      <c r="E93" s="185"/>
      <c r="F93" s="185"/>
      <c r="G93" s="185"/>
      <c r="H93" s="185"/>
      <c r="I93" s="185"/>
      <c r="J93" s="185"/>
      <c r="K93" s="185"/>
      <c r="L93" s="185"/>
      <c r="M93" s="185"/>
      <c r="N93" s="301">
        <f>N162</f>
        <v>0</v>
      </c>
      <c r="O93" s="326"/>
      <c r="P93" s="326"/>
      <c r="Q93" s="326"/>
      <c r="R93" s="108"/>
    </row>
    <row r="94" spans="2:21" s="1" customFormat="1" ht="21.75" customHeight="1" x14ac:dyDescent="0.35">
      <c r="B94" s="31"/>
      <c r="C94" s="182"/>
      <c r="D94" s="182"/>
      <c r="E94" s="182"/>
      <c r="F94" s="182"/>
      <c r="G94" s="182"/>
      <c r="H94" s="182"/>
      <c r="I94" s="182"/>
      <c r="J94" s="182"/>
      <c r="K94" s="182"/>
      <c r="L94" s="182"/>
      <c r="M94" s="182"/>
      <c r="N94" s="182"/>
      <c r="O94" s="182"/>
      <c r="P94" s="182"/>
      <c r="Q94" s="182"/>
      <c r="R94" s="33"/>
    </row>
    <row r="95" spans="2:21" s="1" customFormat="1" ht="29.25" customHeight="1" x14ac:dyDescent="0.35">
      <c r="B95" s="31"/>
      <c r="C95" s="104" t="s">
        <v>115</v>
      </c>
      <c r="D95" s="182"/>
      <c r="E95" s="182"/>
      <c r="F95" s="182"/>
      <c r="G95" s="182"/>
      <c r="H95" s="182"/>
      <c r="I95" s="182"/>
      <c r="J95" s="182"/>
      <c r="K95" s="182"/>
      <c r="L95" s="182"/>
      <c r="M95" s="182"/>
      <c r="N95" s="321">
        <v>0</v>
      </c>
      <c r="O95" s="322"/>
      <c r="P95" s="322"/>
      <c r="Q95" s="322"/>
      <c r="R95" s="33"/>
      <c r="T95" s="113"/>
      <c r="U95" s="114"/>
    </row>
    <row r="96" spans="2:21" s="1" customFormat="1" ht="18" customHeight="1" x14ac:dyDescent="0.35">
      <c r="B96" s="31"/>
      <c r="C96" s="182"/>
      <c r="D96" s="182"/>
      <c r="E96" s="182"/>
      <c r="F96" s="182"/>
      <c r="G96" s="182"/>
      <c r="H96" s="182"/>
      <c r="I96" s="182"/>
      <c r="J96" s="182"/>
      <c r="K96" s="182"/>
      <c r="L96" s="182"/>
      <c r="M96" s="182"/>
      <c r="N96" s="182"/>
      <c r="O96" s="182"/>
      <c r="P96" s="182"/>
      <c r="Q96" s="182"/>
      <c r="R96" s="33"/>
    </row>
    <row r="97" spans="2:18" s="1" customFormat="1" ht="29.25" customHeight="1" x14ac:dyDescent="0.35">
      <c r="B97" s="31"/>
      <c r="C97" s="95" t="s">
        <v>90</v>
      </c>
      <c r="D97" s="184"/>
      <c r="E97" s="184"/>
      <c r="F97" s="184"/>
      <c r="G97" s="184"/>
      <c r="H97" s="184"/>
      <c r="I97" s="184"/>
      <c r="J97" s="184"/>
      <c r="K97" s="184"/>
      <c r="L97" s="323">
        <f>ROUND(SUM(N88+N95),2)</f>
        <v>0</v>
      </c>
      <c r="M97" s="323"/>
      <c r="N97" s="323"/>
      <c r="O97" s="323"/>
      <c r="P97" s="323"/>
      <c r="Q97" s="323"/>
      <c r="R97" s="33"/>
    </row>
    <row r="98" spans="2:18" s="1" customFormat="1" ht="7" customHeight="1" x14ac:dyDescent="0.35">
      <c r="B98" s="55"/>
      <c r="C98" s="56"/>
      <c r="D98" s="56"/>
      <c r="E98" s="56"/>
      <c r="F98" s="56"/>
      <c r="G98" s="56"/>
      <c r="H98" s="56"/>
      <c r="I98" s="56"/>
      <c r="J98" s="56"/>
      <c r="K98" s="56"/>
      <c r="L98" s="56"/>
      <c r="M98" s="56"/>
      <c r="N98" s="56"/>
      <c r="O98" s="56"/>
      <c r="P98" s="56"/>
      <c r="Q98" s="56"/>
      <c r="R98" s="57"/>
    </row>
    <row r="102" spans="2:18" s="1" customFormat="1" ht="7" customHeight="1" x14ac:dyDescent="0.35">
      <c r="B102" s="58"/>
      <c r="C102" s="59"/>
      <c r="D102" s="59"/>
      <c r="E102" s="59"/>
      <c r="F102" s="59"/>
      <c r="G102" s="59"/>
      <c r="H102" s="59"/>
      <c r="I102" s="59"/>
      <c r="J102" s="59"/>
      <c r="K102" s="59"/>
      <c r="L102" s="59"/>
      <c r="M102" s="59"/>
      <c r="N102" s="59"/>
      <c r="O102" s="59"/>
      <c r="P102" s="59"/>
      <c r="Q102" s="59"/>
      <c r="R102" s="60"/>
    </row>
    <row r="103" spans="2:18" s="1" customFormat="1" ht="37" customHeight="1" x14ac:dyDescent="0.35">
      <c r="B103" s="31"/>
      <c r="C103" s="271" t="s">
        <v>116</v>
      </c>
      <c r="D103" s="315"/>
      <c r="E103" s="315"/>
      <c r="F103" s="315"/>
      <c r="G103" s="315"/>
      <c r="H103" s="315"/>
      <c r="I103" s="315"/>
      <c r="J103" s="315"/>
      <c r="K103" s="315"/>
      <c r="L103" s="315"/>
      <c r="M103" s="315"/>
      <c r="N103" s="315"/>
      <c r="O103" s="315"/>
      <c r="P103" s="315"/>
      <c r="Q103" s="315"/>
      <c r="R103" s="33"/>
    </row>
    <row r="104" spans="2:18" s="1" customFormat="1" ht="7" customHeight="1" x14ac:dyDescent="0.35">
      <c r="B104" s="31"/>
      <c r="C104" s="182"/>
      <c r="D104" s="182"/>
      <c r="E104" s="182"/>
      <c r="F104" s="182"/>
      <c r="G104" s="182"/>
      <c r="H104" s="182"/>
      <c r="I104" s="182"/>
      <c r="J104" s="182"/>
      <c r="K104" s="182"/>
      <c r="L104" s="182"/>
      <c r="M104" s="182"/>
      <c r="N104" s="182"/>
      <c r="O104" s="182"/>
      <c r="P104" s="182"/>
      <c r="Q104" s="182"/>
      <c r="R104" s="33"/>
    </row>
    <row r="105" spans="2:18" s="1" customFormat="1" ht="48" customHeight="1" x14ac:dyDescent="0.35">
      <c r="B105" s="31"/>
      <c r="C105" s="181" t="s">
        <v>12</v>
      </c>
      <c r="D105" s="182"/>
      <c r="E105" s="182"/>
      <c r="F105" s="324" t="str">
        <f>F6</f>
        <v>VÝMĚNA KOTLŮ A TECHNOLOGIE KOTELNY
INSTALACE TERMOSTATICKÝCH VENTILŮ NA OTOPNÝCH TĚLESECH 
V OBJEKTU ZÁKLADNÍ ŠKOLY A MATEŘSKÉ ŠKOLY CERHOVICE, OKRES BEROUN</v>
      </c>
      <c r="G105" s="325"/>
      <c r="H105" s="325"/>
      <c r="I105" s="325"/>
      <c r="J105" s="325"/>
      <c r="K105" s="325"/>
      <c r="L105" s="325"/>
      <c r="M105" s="325"/>
      <c r="N105" s="325"/>
      <c r="O105" s="325"/>
      <c r="P105" s="325"/>
      <c r="Q105" s="182"/>
      <c r="R105" s="33"/>
    </row>
    <row r="106" spans="2:18" s="1" customFormat="1" ht="37" customHeight="1" x14ac:dyDescent="0.35">
      <c r="B106" s="31"/>
      <c r="C106" s="65" t="s">
        <v>93</v>
      </c>
      <c r="D106" s="182"/>
      <c r="E106" s="182"/>
      <c r="F106" s="314" t="s">
        <v>704</v>
      </c>
      <c r="G106" s="315"/>
      <c r="H106" s="315"/>
      <c r="I106" s="315"/>
      <c r="J106" s="315"/>
      <c r="K106" s="315"/>
      <c r="L106" s="315"/>
      <c r="M106" s="315"/>
      <c r="N106" s="315"/>
      <c r="O106" s="315"/>
      <c r="P106" s="315"/>
      <c r="Q106" s="182"/>
      <c r="R106" s="33"/>
    </row>
    <row r="107" spans="2:18" s="1" customFormat="1" ht="7" customHeight="1" x14ac:dyDescent="0.35">
      <c r="B107" s="31"/>
      <c r="C107" s="182"/>
      <c r="D107" s="182"/>
      <c r="E107" s="182"/>
      <c r="F107" s="182"/>
      <c r="G107" s="182"/>
      <c r="H107" s="182"/>
      <c r="I107" s="182"/>
      <c r="J107" s="182"/>
      <c r="K107" s="182"/>
      <c r="L107" s="182"/>
      <c r="M107" s="182"/>
      <c r="N107" s="182"/>
      <c r="O107" s="182"/>
      <c r="P107" s="182"/>
      <c r="Q107" s="182"/>
      <c r="R107" s="33"/>
    </row>
    <row r="108" spans="2:18" s="1" customFormat="1" ht="18" customHeight="1" x14ac:dyDescent="0.35">
      <c r="B108" s="31"/>
      <c r="C108" s="181" t="s">
        <v>16</v>
      </c>
      <c r="D108" s="182"/>
      <c r="E108" s="182"/>
      <c r="F108" s="183" t="str">
        <f>F9</f>
        <v>Na Dražkách 217, 267 61 Cerhovice</v>
      </c>
      <c r="G108" s="182"/>
      <c r="H108" s="182"/>
      <c r="I108" s="182"/>
      <c r="J108" s="182"/>
      <c r="K108" s="181" t="s">
        <v>17</v>
      </c>
      <c r="L108" s="182"/>
      <c r="M108" s="290">
        <f>IF(O9="","",O9)</f>
        <v>44067</v>
      </c>
      <c r="N108" s="290"/>
      <c r="O108" s="290"/>
      <c r="P108" s="290"/>
      <c r="Q108" s="182"/>
      <c r="R108" s="33"/>
    </row>
    <row r="109" spans="2:18" s="1" customFormat="1" ht="7" customHeight="1" x14ac:dyDescent="0.35">
      <c r="B109" s="31"/>
      <c r="C109" s="182"/>
      <c r="D109" s="182"/>
      <c r="E109" s="182"/>
      <c r="F109" s="182"/>
      <c r="G109" s="182"/>
      <c r="H109" s="182"/>
      <c r="I109" s="182"/>
      <c r="J109" s="182"/>
      <c r="K109" s="182"/>
      <c r="L109" s="182"/>
      <c r="M109" s="182"/>
      <c r="N109" s="182"/>
      <c r="O109" s="182"/>
      <c r="P109" s="182"/>
      <c r="Q109" s="182"/>
      <c r="R109" s="33"/>
    </row>
    <row r="110" spans="2:18" s="1" customFormat="1" x14ac:dyDescent="0.35">
      <c r="B110" s="31"/>
      <c r="C110" s="181" t="s">
        <v>20</v>
      </c>
      <c r="D110" s="182"/>
      <c r="E110" s="182"/>
      <c r="F110" s="183" t="str">
        <f>E12</f>
        <v>Městys Cerhovice, nám.Kapitána Kučery 10, 267 61 Cerhovice</v>
      </c>
      <c r="G110" s="182"/>
      <c r="H110" s="182"/>
      <c r="I110" s="182"/>
      <c r="J110" s="182"/>
      <c r="K110" s="181" t="s">
        <v>25</v>
      </c>
      <c r="L110" s="182"/>
      <c r="M110" s="316" t="str">
        <f>E18</f>
        <v>Ing. Karel Šimůnek</v>
      </c>
      <c r="N110" s="316"/>
      <c r="O110" s="316"/>
      <c r="P110" s="316"/>
      <c r="Q110" s="316"/>
      <c r="R110" s="33"/>
    </row>
    <row r="111" spans="2:18" s="1" customFormat="1" ht="14.5" customHeight="1" x14ac:dyDescent="0.35">
      <c r="B111" s="31"/>
      <c r="C111" s="181" t="s">
        <v>23</v>
      </c>
      <c r="D111" s="182"/>
      <c r="E111" s="182"/>
      <c r="F111" s="183" t="str">
        <f>IF(E15="","",E15)</f>
        <v xml:space="preserve"> </v>
      </c>
      <c r="G111" s="182"/>
      <c r="H111" s="182"/>
      <c r="I111" s="182"/>
      <c r="J111" s="182"/>
      <c r="K111" s="181" t="s">
        <v>29</v>
      </c>
      <c r="L111" s="182"/>
      <c r="M111" s="316" t="str">
        <f>E21</f>
        <v>Ing. Karel Šimůnek</v>
      </c>
      <c r="N111" s="316"/>
      <c r="O111" s="316"/>
      <c r="P111" s="316"/>
      <c r="Q111" s="316"/>
      <c r="R111" s="33"/>
    </row>
    <row r="112" spans="2:18" s="1" customFormat="1" ht="10.4" customHeight="1" x14ac:dyDescent="0.35">
      <c r="B112" s="31"/>
      <c r="C112" s="182"/>
      <c r="D112" s="182"/>
      <c r="E112" s="182"/>
      <c r="F112" s="182"/>
      <c r="G112" s="182"/>
      <c r="H112" s="182"/>
      <c r="I112" s="182"/>
      <c r="J112" s="182"/>
      <c r="K112" s="182"/>
      <c r="L112" s="182"/>
      <c r="M112" s="182"/>
      <c r="N112" s="182"/>
      <c r="O112" s="182"/>
      <c r="P112" s="182"/>
      <c r="Q112" s="182"/>
      <c r="R112" s="33"/>
    </row>
    <row r="113" spans="2:30" s="8" customFormat="1" ht="29.25" customHeight="1" x14ac:dyDescent="0.35">
      <c r="B113" s="115"/>
      <c r="C113" s="116" t="s">
        <v>117</v>
      </c>
      <c r="D113" s="187" t="s">
        <v>118</v>
      </c>
      <c r="E113" s="187" t="s">
        <v>52</v>
      </c>
      <c r="F113" s="317" t="s">
        <v>119</v>
      </c>
      <c r="G113" s="317"/>
      <c r="H113" s="317"/>
      <c r="I113" s="317"/>
      <c r="J113" s="187" t="s">
        <v>120</v>
      </c>
      <c r="K113" s="187" t="s">
        <v>121</v>
      </c>
      <c r="L113" s="317" t="s">
        <v>122</v>
      </c>
      <c r="M113" s="317"/>
      <c r="N113" s="317" t="s">
        <v>99</v>
      </c>
      <c r="O113" s="317"/>
      <c r="P113" s="317"/>
      <c r="Q113" s="318"/>
      <c r="R113" s="118"/>
      <c r="T113" s="71"/>
      <c r="U113" s="72"/>
      <c r="V113" s="72"/>
      <c r="W113" s="72"/>
      <c r="X113" s="72"/>
      <c r="Y113" s="72"/>
      <c r="Z113" s="72"/>
      <c r="AA113" s="73"/>
    </row>
    <row r="114" spans="2:30" s="1" customFormat="1" ht="29.25" customHeight="1" x14ac:dyDescent="0.35">
      <c r="B114" s="31"/>
      <c r="C114" s="75" t="s">
        <v>95</v>
      </c>
      <c r="D114" s="182"/>
      <c r="E114" s="182"/>
      <c r="F114" s="182"/>
      <c r="G114" s="182"/>
      <c r="H114" s="182"/>
      <c r="I114" s="182"/>
      <c r="J114" s="182"/>
      <c r="K114" s="182"/>
      <c r="L114" s="182"/>
      <c r="M114" s="182"/>
      <c r="N114" s="298">
        <f>N115</f>
        <v>0</v>
      </c>
      <c r="O114" s="299"/>
      <c r="P114" s="299"/>
      <c r="Q114" s="299"/>
      <c r="R114" s="33"/>
      <c r="T114" s="74"/>
      <c r="U114" s="199"/>
      <c r="V114" s="199"/>
      <c r="W114" s="119"/>
      <c r="X114" s="199"/>
      <c r="Y114" s="119"/>
      <c r="Z114" s="199"/>
      <c r="AA114" s="120"/>
    </row>
    <row r="115" spans="2:30" s="9" customFormat="1" ht="37.4" customHeight="1" x14ac:dyDescent="0.35">
      <c r="B115" s="121"/>
      <c r="C115" s="122"/>
      <c r="D115" s="123" t="s">
        <v>104</v>
      </c>
      <c r="E115" s="123"/>
      <c r="F115" s="123"/>
      <c r="G115" s="123"/>
      <c r="H115" s="123"/>
      <c r="I115" s="123"/>
      <c r="J115" s="123"/>
      <c r="K115" s="123"/>
      <c r="L115" s="123"/>
      <c r="M115" s="123"/>
      <c r="N115" s="300">
        <f>N116+N121+N148</f>
        <v>0</v>
      </c>
      <c r="O115" s="301"/>
      <c r="P115" s="301"/>
      <c r="Q115" s="301"/>
      <c r="R115" s="124"/>
      <c r="T115" s="125"/>
      <c r="U115" s="122"/>
      <c r="V115" s="122"/>
      <c r="W115" s="126"/>
      <c r="X115" s="122"/>
      <c r="Y115" s="126"/>
      <c r="Z115" s="122"/>
      <c r="AA115" s="127"/>
    </row>
    <row r="116" spans="2:30" s="9" customFormat="1" ht="19.899999999999999" customHeight="1" x14ac:dyDescent="0.35">
      <c r="B116" s="121"/>
      <c r="C116" s="122"/>
      <c r="D116" s="128" t="s">
        <v>110</v>
      </c>
      <c r="E116" s="128"/>
      <c r="F116" s="128"/>
      <c r="G116" s="128"/>
      <c r="H116" s="128"/>
      <c r="I116" s="128"/>
      <c r="J116" s="128"/>
      <c r="K116" s="128"/>
      <c r="L116" s="128"/>
      <c r="M116" s="128"/>
      <c r="N116" s="302">
        <f>SUM(N117:Q120)</f>
        <v>0</v>
      </c>
      <c r="O116" s="303"/>
      <c r="P116" s="303"/>
      <c r="Q116" s="303"/>
      <c r="R116" s="124"/>
      <c r="T116" s="125"/>
      <c r="U116" s="122"/>
      <c r="V116" s="122"/>
      <c r="W116" s="126"/>
      <c r="X116" s="122"/>
      <c r="Y116" s="126"/>
      <c r="Z116" s="122"/>
      <c r="AA116" s="127"/>
    </row>
    <row r="117" spans="2:30" s="1" customFormat="1" ht="45.75" customHeight="1" x14ac:dyDescent="0.35">
      <c r="B117" s="129"/>
      <c r="C117" s="130" t="s">
        <v>76</v>
      </c>
      <c r="D117" s="130" t="s">
        <v>123</v>
      </c>
      <c r="E117" s="131" t="s">
        <v>618</v>
      </c>
      <c r="F117" s="294" t="s">
        <v>619</v>
      </c>
      <c r="G117" s="294"/>
      <c r="H117" s="294"/>
      <c r="I117" s="294"/>
      <c r="J117" s="132" t="s">
        <v>128</v>
      </c>
      <c r="K117" s="133">
        <v>6</v>
      </c>
      <c r="L117" s="293"/>
      <c r="M117" s="293"/>
      <c r="N117" s="293">
        <f>ROUND(L117*K117,2)</f>
        <v>0</v>
      </c>
      <c r="O117" s="293"/>
      <c r="P117" s="293"/>
      <c r="Q117" s="293"/>
      <c r="R117" s="134"/>
      <c r="T117" s="135"/>
      <c r="U117" s="40"/>
      <c r="V117" s="136"/>
      <c r="W117" s="136"/>
      <c r="X117" s="136"/>
      <c r="Y117" s="136"/>
      <c r="Z117" s="136"/>
      <c r="AA117" s="137"/>
    </row>
    <row r="118" spans="2:30" s="1" customFormat="1" ht="38.25" customHeight="1" x14ac:dyDescent="0.35">
      <c r="B118" s="129"/>
      <c r="C118" s="130" t="s">
        <v>91</v>
      </c>
      <c r="D118" s="130" t="s">
        <v>123</v>
      </c>
      <c r="E118" s="131" t="s">
        <v>620</v>
      </c>
      <c r="F118" s="294" t="s">
        <v>621</v>
      </c>
      <c r="G118" s="294"/>
      <c r="H118" s="294"/>
      <c r="I118" s="294"/>
      <c r="J118" s="132" t="s">
        <v>128</v>
      </c>
      <c r="K118" s="133">
        <v>6</v>
      </c>
      <c r="L118" s="293"/>
      <c r="M118" s="293"/>
      <c r="N118" s="293">
        <f>ROUND(L118*K118,2)</f>
        <v>0</v>
      </c>
      <c r="O118" s="293"/>
      <c r="P118" s="293"/>
      <c r="Q118" s="293"/>
      <c r="R118" s="134"/>
      <c r="T118" s="135"/>
      <c r="U118" s="40"/>
      <c r="V118" s="136"/>
      <c r="W118" s="136"/>
      <c r="X118" s="136"/>
      <c r="Y118" s="136"/>
      <c r="Z118" s="136"/>
      <c r="AA118" s="137"/>
    </row>
    <row r="119" spans="2:30" s="1" customFormat="1" ht="38.25" customHeight="1" x14ac:dyDescent="0.35">
      <c r="B119" s="129"/>
      <c r="C119" s="130">
        <v>3</v>
      </c>
      <c r="D119" s="130" t="s">
        <v>123</v>
      </c>
      <c r="E119" s="131" t="s">
        <v>622</v>
      </c>
      <c r="F119" s="294" t="s">
        <v>623</v>
      </c>
      <c r="G119" s="294"/>
      <c r="H119" s="294"/>
      <c r="I119" s="294"/>
      <c r="J119" s="132" t="s">
        <v>624</v>
      </c>
      <c r="K119" s="133">
        <v>2</v>
      </c>
      <c r="L119" s="293"/>
      <c r="M119" s="293"/>
      <c r="N119" s="293">
        <f>ROUND(L119*K119,2)</f>
        <v>0</v>
      </c>
      <c r="O119" s="293"/>
      <c r="P119" s="293"/>
      <c r="Q119" s="293"/>
      <c r="R119" s="134"/>
      <c r="T119" s="135"/>
      <c r="U119" s="40"/>
      <c r="V119" s="136"/>
      <c r="W119" s="136"/>
      <c r="X119" s="136"/>
      <c r="Y119" s="136"/>
      <c r="Z119" s="136"/>
      <c r="AA119" s="137"/>
    </row>
    <row r="120" spans="2:30" s="1" customFormat="1" ht="25.5" customHeight="1" x14ac:dyDescent="0.35">
      <c r="B120" s="129"/>
      <c r="C120" s="130">
        <v>4</v>
      </c>
      <c r="D120" s="130" t="s">
        <v>123</v>
      </c>
      <c r="E120" s="131" t="s">
        <v>625</v>
      </c>
      <c r="F120" s="294" t="s">
        <v>626</v>
      </c>
      <c r="G120" s="294"/>
      <c r="H120" s="294"/>
      <c r="I120" s="294"/>
      <c r="J120" s="132" t="s">
        <v>126</v>
      </c>
      <c r="K120" s="133">
        <v>1</v>
      </c>
      <c r="L120" s="293"/>
      <c r="M120" s="293"/>
      <c r="N120" s="293">
        <f>ROUND(L120*K120,2)</f>
        <v>0</v>
      </c>
      <c r="O120" s="293"/>
      <c r="P120" s="293"/>
      <c r="Q120" s="293"/>
      <c r="R120" s="134"/>
      <c r="T120" s="135"/>
      <c r="U120" s="40"/>
      <c r="V120" s="136"/>
      <c r="W120" s="136"/>
      <c r="X120" s="136"/>
      <c r="Y120" s="136"/>
      <c r="Z120" s="136"/>
      <c r="AA120" s="137"/>
    </row>
    <row r="121" spans="2:30" s="9" customFormat="1" ht="29.9" customHeight="1" x14ac:dyDescent="0.35">
      <c r="B121" s="121"/>
      <c r="C121" s="122"/>
      <c r="D121" s="128" t="s">
        <v>112</v>
      </c>
      <c r="E121" s="128"/>
      <c r="F121" s="128"/>
      <c r="G121" s="128"/>
      <c r="H121" s="128"/>
      <c r="I121" s="128"/>
      <c r="J121" s="128"/>
      <c r="K121" s="128"/>
      <c r="L121" s="128"/>
      <c r="M121" s="128"/>
      <c r="N121" s="302">
        <f>SUM(N122:Q147)</f>
        <v>0</v>
      </c>
      <c r="O121" s="303"/>
      <c r="P121" s="303"/>
      <c r="Q121" s="303"/>
      <c r="R121" s="124"/>
      <c r="T121" s="125"/>
      <c r="U121" s="122"/>
      <c r="V121" s="122"/>
      <c r="W121" s="126"/>
      <c r="X121" s="122"/>
      <c r="Y121" s="126"/>
      <c r="Z121" s="122"/>
      <c r="AA121" s="127"/>
      <c r="AD121" s="1"/>
    </row>
    <row r="122" spans="2:30" s="9" customFormat="1" ht="29.9" customHeight="1" x14ac:dyDescent="0.35">
      <c r="B122" s="121"/>
      <c r="C122" s="130">
        <v>5</v>
      </c>
      <c r="D122" s="130" t="s">
        <v>123</v>
      </c>
      <c r="E122" s="131" t="s">
        <v>627</v>
      </c>
      <c r="F122" s="294" t="s">
        <v>628</v>
      </c>
      <c r="G122" s="294"/>
      <c r="H122" s="294"/>
      <c r="I122" s="294"/>
      <c r="J122" s="132" t="s">
        <v>160</v>
      </c>
      <c r="K122" s="133">
        <v>50</v>
      </c>
      <c r="L122" s="293"/>
      <c r="M122" s="293"/>
      <c r="N122" s="293">
        <f t="shared" ref="N122:N132" si="0">ROUND(L122*K122,2)</f>
        <v>0</v>
      </c>
      <c r="O122" s="293"/>
      <c r="P122" s="293"/>
      <c r="Q122" s="293"/>
      <c r="R122" s="124"/>
      <c r="T122" s="125"/>
      <c r="U122" s="122"/>
      <c r="V122" s="122"/>
      <c r="W122" s="126"/>
      <c r="X122" s="122"/>
      <c r="Y122" s="126"/>
      <c r="Z122" s="122"/>
      <c r="AA122" s="127"/>
      <c r="AD122" s="1"/>
    </row>
    <row r="123" spans="2:30" s="1" customFormat="1" ht="25.5" customHeight="1" x14ac:dyDescent="0.35">
      <c r="B123" s="129"/>
      <c r="C123" s="130">
        <v>6</v>
      </c>
      <c r="D123" s="130" t="s">
        <v>123</v>
      </c>
      <c r="E123" s="131" t="s">
        <v>629</v>
      </c>
      <c r="F123" s="294" t="s">
        <v>630</v>
      </c>
      <c r="G123" s="294"/>
      <c r="H123" s="294"/>
      <c r="I123" s="294"/>
      <c r="J123" s="132" t="s">
        <v>160</v>
      </c>
      <c r="K123" s="133">
        <f>260</f>
        <v>260</v>
      </c>
      <c r="L123" s="293"/>
      <c r="M123" s="293"/>
      <c r="N123" s="293">
        <f t="shared" si="0"/>
        <v>0</v>
      </c>
      <c r="O123" s="293"/>
      <c r="P123" s="293"/>
      <c r="Q123" s="293"/>
      <c r="R123" s="134"/>
      <c r="T123" s="135"/>
      <c r="U123" s="40"/>
      <c r="V123" s="136"/>
      <c r="W123" s="136"/>
      <c r="X123" s="136"/>
      <c r="Y123" s="136"/>
      <c r="Z123" s="136"/>
      <c r="AA123" s="137"/>
    </row>
    <row r="124" spans="2:30" s="1" customFormat="1" ht="25.5" customHeight="1" x14ac:dyDescent="0.35">
      <c r="B124" s="129"/>
      <c r="C124" s="130">
        <v>7</v>
      </c>
      <c r="D124" s="130" t="s">
        <v>123</v>
      </c>
      <c r="E124" s="131" t="s">
        <v>631</v>
      </c>
      <c r="F124" s="294" t="s">
        <v>632</v>
      </c>
      <c r="G124" s="294"/>
      <c r="H124" s="294"/>
      <c r="I124" s="294"/>
      <c r="J124" s="132" t="s">
        <v>160</v>
      </c>
      <c r="K124" s="133">
        <v>8</v>
      </c>
      <c r="L124" s="293"/>
      <c r="M124" s="293"/>
      <c r="N124" s="293">
        <f t="shared" si="0"/>
        <v>0</v>
      </c>
      <c r="O124" s="293"/>
      <c r="P124" s="293"/>
      <c r="Q124" s="293"/>
      <c r="R124" s="134"/>
      <c r="T124" s="135"/>
      <c r="U124" s="40"/>
      <c r="V124" s="136"/>
      <c r="W124" s="136"/>
      <c r="X124" s="136"/>
      <c r="Y124" s="136"/>
      <c r="Z124" s="136"/>
      <c r="AA124" s="137"/>
    </row>
    <row r="125" spans="2:30" s="1" customFormat="1" ht="25.5" customHeight="1" x14ac:dyDescent="0.35">
      <c r="B125" s="129"/>
      <c r="C125" s="130">
        <v>8</v>
      </c>
      <c r="D125" s="130" t="s">
        <v>123</v>
      </c>
      <c r="E125" s="131" t="s">
        <v>633</v>
      </c>
      <c r="F125" s="294" t="s">
        <v>634</v>
      </c>
      <c r="G125" s="294"/>
      <c r="H125" s="294"/>
      <c r="I125" s="294"/>
      <c r="J125" s="132" t="s">
        <v>160</v>
      </c>
      <c r="K125" s="133">
        <v>2</v>
      </c>
      <c r="L125" s="293"/>
      <c r="M125" s="293"/>
      <c r="N125" s="293">
        <f t="shared" si="0"/>
        <v>0</v>
      </c>
      <c r="O125" s="293"/>
      <c r="P125" s="293"/>
      <c r="Q125" s="293"/>
      <c r="R125" s="134"/>
      <c r="T125" s="135"/>
      <c r="U125" s="40"/>
      <c r="V125" s="136"/>
      <c r="W125" s="136"/>
      <c r="X125" s="136"/>
      <c r="Y125" s="136"/>
      <c r="Z125" s="136"/>
      <c r="AA125" s="137"/>
    </row>
    <row r="126" spans="2:30" s="1" customFormat="1" ht="25.5" customHeight="1" x14ac:dyDescent="0.35">
      <c r="B126" s="129"/>
      <c r="C126" s="130">
        <v>9</v>
      </c>
      <c r="D126" s="130" t="s">
        <v>123</v>
      </c>
      <c r="E126" s="131" t="s">
        <v>635</v>
      </c>
      <c r="F126" s="294" t="s">
        <v>636</v>
      </c>
      <c r="G126" s="294"/>
      <c r="H126" s="294"/>
      <c r="I126" s="294"/>
      <c r="J126" s="132" t="s">
        <v>160</v>
      </c>
      <c r="K126" s="133">
        <v>260</v>
      </c>
      <c r="L126" s="293"/>
      <c r="M126" s="293"/>
      <c r="N126" s="293">
        <f t="shared" si="0"/>
        <v>0</v>
      </c>
      <c r="O126" s="293"/>
      <c r="P126" s="293"/>
      <c r="Q126" s="293"/>
      <c r="R126" s="134"/>
      <c r="T126" s="135"/>
      <c r="U126" s="40"/>
      <c r="V126" s="136"/>
      <c r="W126" s="136"/>
      <c r="X126" s="136"/>
      <c r="Y126" s="136"/>
      <c r="Z126" s="136"/>
      <c r="AA126" s="137"/>
    </row>
    <row r="127" spans="2:30" s="1" customFormat="1" ht="25.5" customHeight="1" x14ac:dyDescent="0.35">
      <c r="B127" s="129"/>
      <c r="C127" s="130">
        <v>10</v>
      </c>
      <c r="D127" s="130" t="s">
        <v>123</v>
      </c>
      <c r="E127" s="131" t="s">
        <v>637</v>
      </c>
      <c r="F127" s="294" t="s">
        <v>638</v>
      </c>
      <c r="G127" s="294"/>
      <c r="H127" s="294"/>
      <c r="I127" s="294"/>
      <c r="J127" s="132" t="s">
        <v>160</v>
      </c>
      <c r="K127" s="133">
        <v>123</v>
      </c>
      <c r="L127" s="293"/>
      <c r="M127" s="293"/>
      <c r="N127" s="293">
        <f t="shared" si="0"/>
        <v>0</v>
      </c>
      <c r="O127" s="293"/>
      <c r="P127" s="293"/>
      <c r="Q127" s="293"/>
      <c r="R127" s="134"/>
      <c r="T127" s="135"/>
      <c r="U127" s="40"/>
      <c r="V127" s="136"/>
      <c r="W127" s="136"/>
      <c r="X127" s="136"/>
      <c r="Y127" s="136"/>
      <c r="Z127" s="136"/>
      <c r="AA127" s="137"/>
    </row>
    <row r="128" spans="2:30" s="1" customFormat="1" ht="25.5" customHeight="1" x14ac:dyDescent="0.35">
      <c r="B128" s="129"/>
      <c r="C128" s="130">
        <v>11</v>
      </c>
      <c r="D128" s="130" t="s">
        <v>123</v>
      </c>
      <c r="E128" s="131" t="s">
        <v>639</v>
      </c>
      <c r="F128" s="294" t="s">
        <v>640</v>
      </c>
      <c r="G128" s="294"/>
      <c r="H128" s="294"/>
      <c r="I128" s="294"/>
      <c r="J128" s="132" t="s">
        <v>128</v>
      </c>
      <c r="K128" s="133">
        <f>130*0.2</f>
        <v>26</v>
      </c>
      <c r="L128" s="293"/>
      <c r="M128" s="293"/>
      <c r="N128" s="293">
        <f t="shared" si="0"/>
        <v>0</v>
      </c>
      <c r="O128" s="293"/>
      <c r="P128" s="293"/>
      <c r="Q128" s="293"/>
      <c r="R128" s="134"/>
      <c r="T128" s="135"/>
      <c r="U128" s="40"/>
      <c r="V128" s="136"/>
      <c r="W128" s="136"/>
      <c r="X128" s="136"/>
      <c r="Y128" s="136"/>
      <c r="Z128" s="136"/>
      <c r="AA128" s="137"/>
    </row>
    <row r="129" spans="2:27" s="1" customFormat="1" ht="25.5" customHeight="1" x14ac:dyDescent="0.35">
      <c r="B129" s="129"/>
      <c r="C129" s="130">
        <v>12</v>
      </c>
      <c r="D129" s="130" t="s">
        <v>123</v>
      </c>
      <c r="E129" s="131" t="s">
        <v>637</v>
      </c>
      <c r="F129" s="294" t="s">
        <v>642</v>
      </c>
      <c r="G129" s="294"/>
      <c r="H129" s="294"/>
      <c r="I129" s="294"/>
      <c r="J129" s="132" t="s">
        <v>160</v>
      </c>
      <c r="K129" s="133">
        <v>8</v>
      </c>
      <c r="L129" s="293"/>
      <c r="M129" s="293"/>
      <c r="N129" s="293">
        <f t="shared" si="0"/>
        <v>0</v>
      </c>
      <c r="O129" s="293"/>
      <c r="P129" s="293"/>
      <c r="Q129" s="293"/>
      <c r="R129" s="134"/>
      <c r="T129" s="135"/>
      <c r="U129" s="40"/>
      <c r="V129" s="136"/>
      <c r="W129" s="136"/>
      <c r="X129" s="136"/>
      <c r="Y129" s="136"/>
      <c r="Z129" s="136"/>
      <c r="AA129" s="137"/>
    </row>
    <row r="130" spans="2:27" s="1" customFormat="1" ht="25.5" customHeight="1" x14ac:dyDescent="0.35">
      <c r="B130" s="129"/>
      <c r="C130" s="130">
        <v>13</v>
      </c>
      <c r="D130" s="130" t="s">
        <v>123</v>
      </c>
      <c r="E130" s="131" t="s">
        <v>639</v>
      </c>
      <c r="F130" s="294" t="s">
        <v>643</v>
      </c>
      <c r="G130" s="294"/>
      <c r="H130" s="294"/>
      <c r="I130" s="294"/>
      <c r="J130" s="132" t="s">
        <v>128</v>
      </c>
      <c r="K130" s="133">
        <v>2</v>
      </c>
      <c r="L130" s="293"/>
      <c r="M130" s="293"/>
      <c r="N130" s="293">
        <f t="shared" si="0"/>
        <v>0</v>
      </c>
      <c r="O130" s="293"/>
      <c r="P130" s="293"/>
      <c r="Q130" s="293"/>
      <c r="R130" s="134"/>
      <c r="T130" s="135"/>
      <c r="U130" s="40"/>
      <c r="V130" s="136"/>
      <c r="W130" s="136"/>
      <c r="X130" s="136"/>
      <c r="Y130" s="136"/>
      <c r="Z130" s="136"/>
      <c r="AA130" s="137"/>
    </row>
    <row r="131" spans="2:27" s="1" customFormat="1" ht="85" customHeight="1" x14ac:dyDescent="0.35">
      <c r="B131" s="129"/>
      <c r="C131" s="130">
        <v>14</v>
      </c>
      <c r="D131" s="130" t="s">
        <v>123</v>
      </c>
      <c r="E131" s="131" t="s">
        <v>644</v>
      </c>
      <c r="F131" s="294" t="s">
        <v>942</v>
      </c>
      <c r="G131" s="294"/>
      <c r="H131" s="294"/>
      <c r="I131" s="294"/>
      <c r="J131" s="132" t="s">
        <v>160</v>
      </c>
      <c r="K131" s="133">
        <v>29</v>
      </c>
      <c r="L131" s="293"/>
      <c r="M131" s="293"/>
      <c r="N131" s="293">
        <f t="shared" si="0"/>
        <v>0</v>
      </c>
      <c r="O131" s="293"/>
      <c r="P131" s="293"/>
      <c r="Q131" s="293"/>
      <c r="R131" s="134"/>
      <c r="T131" s="135"/>
      <c r="U131" s="40"/>
      <c r="V131" s="136"/>
      <c r="W131" s="136"/>
      <c r="X131" s="136"/>
      <c r="Y131" s="136"/>
      <c r="Z131" s="136"/>
      <c r="AA131" s="137"/>
    </row>
    <row r="132" spans="2:27" s="1" customFormat="1" ht="150" customHeight="1" x14ac:dyDescent="0.35">
      <c r="B132" s="129"/>
      <c r="C132" s="130">
        <v>15</v>
      </c>
      <c r="D132" s="130" t="s">
        <v>123</v>
      </c>
      <c r="E132" s="131" t="s">
        <v>645</v>
      </c>
      <c r="F132" s="294" t="s">
        <v>941</v>
      </c>
      <c r="G132" s="294"/>
      <c r="H132" s="294"/>
      <c r="I132" s="294"/>
      <c r="J132" s="132" t="s">
        <v>160</v>
      </c>
      <c r="K132" s="133">
        <v>101</v>
      </c>
      <c r="L132" s="293"/>
      <c r="M132" s="293"/>
      <c r="N132" s="293">
        <f t="shared" si="0"/>
        <v>0</v>
      </c>
      <c r="O132" s="293"/>
      <c r="P132" s="293"/>
      <c r="Q132" s="293"/>
      <c r="R132" s="134"/>
      <c r="T132" s="135"/>
      <c r="U132" s="40"/>
      <c r="V132" s="136"/>
      <c r="W132" s="136"/>
      <c r="X132" s="136"/>
      <c r="Y132" s="136"/>
      <c r="Z132" s="136"/>
      <c r="AA132" s="137"/>
    </row>
    <row r="133" spans="2:27" s="1" customFormat="1" ht="25.5" customHeight="1" x14ac:dyDescent="0.35">
      <c r="B133" s="129"/>
      <c r="C133" s="130">
        <v>16</v>
      </c>
      <c r="D133" s="130" t="s">
        <v>123</v>
      </c>
      <c r="E133" s="131" t="s">
        <v>647</v>
      </c>
      <c r="F133" s="294" t="s">
        <v>648</v>
      </c>
      <c r="G133" s="294"/>
      <c r="H133" s="294"/>
      <c r="I133" s="294"/>
      <c r="J133" s="132" t="s">
        <v>160</v>
      </c>
      <c r="K133" s="133">
        <v>71</v>
      </c>
      <c r="L133" s="293"/>
      <c r="M133" s="293"/>
      <c r="N133" s="293">
        <f>ROUND(L133*K133,2)</f>
        <v>0</v>
      </c>
      <c r="O133" s="293"/>
      <c r="P133" s="293"/>
      <c r="Q133" s="293"/>
      <c r="R133" s="134"/>
      <c r="T133" s="135"/>
      <c r="U133" s="40"/>
      <c r="V133" s="136"/>
      <c r="W133" s="136"/>
      <c r="X133" s="136"/>
      <c r="Y133" s="136"/>
      <c r="Z133" s="136"/>
      <c r="AA133" s="137"/>
    </row>
    <row r="134" spans="2:27" s="1" customFormat="1" ht="25.5" customHeight="1" x14ac:dyDescent="0.35">
      <c r="B134" s="129"/>
      <c r="C134" s="130">
        <v>17</v>
      </c>
      <c r="D134" s="130" t="s">
        <v>123</v>
      </c>
      <c r="E134" s="131" t="s">
        <v>650</v>
      </c>
      <c r="F134" s="294" t="s">
        <v>651</v>
      </c>
      <c r="G134" s="294"/>
      <c r="H134" s="294"/>
      <c r="I134" s="294"/>
      <c r="J134" s="132" t="s">
        <v>160</v>
      </c>
      <c r="K134" s="133">
        <v>13</v>
      </c>
      <c r="L134" s="293"/>
      <c r="M134" s="293"/>
      <c r="N134" s="293">
        <f>ROUND(L134*K134,2)</f>
        <v>0</v>
      </c>
      <c r="O134" s="293"/>
      <c r="P134" s="293"/>
      <c r="Q134" s="293"/>
      <c r="R134" s="134"/>
      <c r="T134" s="196"/>
      <c r="U134" s="40"/>
      <c r="V134" s="136"/>
      <c r="W134" s="136"/>
      <c r="X134" s="136"/>
      <c r="Y134" s="136"/>
      <c r="Z134" s="136"/>
      <c r="AA134" s="137"/>
    </row>
    <row r="135" spans="2:27" s="1" customFormat="1" ht="25.5" customHeight="1" x14ac:dyDescent="0.35">
      <c r="B135" s="129"/>
      <c r="C135" s="130">
        <v>18</v>
      </c>
      <c r="D135" s="130" t="s">
        <v>123</v>
      </c>
      <c r="E135" s="131" t="s">
        <v>652</v>
      </c>
      <c r="F135" s="294" t="s">
        <v>653</v>
      </c>
      <c r="G135" s="294"/>
      <c r="H135" s="294"/>
      <c r="I135" s="294"/>
      <c r="J135" s="132" t="s">
        <v>160</v>
      </c>
      <c r="K135" s="133">
        <v>17</v>
      </c>
      <c r="L135" s="293"/>
      <c r="M135" s="293"/>
      <c r="N135" s="293">
        <f>ROUND(L135*K135,2)</f>
        <v>0</v>
      </c>
      <c r="O135" s="293"/>
      <c r="P135" s="293"/>
      <c r="Q135" s="293"/>
      <c r="R135" s="134"/>
      <c r="T135" s="196"/>
      <c r="U135" s="40"/>
      <c r="V135" s="136"/>
      <c r="W135" s="136"/>
      <c r="X135" s="136"/>
      <c r="Y135" s="136"/>
      <c r="Z135" s="136"/>
      <c r="AA135" s="137"/>
    </row>
    <row r="136" spans="2:27" s="1" customFormat="1" ht="25.5" customHeight="1" x14ac:dyDescent="0.35">
      <c r="B136" s="129"/>
      <c r="C136" s="130">
        <v>19</v>
      </c>
      <c r="D136" s="130" t="s">
        <v>123</v>
      </c>
      <c r="E136" s="131" t="s">
        <v>654</v>
      </c>
      <c r="F136" s="294" t="s">
        <v>823</v>
      </c>
      <c r="G136" s="294"/>
      <c r="H136" s="294"/>
      <c r="I136" s="294"/>
      <c r="J136" s="132" t="s">
        <v>160</v>
      </c>
      <c r="K136" s="133">
        <v>29</v>
      </c>
      <c r="L136" s="293"/>
      <c r="M136" s="293"/>
      <c r="N136" s="293">
        <f>ROUND(L136*K136,2)</f>
        <v>0</v>
      </c>
      <c r="O136" s="293"/>
      <c r="P136" s="293"/>
      <c r="Q136" s="293"/>
      <c r="R136" s="134"/>
      <c r="T136" s="196"/>
      <c r="U136" s="40"/>
      <c r="V136" s="136"/>
      <c r="W136" s="136"/>
      <c r="X136" s="136"/>
      <c r="Y136" s="136"/>
      <c r="Z136" s="136"/>
      <c r="AA136" s="137"/>
    </row>
    <row r="137" spans="2:27" s="1" customFormat="1" ht="150" customHeight="1" x14ac:dyDescent="0.35">
      <c r="B137" s="129"/>
      <c r="C137" s="130">
        <v>20</v>
      </c>
      <c r="D137" s="130" t="s">
        <v>123</v>
      </c>
      <c r="E137" s="131" t="s">
        <v>655</v>
      </c>
      <c r="F137" s="294" t="s">
        <v>943</v>
      </c>
      <c r="G137" s="294"/>
      <c r="H137" s="294"/>
      <c r="I137" s="294"/>
      <c r="J137" s="132" t="s">
        <v>160</v>
      </c>
      <c r="K137" s="133">
        <v>20</v>
      </c>
      <c r="L137" s="293"/>
      <c r="M137" s="293"/>
      <c r="N137" s="293">
        <f t="shared" ref="N137:N147" si="1">ROUND(L137*K137,2)</f>
        <v>0</v>
      </c>
      <c r="O137" s="293"/>
      <c r="P137" s="293"/>
      <c r="Q137" s="293"/>
      <c r="R137" s="134"/>
      <c r="T137" s="135"/>
      <c r="U137" s="40"/>
      <c r="V137" s="136"/>
      <c r="W137" s="136"/>
      <c r="X137" s="136"/>
      <c r="Y137" s="136"/>
      <c r="Z137" s="136"/>
      <c r="AA137" s="137"/>
    </row>
    <row r="138" spans="2:27" s="1" customFormat="1" ht="150" customHeight="1" x14ac:dyDescent="0.35">
      <c r="B138" s="129"/>
      <c r="C138" s="130">
        <v>21</v>
      </c>
      <c r="D138" s="130" t="s">
        <v>123</v>
      </c>
      <c r="E138" s="131" t="s">
        <v>657</v>
      </c>
      <c r="F138" s="294" t="s">
        <v>944</v>
      </c>
      <c r="G138" s="294"/>
      <c r="H138" s="294"/>
      <c r="I138" s="294"/>
      <c r="J138" s="132" t="s">
        <v>160</v>
      </c>
      <c r="K138" s="133">
        <v>28</v>
      </c>
      <c r="L138" s="293"/>
      <c r="M138" s="293"/>
      <c r="N138" s="293">
        <f t="shared" si="1"/>
        <v>0</v>
      </c>
      <c r="O138" s="293"/>
      <c r="P138" s="293"/>
      <c r="Q138" s="293"/>
      <c r="R138" s="134"/>
      <c r="T138" s="135"/>
      <c r="U138" s="40"/>
      <c r="V138" s="136"/>
      <c r="W138" s="136"/>
      <c r="X138" s="136"/>
      <c r="Y138" s="136"/>
      <c r="Z138" s="136"/>
      <c r="AA138" s="137"/>
    </row>
    <row r="139" spans="2:27" s="1" customFormat="1" ht="150" customHeight="1" x14ac:dyDescent="0.35">
      <c r="B139" s="129"/>
      <c r="C139" s="130">
        <v>22</v>
      </c>
      <c r="D139" s="130" t="s">
        <v>123</v>
      </c>
      <c r="E139" s="131" t="s">
        <v>659</v>
      </c>
      <c r="F139" s="294" t="s">
        <v>945</v>
      </c>
      <c r="G139" s="294"/>
      <c r="H139" s="294"/>
      <c r="I139" s="294"/>
      <c r="J139" s="132" t="s">
        <v>160</v>
      </c>
      <c r="K139" s="133">
        <v>42</v>
      </c>
      <c r="L139" s="293"/>
      <c r="M139" s="293"/>
      <c r="N139" s="293">
        <f t="shared" si="1"/>
        <v>0</v>
      </c>
      <c r="O139" s="293"/>
      <c r="P139" s="293"/>
      <c r="Q139" s="293"/>
      <c r="R139" s="134"/>
      <c r="T139" s="135"/>
      <c r="U139" s="40"/>
      <c r="V139" s="136"/>
      <c r="W139" s="136"/>
      <c r="X139" s="136"/>
      <c r="Y139" s="136"/>
      <c r="Z139" s="136"/>
      <c r="AA139" s="137"/>
    </row>
    <row r="140" spans="2:27" s="1" customFormat="1" ht="150" customHeight="1" x14ac:dyDescent="0.35">
      <c r="B140" s="129"/>
      <c r="C140" s="130">
        <v>23</v>
      </c>
      <c r="D140" s="130" t="s">
        <v>123</v>
      </c>
      <c r="E140" s="131" t="s">
        <v>661</v>
      </c>
      <c r="F140" s="294" t="s">
        <v>946</v>
      </c>
      <c r="G140" s="294"/>
      <c r="H140" s="294"/>
      <c r="I140" s="294"/>
      <c r="J140" s="132" t="s">
        <v>160</v>
      </c>
      <c r="K140" s="133">
        <v>40</v>
      </c>
      <c r="L140" s="293"/>
      <c r="M140" s="293"/>
      <c r="N140" s="293">
        <f t="shared" si="1"/>
        <v>0</v>
      </c>
      <c r="O140" s="293"/>
      <c r="P140" s="293"/>
      <c r="Q140" s="293"/>
      <c r="R140" s="134"/>
      <c r="T140" s="135"/>
      <c r="U140" s="40"/>
      <c r="V140" s="136"/>
      <c r="W140" s="136"/>
      <c r="X140" s="136"/>
      <c r="Y140" s="136"/>
      <c r="Z140" s="136"/>
      <c r="AA140" s="137"/>
    </row>
    <row r="141" spans="2:27" s="1" customFormat="1" ht="34.5" customHeight="1" x14ac:dyDescent="0.35">
      <c r="B141" s="129"/>
      <c r="C141" s="130">
        <v>24</v>
      </c>
      <c r="D141" s="130" t="s">
        <v>123</v>
      </c>
      <c r="E141" s="131" t="s">
        <v>663</v>
      </c>
      <c r="F141" s="294" t="s">
        <v>664</v>
      </c>
      <c r="G141" s="294"/>
      <c r="H141" s="294"/>
      <c r="I141" s="294"/>
      <c r="J141" s="132" t="s">
        <v>160</v>
      </c>
      <c r="K141" s="133">
        <v>3</v>
      </c>
      <c r="L141" s="293"/>
      <c r="M141" s="293"/>
      <c r="N141" s="293">
        <f t="shared" si="1"/>
        <v>0</v>
      </c>
      <c r="O141" s="293"/>
      <c r="P141" s="293"/>
      <c r="Q141" s="293"/>
      <c r="R141" s="134"/>
      <c r="T141" s="135"/>
      <c r="U141" s="40"/>
      <c r="V141" s="136"/>
      <c r="W141" s="136"/>
      <c r="X141" s="136"/>
      <c r="Y141" s="136"/>
      <c r="Z141" s="136"/>
      <c r="AA141" s="137"/>
    </row>
    <row r="142" spans="2:27" s="1" customFormat="1" ht="34.5" customHeight="1" x14ac:dyDescent="0.35">
      <c r="B142" s="129"/>
      <c r="C142" s="130">
        <v>25</v>
      </c>
      <c r="D142" s="130" t="s">
        <v>123</v>
      </c>
      <c r="E142" s="131" t="s">
        <v>665</v>
      </c>
      <c r="F142" s="294" t="s">
        <v>666</v>
      </c>
      <c r="G142" s="294"/>
      <c r="H142" s="294"/>
      <c r="I142" s="294"/>
      <c r="J142" s="132" t="s">
        <v>160</v>
      </c>
      <c r="K142" s="133">
        <v>1</v>
      </c>
      <c r="L142" s="293"/>
      <c r="M142" s="293"/>
      <c r="N142" s="293">
        <f t="shared" si="1"/>
        <v>0</v>
      </c>
      <c r="O142" s="293"/>
      <c r="P142" s="293"/>
      <c r="Q142" s="293"/>
      <c r="R142" s="134"/>
      <c r="T142" s="135"/>
      <c r="U142" s="40"/>
      <c r="V142" s="136"/>
      <c r="W142" s="136"/>
      <c r="X142" s="136"/>
      <c r="Y142" s="136"/>
      <c r="Z142" s="136"/>
      <c r="AA142" s="137"/>
    </row>
    <row r="143" spans="2:27" s="1" customFormat="1" ht="34.5" customHeight="1" x14ac:dyDescent="0.35">
      <c r="B143" s="129"/>
      <c r="C143" s="130">
        <v>26</v>
      </c>
      <c r="D143" s="130" t="s">
        <v>123</v>
      </c>
      <c r="E143" s="131" t="s">
        <v>667</v>
      </c>
      <c r="F143" s="294" t="s">
        <v>668</v>
      </c>
      <c r="G143" s="294"/>
      <c r="H143" s="294"/>
      <c r="I143" s="294"/>
      <c r="J143" s="132" t="s">
        <v>160</v>
      </c>
      <c r="K143" s="133">
        <v>2</v>
      </c>
      <c r="L143" s="293"/>
      <c r="M143" s="293"/>
      <c r="N143" s="293">
        <f t="shared" si="1"/>
        <v>0</v>
      </c>
      <c r="O143" s="293"/>
      <c r="P143" s="293"/>
      <c r="Q143" s="293"/>
      <c r="R143" s="134"/>
      <c r="T143" s="135"/>
      <c r="U143" s="40"/>
      <c r="V143" s="136"/>
      <c r="W143" s="136"/>
      <c r="X143" s="136"/>
      <c r="Y143" s="136"/>
      <c r="Z143" s="136"/>
      <c r="AA143" s="137"/>
    </row>
    <row r="144" spans="2:27" s="1" customFormat="1" ht="34.5" customHeight="1" x14ac:dyDescent="0.35">
      <c r="B144" s="129"/>
      <c r="C144" s="130">
        <v>27</v>
      </c>
      <c r="D144" s="130" t="s">
        <v>123</v>
      </c>
      <c r="E144" s="131" t="s">
        <v>669</v>
      </c>
      <c r="F144" s="294" t="s">
        <v>670</v>
      </c>
      <c r="G144" s="294"/>
      <c r="H144" s="294"/>
      <c r="I144" s="294"/>
      <c r="J144" s="132" t="s">
        <v>160</v>
      </c>
      <c r="K144" s="133">
        <v>2</v>
      </c>
      <c r="L144" s="293"/>
      <c r="M144" s="293"/>
      <c r="N144" s="293">
        <f t="shared" si="1"/>
        <v>0</v>
      </c>
      <c r="O144" s="293"/>
      <c r="P144" s="293"/>
      <c r="Q144" s="293"/>
      <c r="R144" s="134"/>
      <c r="T144" s="135"/>
      <c r="U144" s="40"/>
      <c r="V144" s="136"/>
      <c r="W144" s="136"/>
      <c r="X144" s="136"/>
      <c r="Y144" s="136"/>
      <c r="Z144" s="136"/>
      <c r="AA144" s="137"/>
    </row>
    <row r="145" spans="2:30" s="1" customFormat="1" ht="24.75" customHeight="1" x14ac:dyDescent="0.35">
      <c r="B145" s="129"/>
      <c r="C145" s="130">
        <v>28</v>
      </c>
      <c r="D145" s="130" t="s">
        <v>123</v>
      </c>
      <c r="E145" s="131" t="s">
        <v>671</v>
      </c>
      <c r="F145" s="294" t="s">
        <v>672</v>
      </c>
      <c r="G145" s="294"/>
      <c r="H145" s="294"/>
      <c r="I145" s="294"/>
      <c r="J145" s="132" t="s">
        <v>160</v>
      </c>
      <c r="K145" s="133">
        <v>12</v>
      </c>
      <c r="L145" s="293"/>
      <c r="M145" s="293"/>
      <c r="N145" s="293">
        <f t="shared" si="1"/>
        <v>0</v>
      </c>
      <c r="O145" s="293"/>
      <c r="P145" s="293"/>
      <c r="Q145" s="293"/>
      <c r="R145" s="134"/>
      <c r="T145" s="135"/>
      <c r="U145" s="40"/>
      <c r="V145" s="136"/>
      <c r="W145" s="136"/>
      <c r="X145" s="136"/>
      <c r="Y145" s="136"/>
      <c r="Z145" s="136"/>
      <c r="AA145" s="137"/>
    </row>
    <row r="146" spans="2:30" s="1" customFormat="1" ht="41.25" customHeight="1" x14ac:dyDescent="0.35">
      <c r="B146" s="129"/>
      <c r="C146" s="130">
        <v>29</v>
      </c>
      <c r="D146" s="130" t="s">
        <v>123</v>
      </c>
      <c r="E146" s="131" t="s">
        <v>673</v>
      </c>
      <c r="F146" s="294" t="s">
        <v>674</v>
      </c>
      <c r="G146" s="294"/>
      <c r="H146" s="294"/>
      <c r="I146" s="294"/>
      <c r="J146" s="132" t="s">
        <v>160</v>
      </c>
      <c r="K146" s="133">
        <v>50</v>
      </c>
      <c r="L146" s="293"/>
      <c r="M146" s="293"/>
      <c r="N146" s="293">
        <f t="shared" si="1"/>
        <v>0</v>
      </c>
      <c r="O146" s="293"/>
      <c r="P146" s="293"/>
      <c r="Q146" s="293"/>
      <c r="R146" s="134"/>
      <c r="T146" s="135"/>
      <c r="U146" s="40"/>
      <c r="V146" s="136"/>
      <c r="W146" s="136"/>
      <c r="X146" s="136"/>
      <c r="Y146" s="136"/>
      <c r="Z146" s="136"/>
      <c r="AA146" s="137"/>
    </row>
    <row r="147" spans="2:30" s="1" customFormat="1" ht="25.5" customHeight="1" x14ac:dyDescent="0.35">
      <c r="B147" s="129"/>
      <c r="C147" s="130">
        <v>30</v>
      </c>
      <c r="D147" s="130" t="s">
        <v>123</v>
      </c>
      <c r="E147" s="131" t="s">
        <v>675</v>
      </c>
      <c r="F147" s="294" t="s">
        <v>676</v>
      </c>
      <c r="G147" s="294"/>
      <c r="H147" s="294"/>
      <c r="I147" s="294"/>
      <c r="J147" s="132" t="s">
        <v>126</v>
      </c>
      <c r="K147" s="133">
        <v>1</v>
      </c>
      <c r="L147" s="293"/>
      <c r="M147" s="293"/>
      <c r="N147" s="293">
        <f t="shared" si="1"/>
        <v>0</v>
      </c>
      <c r="O147" s="293"/>
      <c r="P147" s="293"/>
      <c r="Q147" s="293"/>
      <c r="R147" s="134"/>
      <c r="T147" s="135"/>
      <c r="U147" s="40"/>
      <c r="V147" s="136"/>
      <c r="W147" s="136"/>
      <c r="X147" s="136"/>
      <c r="Y147" s="136"/>
      <c r="Z147" s="136"/>
      <c r="AA147" s="137"/>
    </row>
    <row r="148" spans="2:30" s="9" customFormat="1" ht="29.9" customHeight="1" x14ac:dyDescent="0.35">
      <c r="B148" s="121"/>
      <c r="D148" s="128" t="s">
        <v>617</v>
      </c>
      <c r="E148" s="128"/>
      <c r="F148" s="128"/>
      <c r="G148" s="128"/>
      <c r="H148" s="128"/>
      <c r="I148" s="128"/>
      <c r="J148" s="128"/>
      <c r="K148" s="128"/>
      <c r="L148" s="128"/>
      <c r="M148" s="128"/>
      <c r="N148" s="304">
        <f>SUM(N149:Q160)</f>
        <v>0</v>
      </c>
      <c r="O148" s="305"/>
      <c r="P148" s="305"/>
      <c r="Q148" s="305"/>
      <c r="R148" s="124"/>
      <c r="T148" s="125"/>
      <c r="U148" s="122"/>
      <c r="V148" s="122"/>
      <c r="W148" s="126"/>
      <c r="X148" s="122"/>
      <c r="Y148" s="126"/>
      <c r="Z148" s="122"/>
      <c r="AA148" s="127"/>
      <c r="AD148" s="1"/>
    </row>
    <row r="149" spans="2:30" s="9" customFormat="1" ht="50.25" customHeight="1" x14ac:dyDescent="0.35">
      <c r="B149" s="129"/>
      <c r="C149" s="130">
        <v>31</v>
      </c>
      <c r="D149" s="130" t="s">
        <v>123</v>
      </c>
      <c r="E149" s="131" t="s">
        <v>678</v>
      </c>
      <c r="F149" s="294" t="s">
        <v>679</v>
      </c>
      <c r="G149" s="294"/>
      <c r="H149" s="294"/>
      <c r="I149" s="294"/>
      <c r="J149" s="132" t="s">
        <v>160</v>
      </c>
      <c r="K149" s="133">
        <v>10</v>
      </c>
      <c r="L149" s="293"/>
      <c r="M149" s="293"/>
      <c r="N149" s="293">
        <f t="shared" ref="N149:N160" si="2">ROUND(L149*K149,2)</f>
        <v>0</v>
      </c>
      <c r="O149" s="293"/>
      <c r="P149" s="293"/>
      <c r="Q149" s="293"/>
      <c r="R149" s="124"/>
      <c r="T149" s="125"/>
      <c r="U149" s="122"/>
      <c r="V149" s="122"/>
      <c r="W149" s="126"/>
      <c r="X149" s="122"/>
      <c r="Y149" s="126"/>
      <c r="Z149" s="122"/>
      <c r="AA149" s="127"/>
      <c r="AD149" s="1"/>
    </row>
    <row r="150" spans="2:30" s="1" customFormat="1" ht="52.5" customHeight="1" x14ac:dyDescent="0.35">
      <c r="B150" s="129"/>
      <c r="C150" s="130">
        <v>32</v>
      </c>
      <c r="D150" s="130" t="s">
        <v>123</v>
      </c>
      <c r="E150" s="131" t="s">
        <v>680</v>
      </c>
      <c r="F150" s="294" t="s">
        <v>681</v>
      </c>
      <c r="G150" s="294"/>
      <c r="H150" s="294"/>
      <c r="I150" s="294"/>
      <c r="J150" s="132" t="s">
        <v>682</v>
      </c>
      <c r="K150" s="133">
        <v>20</v>
      </c>
      <c r="L150" s="293"/>
      <c r="M150" s="293"/>
      <c r="N150" s="293">
        <f t="shared" si="2"/>
        <v>0</v>
      </c>
      <c r="O150" s="293"/>
      <c r="P150" s="293"/>
      <c r="Q150" s="293"/>
      <c r="R150" s="134"/>
      <c r="T150" s="135"/>
      <c r="U150" s="40"/>
      <c r="V150" s="136"/>
      <c r="W150" s="136"/>
      <c r="X150" s="136"/>
      <c r="Y150" s="136"/>
      <c r="Z150" s="136"/>
      <c r="AA150" s="137"/>
    </row>
    <row r="151" spans="2:30" s="1" customFormat="1" ht="38.25" customHeight="1" x14ac:dyDescent="0.35">
      <c r="B151" s="129"/>
      <c r="C151" s="130">
        <v>33</v>
      </c>
      <c r="D151" s="130" t="s">
        <v>123</v>
      </c>
      <c r="E151" s="131" t="s">
        <v>684</v>
      </c>
      <c r="F151" s="294" t="s">
        <v>685</v>
      </c>
      <c r="G151" s="294"/>
      <c r="H151" s="294"/>
      <c r="I151" s="294"/>
      <c r="J151" s="132" t="s">
        <v>160</v>
      </c>
      <c r="K151" s="133">
        <f>123*4</f>
        <v>492</v>
      </c>
      <c r="L151" s="293"/>
      <c r="M151" s="293"/>
      <c r="N151" s="293">
        <f t="shared" si="2"/>
        <v>0</v>
      </c>
      <c r="O151" s="293"/>
      <c r="P151" s="293"/>
      <c r="Q151" s="293"/>
      <c r="R151" s="134"/>
      <c r="T151" s="135"/>
      <c r="U151" s="40"/>
      <c r="V151" s="136"/>
      <c r="W151" s="136"/>
      <c r="X151" s="136"/>
      <c r="Y151" s="136"/>
      <c r="Z151" s="136"/>
      <c r="AA151" s="137"/>
    </row>
    <row r="152" spans="2:30" s="1" customFormat="1" ht="47.25" customHeight="1" x14ac:dyDescent="0.35">
      <c r="B152" s="129"/>
      <c r="C152" s="130">
        <v>34</v>
      </c>
      <c r="D152" s="130" t="s">
        <v>123</v>
      </c>
      <c r="E152" s="131" t="s">
        <v>686</v>
      </c>
      <c r="F152" s="294" t="s">
        <v>687</v>
      </c>
      <c r="G152" s="294"/>
      <c r="H152" s="294"/>
      <c r="I152" s="294"/>
      <c r="J152" s="132" t="s">
        <v>160</v>
      </c>
      <c r="K152" s="133">
        <v>1</v>
      </c>
      <c r="L152" s="293"/>
      <c r="M152" s="293"/>
      <c r="N152" s="293">
        <f t="shared" si="2"/>
        <v>0</v>
      </c>
      <c r="O152" s="293"/>
      <c r="P152" s="293"/>
      <c r="Q152" s="293"/>
      <c r="R152" s="134"/>
      <c r="T152" s="135"/>
      <c r="U152" s="40"/>
      <c r="V152" s="136"/>
      <c r="W152" s="136"/>
      <c r="X152" s="136"/>
      <c r="Y152" s="136"/>
      <c r="Z152" s="136"/>
      <c r="AA152" s="137"/>
    </row>
    <row r="153" spans="2:30" s="1" customFormat="1" ht="51" customHeight="1" x14ac:dyDescent="0.35">
      <c r="B153" s="129"/>
      <c r="C153" s="130">
        <v>35</v>
      </c>
      <c r="D153" s="130" t="s">
        <v>123</v>
      </c>
      <c r="E153" s="131" t="s">
        <v>689</v>
      </c>
      <c r="F153" s="294" t="s">
        <v>690</v>
      </c>
      <c r="G153" s="294"/>
      <c r="H153" s="294"/>
      <c r="I153" s="294"/>
      <c r="J153" s="132" t="s">
        <v>160</v>
      </c>
      <c r="K153" s="133">
        <v>1</v>
      </c>
      <c r="L153" s="293"/>
      <c r="M153" s="293"/>
      <c r="N153" s="293">
        <f t="shared" si="2"/>
        <v>0</v>
      </c>
      <c r="O153" s="293"/>
      <c r="P153" s="293"/>
      <c r="Q153" s="293"/>
      <c r="R153" s="134"/>
      <c r="T153" s="135"/>
      <c r="U153" s="40"/>
      <c r="V153" s="136"/>
      <c r="W153" s="136"/>
      <c r="X153" s="136"/>
      <c r="Y153" s="136"/>
      <c r="Z153" s="136"/>
      <c r="AA153" s="137"/>
    </row>
    <row r="154" spans="2:30" s="1" customFormat="1" ht="25.5" customHeight="1" x14ac:dyDescent="0.35">
      <c r="B154" s="129"/>
      <c r="C154" s="130">
        <v>36</v>
      </c>
      <c r="D154" s="130" t="s">
        <v>123</v>
      </c>
      <c r="E154" s="131" t="s">
        <v>692</v>
      </c>
      <c r="F154" s="294" t="s">
        <v>706</v>
      </c>
      <c r="G154" s="294"/>
      <c r="H154" s="294"/>
      <c r="I154" s="294"/>
      <c r="J154" s="132" t="s">
        <v>160</v>
      </c>
      <c r="K154" s="133">
        <v>123</v>
      </c>
      <c r="L154" s="293"/>
      <c r="M154" s="293"/>
      <c r="N154" s="293">
        <f t="shared" si="2"/>
        <v>0</v>
      </c>
      <c r="O154" s="293"/>
      <c r="P154" s="293"/>
      <c r="Q154" s="293"/>
      <c r="R154" s="134"/>
      <c r="T154" s="135"/>
      <c r="U154" s="40"/>
      <c r="V154" s="136"/>
      <c r="W154" s="136"/>
      <c r="X154" s="136"/>
      <c r="Y154" s="136"/>
      <c r="Z154" s="136"/>
      <c r="AA154" s="137"/>
    </row>
    <row r="155" spans="2:30" s="1" customFormat="1" ht="16.5" customHeight="1" x14ac:dyDescent="0.35">
      <c r="B155" s="129"/>
      <c r="C155" s="130">
        <v>37</v>
      </c>
      <c r="D155" s="130" t="s">
        <v>123</v>
      </c>
      <c r="E155" s="131" t="s">
        <v>694</v>
      </c>
      <c r="F155" s="294" t="s">
        <v>695</v>
      </c>
      <c r="G155" s="294"/>
      <c r="H155" s="294"/>
      <c r="I155" s="294"/>
      <c r="J155" s="132" t="s">
        <v>163</v>
      </c>
      <c r="K155" s="133">
        <v>1</v>
      </c>
      <c r="L155" s="293"/>
      <c r="M155" s="293"/>
      <c r="N155" s="293">
        <f t="shared" si="2"/>
        <v>0</v>
      </c>
      <c r="O155" s="293"/>
      <c r="P155" s="293"/>
      <c r="Q155" s="293"/>
      <c r="R155" s="134"/>
      <c r="T155" s="135"/>
      <c r="U155" s="40"/>
      <c r="V155" s="136"/>
      <c r="W155" s="136"/>
      <c r="X155" s="136"/>
      <c r="Y155" s="136"/>
      <c r="Z155" s="136"/>
      <c r="AA155" s="137"/>
    </row>
    <row r="156" spans="2:30" s="1" customFormat="1" ht="16.5" customHeight="1" x14ac:dyDescent="0.35">
      <c r="B156" s="129"/>
      <c r="C156" s="130">
        <v>38</v>
      </c>
      <c r="D156" s="130" t="s">
        <v>123</v>
      </c>
      <c r="E156" s="131" t="s">
        <v>696</v>
      </c>
      <c r="F156" s="294" t="s">
        <v>697</v>
      </c>
      <c r="G156" s="294"/>
      <c r="H156" s="294"/>
      <c r="I156" s="294"/>
      <c r="J156" s="132" t="s">
        <v>160</v>
      </c>
      <c r="K156" s="133">
        <v>130</v>
      </c>
      <c r="L156" s="293"/>
      <c r="M156" s="293"/>
      <c r="N156" s="293">
        <f t="shared" si="2"/>
        <v>0</v>
      </c>
      <c r="O156" s="293"/>
      <c r="P156" s="293"/>
      <c r="Q156" s="293"/>
      <c r="R156" s="134"/>
      <c r="T156" s="135"/>
      <c r="U156" s="40"/>
      <c r="V156" s="136"/>
      <c r="W156" s="136"/>
      <c r="X156" s="136"/>
      <c r="Y156" s="136"/>
      <c r="Z156" s="136"/>
      <c r="AA156" s="137"/>
    </row>
    <row r="157" spans="2:30" s="1" customFormat="1" ht="25.5" customHeight="1" x14ac:dyDescent="0.35">
      <c r="B157" s="129"/>
      <c r="C157" s="130">
        <v>39</v>
      </c>
      <c r="D157" s="130" t="s">
        <v>123</v>
      </c>
      <c r="E157" s="131" t="s">
        <v>698</v>
      </c>
      <c r="F157" s="294" t="s">
        <v>699</v>
      </c>
      <c r="G157" s="294"/>
      <c r="H157" s="294"/>
      <c r="I157" s="294"/>
      <c r="J157" s="132" t="s">
        <v>160</v>
      </c>
      <c r="K157" s="133">
        <v>130</v>
      </c>
      <c r="L157" s="293"/>
      <c r="M157" s="293"/>
      <c r="N157" s="293">
        <f t="shared" si="2"/>
        <v>0</v>
      </c>
      <c r="O157" s="293"/>
      <c r="P157" s="293"/>
      <c r="Q157" s="293"/>
      <c r="R157" s="134"/>
      <c r="T157" s="135"/>
      <c r="U157" s="40"/>
      <c r="V157" s="136"/>
      <c r="W157" s="136"/>
      <c r="X157" s="136"/>
      <c r="Y157" s="136"/>
      <c r="Z157" s="136"/>
      <c r="AA157" s="137"/>
    </row>
    <row r="158" spans="2:30" s="1" customFormat="1" ht="16.5" customHeight="1" x14ac:dyDescent="0.35">
      <c r="B158" s="129"/>
      <c r="C158" s="130">
        <v>40</v>
      </c>
      <c r="D158" s="130" t="s">
        <v>123</v>
      </c>
      <c r="E158" s="131" t="s">
        <v>502</v>
      </c>
      <c r="F158" s="294" t="s">
        <v>503</v>
      </c>
      <c r="G158" s="294"/>
      <c r="H158" s="294"/>
      <c r="I158" s="294"/>
      <c r="J158" s="132" t="s">
        <v>160</v>
      </c>
      <c r="K158" s="133">
        <v>50</v>
      </c>
      <c r="L158" s="293"/>
      <c r="M158" s="293"/>
      <c r="N158" s="293">
        <f t="shared" si="2"/>
        <v>0</v>
      </c>
      <c r="O158" s="293"/>
      <c r="P158" s="293"/>
      <c r="Q158" s="293"/>
      <c r="R158" s="134"/>
      <c r="T158" s="135"/>
      <c r="U158" s="40"/>
      <c r="V158" s="136"/>
      <c r="W158" s="136"/>
      <c r="X158" s="136"/>
      <c r="Y158" s="136"/>
      <c r="Z158" s="136"/>
      <c r="AA158" s="137"/>
    </row>
    <row r="159" spans="2:30" s="1" customFormat="1" ht="25.5" customHeight="1" x14ac:dyDescent="0.35">
      <c r="B159" s="129"/>
      <c r="C159" s="130">
        <v>41</v>
      </c>
      <c r="D159" s="130" t="s">
        <v>123</v>
      </c>
      <c r="E159" s="131" t="s">
        <v>700</v>
      </c>
      <c r="F159" s="294" t="s">
        <v>824</v>
      </c>
      <c r="G159" s="294"/>
      <c r="H159" s="294"/>
      <c r="I159" s="294"/>
      <c r="J159" s="132" t="s">
        <v>160</v>
      </c>
      <c r="K159" s="133">
        <v>130</v>
      </c>
      <c r="L159" s="293"/>
      <c r="M159" s="293"/>
      <c r="N159" s="293">
        <f t="shared" si="2"/>
        <v>0</v>
      </c>
      <c r="O159" s="293"/>
      <c r="P159" s="293"/>
      <c r="Q159" s="293"/>
      <c r="R159" s="134"/>
      <c r="T159" s="135"/>
      <c r="U159" s="40"/>
      <c r="V159" s="136"/>
      <c r="W159" s="136"/>
      <c r="X159" s="136"/>
      <c r="Y159" s="136"/>
      <c r="Z159" s="136"/>
      <c r="AA159" s="137"/>
    </row>
    <row r="160" spans="2:30" s="1" customFormat="1" ht="25.5" customHeight="1" x14ac:dyDescent="0.35">
      <c r="B160" s="129"/>
      <c r="C160" s="130">
        <v>42</v>
      </c>
      <c r="D160" s="130" t="s">
        <v>123</v>
      </c>
      <c r="E160" s="131" t="s">
        <v>701</v>
      </c>
      <c r="F160" s="294" t="s">
        <v>702</v>
      </c>
      <c r="G160" s="294"/>
      <c r="H160" s="294"/>
      <c r="I160" s="294"/>
      <c r="J160" s="132" t="s">
        <v>126</v>
      </c>
      <c r="K160" s="133">
        <v>1</v>
      </c>
      <c r="L160" s="293"/>
      <c r="M160" s="293"/>
      <c r="N160" s="293">
        <f t="shared" si="2"/>
        <v>0</v>
      </c>
      <c r="O160" s="293"/>
      <c r="P160" s="293"/>
      <c r="Q160" s="293"/>
      <c r="R160" s="134"/>
      <c r="T160" s="135"/>
      <c r="U160" s="40"/>
      <c r="V160" s="136"/>
      <c r="W160" s="136"/>
      <c r="X160" s="136"/>
      <c r="Y160" s="136"/>
      <c r="Z160" s="136"/>
      <c r="AA160" s="137"/>
    </row>
    <row r="161" spans="2:30" s="9" customFormat="1" ht="29.9" customHeight="1" x14ac:dyDescent="0.35">
      <c r="B161" s="121"/>
      <c r="C161" s="128"/>
      <c r="D161" s="128"/>
      <c r="E161" s="128"/>
      <c r="F161" s="128"/>
      <c r="G161" s="128"/>
      <c r="H161" s="128"/>
      <c r="I161" s="128"/>
      <c r="J161" s="128"/>
      <c r="K161" s="128"/>
      <c r="L161" s="128"/>
      <c r="M161" s="128"/>
      <c r="N161" s="304"/>
      <c r="O161" s="305"/>
      <c r="P161" s="305"/>
      <c r="Q161" s="305"/>
      <c r="R161" s="124"/>
      <c r="T161" s="125"/>
      <c r="U161" s="122"/>
      <c r="V161" s="122"/>
      <c r="W161" s="126"/>
      <c r="X161" s="122"/>
      <c r="Y161" s="126"/>
      <c r="Z161" s="122"/>
      <c r="AA161" s="127"/>
      <c r="AD161" s="1"/>
    </row>
    <row r="162" spans="2:30" s="9" customFormat="1" ht="37.4" customHeight="1" x14ac:dyDescent="0.35">
      <c r="B162" s="121"/>
      <c r="C162" s="122"/>
      <c r="D162" s="123" t="s">
        <v>257</v>
      </c>
      <c r="E162" s="123"/>
      <c r="F162" s="123"/>
      <c r="G162" s="123"/>
      <c r="H162" s="123"/>
      <c r="I162" s="123"/>
      <c r="J162" s="123"/>
      <c r="K162" s="123"/>
      <c r="L162" s="123"/>
      <c r="M162" s="123"/>
      <c r="N162" s="302">
        <f>SUM(N163:R163)</f>
        <v>0</v>
      </c>
      <c r="O162" s="303"/>
      <c r="P162" s="303"/>
      <c r="Q162" s="303"/>
      <c r="R162" s="124"/>
      <c r="T162" s="125"/>
      <c r="U162" s="122"/>
      <c r="V162" s="122"/>
      <c r="W162" s="126"/>
      <c r="X162" s="122"/>
      <c r="Y162" s="126"/>
      <c r="Z162" s="122"/>
      <c r="AA162" s="127"/>
      <c r="AD162" s="1"/>
    </row>
    <row r="163" spans="2:30" s="1" customFormat="1" ht="25.5" customHeight="1" x14ac:dyDescent="0.35">
      <c r="B163" s="129"/>
      <c r="C163" s="130">
        <v>43</v>
      </c>
      <c r="D163" s="130" t="s">
        <v>123</v>
      </c>
      <c r="E163" s="131" t="s">
        <v>258</v>
      </c>
      <c r="F163" s="294" t="s">
        <v>703</v>
      </c>
      <c r="G163" s="294"/>
      <c r="H163" s="294"/>
      <c r="I163" s="294"/>
      <c r="J163" s="132" t="s">
        <v>260</v>
      </c>
      <c r="K163" s="133">
        <f>8*3</f>
        <v>24</v>
      </c>
      <c r="L163" s="293"/>
      <c r="M163" s="293"/>
      <c r="N163" s="293">
        <f>ROUND(L163*K163,2)</f>
        <v>0</v>
      </c>
      <c r="O163" s="293"/>
      <c r="P163" s="293"/>
      <c r="Q163" s="293"/>
      <c r="R163" s="134"/>
      <c r="T163" s="135"/>
      <c r="U163" s="139"/>
      <c r="V163" s="140"/>
      <c r="W163" s="140"/>
      <c r="X163" s="140"/>
      <c r="Y163" s="140"/>
      <c r="Z163" s="140"/>
      <c r="AA163" s="141"/>
    </row>
    <row r="164" spans="2:30" s="1" customFormat="1" ht="7" customHeight="1" x14ac:dyDescent="0.35">
      <c r="B164" s="55"/>
      <c r="C164" s="56"/>
      <c r="D164" s="56"/>
      <c r="E164" s="56"/>
      <c r="F164" s="56"/>
      <c r="G164" s="56"/>
      <c r="H164" s="56"/>
      <c r="I164" s="56"/>
      <c r="J164" s="56"/>
      <c r="K164" s="56"/>
      <c r="L164" s="56"/>
      <c r="M164" s="56"/>
      <c r="N164" s="56"/>
      <c r="O164" s="56"/>
      <c r="P164" s="56"/>
      <c r="Q164" s="56"/>
      <c r="R164" s="57"/>
    </row>
  </sheetData>
  <mergeCells count="190">
    <mergeCell ref="F160:I160"/>
    <mergeCell ref="L160:M160"/>
    <mergeCell ref="N160:Q160"/>
    <mergeCell ref="N161:Q161"/>
    <mergeCell ref="N162:Q162"/>
    <mergeCell ref="F163:I163"/>
    <mergeCell ref="L163:M163"/>
    <mergeCell ref="N163:Q163"/>
    <mergeCell ref="F158:I158"/>
    <mergeCell ref="L158:M158"/>
    <mergeCell ref="N158:Q158"/>
    <mergeCell ref="F159:I159"/>
    <mergeCell ref="L159:M159"/>
    <mergeCell ref="N159:Q159"/>
    <mergeCell ref="F156:I156"/>
    <mergeCell ref="L156:M156"/>
    <mergeCell ref="N156:Q156"/>
    <mergeCell ref="F157:I157"/>
    <mergeCell ref="L157:M157"/>
    <mergeCell ref="N157:Q157"/>
    <mergeCell ref="F154:I154"/>
    <mergeCell ref="L154:M154"/>
    <mergeCell ref="N154:Q154"/>
    <mergeCell ref="F155:I155"/>
    <mergeCell ref="L155:M155"/>
    <mergeCell ref="N155:Q155"/>
    <mergeCell ref="F152:I152"/>
    <mergeCell ref="L152:M152"/>
    <mergeCell ref="N152:Q152"/>
    <mergeCell ref="F153:I153"/>
    <mergeCell ref="L153:M153"/>
    <mergeCell ref="N153:Q153"/>
    <mergeCell ref="F150:I150"/>
    <mergeCell ref="L150:M150"/>
    <mergeCell ref="N150:Q150"/>
    <mergeCell ref="F151:I151"/>
    <mergeCell ref="L151:M151"/>
    <mergeCell ref="N151:Q151"/>
    <mergeCell ref="F147:I147"/>
    <mergeCell ref="L147:M147"/>
    <mergeCell ref="N147:Q147"/>
    <mergeCell ref="N148:Q148"/>
    <mergeCell ref="F149:I149"/>
    <mergeCell ref="L149:M149"/>
    <mergeCell ref="N149:Q149"/>
    <mergeCell ref="F145:I145"/>
    <mergeCell ref="L145:M145"/>
    <mergeCell ref="N145:Q145"/>
    <mergeCell ref="F146:I146"/>
    <mergeCell ref="L146:M146"/>
    <mergeCell ref="N146:Q146"/>
    <mergeCell ref="F143:I143"/>
    <mergeCell ref="L143:M143"/>
    <mergeCell ref="N143:Q143"/>
    <mergeCell ref="F144:I144"/>
    <mergeCell ref="L144:M144"/>
    <mergeCell ref="N144:Q144"/>
    <mergeCell ref="F141:I141"/>
    <mergeCell ref="L141:M141"/>
    <mergeCell ref="N141:Q141"/>
    <mergeCell ref="F142:I142"/>
    <mergeCell ref="L142:M142"/>
    <mergeCell ref="N142:Q142"/>
    <mergeCell ref="F139:I139"/>
    <mergeCell ref="L139:M139"/>
    <mergeCell ref="N139:Q139"/>
    <mergeCell ref="F140:I140"/>
    <mergeCell ref="L140:M140"/>
    <mergeCell ref="N140:Q140"/>
    <mergeCell ref="F137:I137"/>
    <mergeCell ref="L137:M137"/>
    <mergeCell ref="N137:Q137"/>
    <mergeCell ref="F138:I138"/>
    <mergeCell ref="L138:M138"/>
    <mergeCell ref="N138:Q138"/>
    <mergeCell ref="F135:I135"/>
    <mergeCell ref="L135:M135"/>
    <mergeCell ref="N135:Q135"/>
    <mergeCell ref="F136:I136"/>
    <mergeCell ref="L136:M136"/>
    <mergeCell ref="N136:Q136"/>
    <mergeCell ref="F133:I133"/>
    <mergeCell ref="L133:M133"/>
    <mergeCell ref="N133:Q133"/>
    <mergeCell ref="F134:I134"/>
    <mergeCell ref="L134:M134"/>
    <mergeCell ref="N134:Q134"/>
    <mergeCell ref="F131:I131"/>
    <mergeCell ref="L131:M131"/>
    <mergeCell ref="N131:Q131"/>
    <mergeCell ref="F132:I132"/>
    <mergeCell ref="L132:M132"/>
    <mergeCell ref="N132:Q132"/>
    <mergeCell ref="F129:I129"/>
    <mergeCell ref="L129:M129"/>
    <mergeCell ref="N129:Q129"/>
    <mergeCell ref="F130:I130"/>
    <mergeCell ref="L130:M130"/>
    <mergeCell ref="N130:Q130"/>
    <mergeCell ref="F127:I127"/>
    <mergeCell ref="L127:M127"/>
    <mergeCell ref="N127:Q127"/>
    <mergeCell ref="F128:I128"/>
    <mergeCell ref="L128:M128"/>
    <mergeCell ref="N128:Q128"/>
    <mergeCell ref="F125:I125"/>
    <mergeCell ref="L125:M125"/>
    <mergeCell ref="N125:Q125"/>
    <mergeCell ref="F126:I126"/>
    <mergeCell ref="L126:M126"/>
    <mergeCell ref="N126:Q126"/>
    <mergeCell ref="F123:I123"/>
    <mergeCell ref="L123:M123"/>
    <mergeCell ref="N123:Q123"/>
    <mergeCell ref="F124:I124"/>
    <mergeCell ref="L124:M124"/>
    <mergeCell ref="N124:Q124"/>
    <mergeCell ref="F120:I120"/>
    <mergeCell ref="L120:M120"/>
    <mergeCell ref="N120:Q120"/>
    <mergeCell ref="N121:Q121"/>
    <mergeCell ref="F122:I122"/>
    <mergeCell ref="L122:M122"/>
    <mergeCell ref="N122:Q122"/>
    <mergeCell ref="F118:I118"/>
    <mergeCell ref="L118:M118"/>
    <mergeCell ref="N118:Q118"/>
    <mergeCell ref="F119:I119"/>
    <mergeCell ref="L119:M119"/>
    <mergeCell ref="N119:Q119"/>
    <mergeCell ref="N114:Q114"/>
    <mergeCell ref="N115:Q115"/>
    <mergeCell ref="N116:Q116"/>
    <mergeCell ref="F117:I117"/>
    <mergeCell ref="L117:M117"/>
    <mergeCell ref="N117:Q117"/>
    <mergeCell ref="F105:P105"/>
    <mergeCell ref="F106:P106"/>
    <mergeCell ref="M108:P108"/>
    <mergeCell ref="M110:Q110"/>
    <mergeCell ref="M111:Q111"/>
    <mergeCell ref="F113:I113"/>
    <mergeCell ref="L113:M113"/>
    <mergeCell ref="N113:Q113"/>
    <mergeCell ref="N91:Q91"/>
    <mergeCell ref="N92:Q92"/>
    <mergeCell ref="N93:Q93"/>
    <mergeCell ref="N95:Q95"/>
    <mergeCell ref="L97:Q97"/>
    <mergeCell ref="C103:Q103"/>
    <mergeCell ref="M84:Q84"/>
    <mergeCell ref="C86:G86"/>
    <mergeCell ref="N86:Q86"/>
    <mergeCell ref="N88:Q88"/>
    <mergeCell ref="N89:Q89"/>
    <mergeCell ref="N90:Q90"/>
    <mergeCell ref="L38:P38"/>
    <mergeCell ref="C76:Q76"/>
    <mergeCell ref="F78:P78"/>
    <mergeCell ref="F79:P79"/>
    <mergeCell ref="M81:P81"/>
    <mergeCell ref="M83:Q83"/>
    <mergeCell ref="H35:J35"/>
    <mergeCell ref="M35:P35"/>
    <mergeCell ref="H36:J36"/>
    <mergeCell ref="M36:P36"/>
    <mergeCell ref="M28:P28"/>
    <mergeCell ref="M30:P30"/>
    <mergeCell ref="H32:J32"/>
    <mergeCell ref="M32:P32"/>
    <mergeCell ref="H33:J33"/>
    <mergeCell ref="M33:P33"/>
    <mergeCell ref="E24:L24"/>
    <mergeCell ref="M27:P27"/>
    <mergeCell ref="O9:P9"/>
    <mergeCell ref="O11:P11"/>
    <mergeCell ref="O12:P12"/>
    <mergeCell ref="O14:P14"/>
    <mergeCell ref="O15:P15"/>
    <mergeCell ref="H34:J34"/>
    <mergeCell ref="M34:P34"/>
    <mergeCell ref="H1:K1"/>
    <mergeCell ref="C2:Q2"/>
    <mergeCell ref="C4:Q4"/>
    <mergeCell ref="F6:P6"/>
    <mergeCell ref="F7:P7"/>
    <mergeCell ref="O17:P17"/>
    <mergeCell ref="O18:P18"/>
    <mergeCell ref="O20:P20"/>
    <mergeCell ref="O21:P21"/>
  </mergeCells>
  <pageMargins left="0.58333330000000005" right="0.58333330000000005" top="0.5" bottom="0.46666669999999999" header="0" footer="0"/>
  <pageSetup paperSize="9" scale="91" fitToHeight="100" orientation="portrait"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26"/>
  <sheetViews>
    <sheetView showGridLines="0" zoomScaleNormal="100" workbookViewId="0">
      <pane ySplit="1" topLeftCell="A2" activePane="bottomLeft" state="frozen"/>
      <selection activeCell="AN82" sqref="AN82:AP82"/>
      <selection pane="bottomLeft" activeCell="C4" sqref="C4:Q4"/>
    </sheetView>
  </sheetViews>
  <sheetFormatPr defaultRowHeight="12" x14ac:dyDescent="0.35"/>
  <cols>
    <col min="1" max="1" width="8.375" customWidth="1"/>
    <col min="2" max="2" width="1.625" customWidth="1"/>
    <col min="3" max="3" width="4.125" customWidth="1"/>
    <col min="4" max="4" width="4.375" customWidth="1"/>
    <col min="5" max="5" width="17.125" customWidth="1"/>
    <col min="6" max="7" width="11.125" customWidth="1"/>
    <col min="8" max="8" width="12.5" customWidth="1"/>
    <col min="9" max="9" width="7" customWidth="1"/>
    <col min="10" max="10" width="5.125" customWidth="1"/>
    <col min="11" max="11" width="11.5" customWidth="1"/>
    <col min="12" max="12" width="12" customWidth="1"/>
    <col min="13" max="14" width="6" customWidth="1"/>
    <col min="15" max="15" width="2" customWidth="1"/>
    <col min="16" max="16" width="12.5" customWidth="1"/>
    <col min="17" max="17" width="4.125" customWidth="1"/>
    <col min="18" max="18" width="1.625" customWidth="1"/>
    <col min="19" max="19" width="8.125" customWidth="1"/>
    <col min="20" max="20" width="29.625" hidden="1" customWidth="1"/>
    <col min="21" max="21" width="16.375" hidden="1" customWidth="1"/>
    <col min="22" max="22" width="12.375" hidden="1" customWidth="1"/>
    <col min="23" max="23" width="16.375" hidden="1" customWidth="1"/>
    <col min="24" max="24" width="12.125" hidden="1" customWidth="1"/>
    <col min="25" max="25" width="15" hidden="1" customWidth="1"/>
    <col min="26" max="26" width="11" hidden="1" customWidth="1"/>
    <col min="27" max="27" width="15" hidden="1" customWidth="1"/>
    <col min="28" max="28" width="16.375" hidden="1" customWidth="1"/>
  </cols>
  <sheetData>
    <row r="1" spans="1:28" ht="21.75" customHeight="1" x14ac:dyDescent="0.35">
      <c r="A1" s="97"/>
      <c r="B1" s="11"/>
      <c r="C1" s="11"/>
      <c r="D1" s="12"/>
      <c r="E1" s="11"/>
      <c r="F1" s="13"/>
      <c r="G1" s="13"/>
      <c r="H1" s="295"/>
      <c r="I1" s="295"/>
      <c r="J1" s="295"/>
      <c r="K1" s="295"/>
      <c r="L1" s="13"/>
      <c r="M1" s="11"/>
      <c r="N1" s="11"/>
      <c r="O1" s="12"/>
      <c r="P1" s="11"/>
      <c r="Q1" s="11"/>
      <c r="R1" s="11"/>
      <c r="S1" s="13"/>
      <c r="T1" s="13"/>
      <c r="U1" s="97"/>
      <c r="V1" s="97"/>
      <c r="W1" s="14"/>
      <c r="X1" s="14"/>
      <c r="Y1" s="14"/>
      <c r="Z1" s="14"/>
      <c r="AA1" s="14"/>
      <c r="AB1" s="14"/>
    </row>
    <row r="2" spans="1:28" ht="37" customHeight="1" x14ac:dyDescent="0.35">
      <c r="C2" s="269" t="s">
        <v>4</v>
      </c>
      <c r="D2" s="270"/>
      <c r="E2" s="270"/>
      <c r="F2" s="270"/>
      <c r="G2" s="270"/>
      <c r="H2" s="270"/>
      <c r="I2" s="270"/>
      <c r="J2" s="270"/>
      <c r="K2" s="270"/>
      <c r="L2" s="270"/>
      <c r="M2" s="270"/>
      <c r="N2" s="270"/>
      <c r="O2" s="270"/>
      <c r="P2" s="270"/>
      <c r="Q2" s="270"/>
      <c r="S2" s="296"/>
      <c r="T2" s="297"/>
      <c r="U2" s="297"/>
      <c r="V2" s="297"/>
      <c r="W2" s="297"/>
      <c r="X2" s="297"/>
      <c r="Y2" s="297"/>
      <c r="Z2" s="297"/>
      <c r="AA2" s="297"/>
      <c r="AB2" s="297"/>
    </row>
    <row r="3" spans="1:28" ht="7" customHeight="1" x14ac:dyDescent="0.35">
      <c r="B3" s="19"/>
      <c r="C3" s="20"/>
      <c r="D3" s="20"/>
      <c r="E3" s="20"/>
      <c r="F3" s="20"/>
      <c r="G3" s="20"/>
      <c r="H3" s="20"/>
      <c r="I3" s="20"/>
      <c r="J3" s="20"/>
      <c r="K3" s="20"/>
      <c r="L3" s="20"/>
      <c r="M3" s="20"/>
      <c r="N3" s="20"/>
      <c r="O3" s="20"/>
      <c r="P3" s="20"/>
      <c r="Q3" s="20"/>
      <c r="R3" s="21"/>
    </row>
    <row r="4" spans="1:28" ht="37" customHeight="1" x14ac:dyDescent="0.35">
      <c r="B4" s="22"/>
      <c r="C4" s="271" t="s">
        <v>92</v>
      </c>
      <c r="D4" s="272"/>
      <c r="E4" s="272"/>
      <c r="F4" s="272"/>
      <c r="G4" s="272"/>
      <c r="H4" s="272"/>
      <c r="I4" s="272"/>
      <c r="J4" s="272"/>
      <c r="K4" s="272"/>
      <c r="L4" s="272"/>
      <c r="M4" s="272"/>
      <c r="N4" s="272"/>
      <c r="O4" s="272"/>
      <c r="P4" s="272"/>
      <c r="Q4" s="272"/>
      <c r="R4" s="23"/>
      <c r="T4" s="17"/>
    </row>
    <row r="5" spans="1:28" ht="7" customHeight="1" x14ac:dyDescent="0.35">
      <c r="B5" s="22"/>
      <c r="C5" s="24"/>
      <c r="D5" s="24"/>
      <c r="E5" s="24"/>
      <c r="F5" s="24"/>
      <c r="G5" s="24"/>
      <c r="H5" s="24"/>
      <c r="I5" s="24"/>
      <c r="J5" s="24"/>
      <c r="K5" s="24"/>
      <c r="L5" s="24"/>
      <c r="M5" s="24"/>
      <c r="N5" s="24"/>
      <c r="O5" s="24"/>
      <c r="P5" s="24"/>
      <c r="Q5" s="24"/>
      <c r="R5" s="23"/>
    </row>
    <row r="6" spans="1:28" ht="25.4" customHeight="1" x14ac:dyDescent="0.35">
      <c r="B6" s="22"/>
      <c r="C6" s="24"/>
      <c r="D6" s="28" t="s">
        <v>12</v>
      </c>
      <c r="E6" s="24"/>
      <c r="F6" s="324" t="str">
        <f>'Rekapitulace stavby'!K6</f>
        <v>VÝMĚNA KOTLŮ A TECHNOLOGIE KOTELNY
INSTALACE TERMOSTATICKÝCH VENTILŮ NA OTOPNÝCH TĚLESECH 
V OBJEKTU ZÁKLADNÍ ŠKOLY A MATEŘSKÉ ŠKOLY CERHOVICE, OKRES BEROUN</v>
      </c>
      <c r="G6" s="325"/>
      <c r="H6" s="325"/>
      <c r="I6" s="325"/>
      <c r="J6" s="325"/>
      <c r="K6" s="325"/>
      <c r="L6" s="325"/>
      <c r="M6" s="325"/>
      <c r="N6" s="325"/>
      <c r="O6" s="325"/>
      <c r="P6" s="325"/>
      <c r="Q6" s="24"/>
      <c r="R6" s="23"/>
    </row>
    <row r="7" spans="1:28" s="1" customFormat="1" ht="32.9" customHeight="1" x14ac:dyDescent="0.35">
      <c r="B7" s="31"/>
      <c r="C7" s="32"/>
      <c r="D7" s="27" t="s">
        <v>93</v>
      </c>
      <c r="E7" s="32"/>
      <c r="F7" s="335" t="s">
        <v>936</v>
      </c>
      <c r="G7" s="315"/>
      <c r="H7" s="315"/>
      <c r="I7" s="315"/>
      <c r="J7" s="315"/>
      <c r="K7" s="315"/>
      <c r="L7" s="315"/>
      <c r="M7" s="315"/>
      <c r="N7" s="315"/>
      <c r="O7" s="315"/>
      <c r="P7" s="315"/>
      <c r="Q7" s="32"/>
      <c r="R7" s="33"/>
    </row>
    <row r="8" spans="1:28" s="1" customFormat="1" ht="14.5" customHeight="1" x14ac:dyDescent="0.35">
      <c r="B8" s="31"/>
      <c r="C8" s="32"/>
      <c r="D8" s="161" t="s">
        <v>13</v>
      </c>
      <c r="E8" s="160"/>
      <c r="F8" s="158" t="s">
        <v>14</v>
      </c>
      <c r="G8" s="160"/>
      <c r="H8" s="160"/>
      <c r="I8" s="160"/>
      <c r="J8" s="160"/>
      <c r="K8" s="160"/>
      <c r="L8" s="160"/>
      <c r="M8" s="161" t="s">
        <v>15</v>
      </c>
      <c r="N8" s="160"/>
      <c r="O8" s="158" t="s">
        <v>2</v>
      </c>
      <c r="P8" s="160"/>
      <c r="Q8" s="32"/>
      <c r="R8" s="33"/>
    </row>
    <row r="9" spans="1:28" s="1" customFormat="1" ht="14.5" customHeight="1" x14ac:dyDescent="0.35">
      <c r="B9" s="31"/>
      <c r="C9" s="32"/>
      <c r="D9" s="161" t="s">
        <v>16</v>
      </c>
      <c r="E9" s="160"/>
      <c r="F9" s="158" t="str">
        <f>'Rekapitulace stavby'!K8</f>
        <v>Na Dražkách 217, 267 61 Cerhovice</v>
      </c>
      <c r="G9" s="160"/>
      <c r="H9" s="160"/>
      <c r="I9" s="160"/>
      <c r="J9" s="160"/>
      <c r="K9" s="160"/>
      <c r="L9" s="160"/>
      <c r="M9" s="161" t="s">
        <v>17</v>
      </c>
      <c r="N9" s="160"/>
      <c r="O9" s="290">
        <f>'Rekapitulace stavby'!AN8</f>
        <v>44067</v>
      </c>
      <c r="P9" s="290"/>
      <c r="Q9" s="32"/>
      <c r="R9" s="33"/>
    </row>
    <row r="10" spans="1:28" s="1" customFormat="1" ht="10.9" customHeight="1" x14ac:dyDescent="0.35">
      <c r="B10" s="31"/>
      <c r="C10" s="32"/>
      <c r="D10" s="160"/>
      <c r="E10" s="160"/>
      <c r="F10" s="160"/>
      <c r="G10" s="160"/>
      <c r="H10" s="160"/>
      <c r="I10" s="160"/>
      <c r="J10" s="160"/>
      <c r="K10" s="160"/>
      <c r="L10" s="160"/>
      <c r="M10" s="160"/>
      <c r="N10" s="160"/>
      <c r="O10" s="160"/>
      <c r="P10" s="160"/>
      <c r="Q10" s="32"/>
      <c r="R10" s="33"/>
    </row>
    <row r="11" spans="1:28" s="1" customFormat="1" ht="14.5" customHeight="1" x14ac:dyDescent="0.35">
      <c r="B11" s="31"/>
      <c r="C11" s="32"/>
      <c r="D11" s="161" t="s">
        <v>20</v>
      </c>
      <c r="E11" s="160"/>
      <c r="F11" s="160"/>
      <c r="G11" s="160"/>
      <c r="H11" s="160"/>
      <c r="I11" s="160"/>
      <c r="J11" s="160"/>
      <c r="K11" s="160"/>
      <c r="L11" s="160"/>
      <c r="M11" s="161" t="s">
        <v>21</v>
      </c>
      <c r="N11" s="160"/>
      <c r="O11" s="316" t="str">
        <f>'Rekapitulace stavby'!AN10</f>
        <v>00233196</v>
      </c>
      <c r="P11" s="316"/>
      <c r="Q11" s="32"/>
      <c r="R11" s="33"/>
    </row>
    <row r="12" spans="1:28" s="1" customFormat="1" ht="18" customHeight="1" x14ac:dyDescent="0.35">
      <c r="B12" s="31"/>
      <c r="C12" s="32"/>
      <c r="D12" s="160"/>
      <c r="E12" s="158" t="str">
        <f>'Rekapitulace stavby'!E11</f>
        <v>Městys Cerhovice, nám.Kapitána Kučery 10, 267 61 Cerhovice</v>
      </c>
      <c r="F12" s="160"/>
      <c r="G12" s="160"/>
      <c r="H12" s="160"/>
      <c r="I12" s="160"/>
      <c r="J12" s="160"/>
      <c r="K12" s="160"/>
      <c r="L12" s="160"/>
      <c r="M12" s="161" t="s">
        <v>22</v>
      </c>
      <c r="N12" s="160"/>
      <c r="O12" s="316" t="s">
        <v>2</v>
      </c>
      <c r="P12" s="316"/>
      <c r="Q12" s="32"/>
      <c r="R12" s="33"/>
    </row>
    <row r="13" spans="1:28" s="1" customFormat="1" ht="7" customHeight="1" x14ac:dyDescent="0.35">
      <c r="B13" s="31"/>
      <c r="C13" s="32"/>
      <c r="D13" s="32"/>
      <c r="E13" s="32"/>
      <c r="F13" s="32"/>
      <c r="G13" s="32"/>
      <c r="H13" s="32"/>
      <c r="I13" s="32"/>
      <c r="J13" s="32"/>
      <c r="K13" s="32"/>
      <c r="L13" s="32"/>
      <c r="M13" s="32"/>
      <c r="N13" s="32"/>
      <c r="O13" s="32"/>
      <c r="P13" s="32"/>
      <c r="Q13" s="32"/>
      <c r="R13" s="33"/>
    </row>
    <row r="14" spans="1:28" s="1" customFormat="1" ht="14.5" customHeight="1" x14ac:dyDescent="0.35">
      <c r="B14" s="31"/>
      <c r="C14" s="32"/>
      <c r="D14" s="28" t="s">
        <v>23</v>
      </c>
      <c r="E14" s="32"/>
      <c r="F14" s="32"/>
      <c r="G14" s="32"/>
      <c r="H14" s="32"/>
      <c r="I14" s="32"/>
      <c r="J14" s="32"/>
      <c r="K14" s="32"/>
      <c r="L14" s="32"/>
      <c r="M14" s="28" t="s">
        <v>21</v>
      </c>
      <c r="N14" s="32"/>
      <c r="O14" s="316" t="str">
        <f>IF('Rekapitulace stavby'!AN13="","",'Rekapitulace stavby'!AN13)</f>
        <v/>
      </c>
      <c r="P14" s="316"/>
      <c r="Q14" s="32"/>
      <c r="R14" s="33"/>
    </row>
    <row r="15" spans="1:28" s="1" customFormat="1" ht="18" customHeight="1" x14ac:dyDescent="0.35">
      <c r="B15" s="31"/>
      <c r="C15" s="32"/>
      <c r="D15" s="32"/>
      <c r="E15" s="26" t="str">
        <f>IF('Rekapitulace stavby'!E14="","",'Rekapitulace stavby'!E14)</f>
        <v xml:space="preserve"> </v>
      </c>
      <c r="F15" s="32"/>
      <c r="G15" s="32"/>
      <c r="H15" s="32"/>
      <c r="I15" s="32"/>
      <c r="J15" s="32"/>
      <c r="K15" s="32"/>
      <c r="L15" s="32"/>
      <c r="M15" s="28" t="s">
        <v>22</v>
      </c>
      <c r="N15" s="32"/>
      <c r="O15" s="316" t="str">
        <f>IF('Rekapitulace stavby'!AN14="","",'Rekapitulace stavby'!AN14)</f>
        <v/>
      </c>
      <c r="P15" s="316"/>
      <c r="Q15" s="32"/>
      <c r="R15" s="33"/>
    </row>
    <row r="16" spans="1:28" s="1" customFormat="1" ht="7" customHeight="1" x14ac:dyDescent="0.35">
      <c r="B16" s="31"/>
      <c r="C16" s="32"/>
      <c r="D16" s="32"/>
      <c r="E16" s="32"/>
      <c r="F16" s="32"/>
      <c r="G16" s="32"/>
      <c r="H16" s="32"/>
      <c r="I16" s="32"/>
      <c r="J16" s="32"/>
      <c r="K16" s="32"/>
      <c r="L16" s="32"/>
      <c r="M16" s="32"/>
      <c r="N16" s="32"/>
      <c r="O16" s="32"/>
      <c r="P16" s="32"/>
      <c r="Q16" s="32"/>
      <c r="R16" s="33"/>
    </row>
    <row r="17" spans="2:18" s="1" customFormat="1" ht="14.5" customHeight="1" x14ac:dyDescent="0.35">
      <c r="B17" s="31"/>
      <c r="C17" s="32"/>
      <c r="D17" s="28" t="s">
        <v>25</v>
      </c>
      <c r="E17" s="32"/>
      <c r="F17" s="32"/>
      <c r="G17" s="32"/>
      <c r="H17" s="32"/>
      <c r="I17" s="32"/>
      <c r="J17" s="32"/>
      <c r="K17" s="32"/>
      <c r="L17" s="32"/>
      <c r="M17" s="28" t="s">
        <v>21</v>
      </c>
      <c r="N17" s="32"/>
      <c r="O17" s="316" t="s">
        <v>26</v>
      </c>
      <c r="P17" s="316"/>
      <c r="Q17" s="32"/>
      <c r="R17" s="33"/>
    </row>
    <row r="18" spans="2:18" s="1" customFormat="1" ht="18" customHeight="1" x14ac:dyDescent="0.35">
      <c r="B18" s="31"/>
      <c r="C18" s="32"/>
      <c r="D18" s="32"/>
      <c r="E18" s="26" t="s">
        <v>27</v>
      </c>
      <c r="F18" s="32"/>
      <c r="G18" s="32"/>
      <c r="H18" s="32"/>
      <c r="I18" s="32"/>
      <c r="J18" s="32"/>
      <c r="K18" s="32"/>
      <c r="L18" s="32"/>
      <c r="M18" s="28" t="s">
        <v>22</v>
      </c>
      <c r="N18" s="32"/>
      <c r="O18" s="316" t="s">
        <v>2</v>
      </c>
      <c r="P18" s="316"/>
      <c r="Q18" s="32"/>
      <c r="R18" s="33"/>
    </row>
    <row r="19" spans="2:18" s="1" customFormat="1" ht="7" customHeight="1" x14ac:dyDescent="0.35">
      <c r="B19" s="31"/>
      <c r="C19" s="32"/>
      <c r="D19" s="32"/>
      <c r="E19" s="32"/>
      <c r="F19" s="32"/>
      <c r="G19" s="32"/>
      <c r="H19" s="32"/>
      <c r="I19" s="32"/>
      <c r="J19" s="32"/>
      <c r="K19" s="32"/>
      <c r="L19" s="32"/>
      <c r="M19" s="32"/>
      <c r="N19" s="32"/>
      <c r="O19" s="32"/>
      <c r="P19" s="32"/>
      <c r="Q19" s="32"/>
      <c r="R19" s="33"/>
    </row>
    <row r="20" spans="2:18" s="1" customFormat="1" ht="14.5" customHeight="1" x14ac:dyDescent="0.35">
      <c r="B20" s="31"/>
      <c r="C20" s="32"/>
      <c r="D20" s="28" t="s">
        <v>29</v>
      </c>
      <c r="E20" s="32"/>
      <c r="F20" s="32"/>
      <c r="G20" s="32"/>
      <c r="H20" s="32"/>
      <c r="I20" s="32"/>
      <c r="J20" s="32"/>
      <c r="K20" s="32"/>
      <c r="L20" s="32"/>
      <c r="M20" s="28" t="s">
        <v>21</v>
      </c>
      <c r="N20" s="32"/>
      <c r="O20" s="316" t="str">
        <f>O17</f>
        <v>69769419</v>
      </c>
      <c r="P20" s="316"/>
      <c r="Q20" s="32"/>
      <c r="R20" s="33"/>
    </row>
    <row r="21" spans="2:18" s="1" customFormat="1" ht="18" customHeight="1" x14ac:dyDescent="0.35">
      <c r="B21" s="31"/>
      <c r="C21" s="32"/>
      <c r="D21" s="32"/>
      <c r="E21" s="26" t="str">
        <f>E18</f>
        <v>Ing. Karel Šimůnek</v>
      </c>
      <c r="F21" s="32"/>
      <c r="G21" s="32"/>
      <c r="H21" s="32"/>
      <c r="I21" s="32"/>
      <c r="J21" s="32"/>
      <c r="K21" s="32"/>
      <c r="L21" s="32"/>
      <c r="M21" s="28" t="s">
        <v>22</v>
      </c>
      <c r="N21" s="32"/>
      <c r="O21" s="316" t="s">
        <v>2</v>
      </c>
      <c r="P21" s="316"/>
      <c r="Q21" s="32"/>
      <c r="R21" s="33"/>
    </row>
    <row r="22" spans="2:18" s="1" customFormat="1" ht="7" customHeight="1" x14ac:dyDescent="0.35">
      <c r="B22" s="31"/>
      <c r="C22" s="32"/>
      <c r="D22" s="32"/>
      <c r="E22" s="32"/>
      <c r="F22" s="32"/>
      <c r="G22" s="32"/>
      <c r="H22" s="32"/>
      <c r="I22" s="32"/>
      <c r="J22" s="32"/>
      <c r="K22" s="32"/>
      <c r="L22" s="32"/>
      <c r="M22" s="32"/>
      <c r="N22" s="32"/>
      <c r="O22" s="32"/>
      <c r="P22" s="32"/>
      <c r="Q22" s="32"/>
      <c r="R22" s="33"/>
    </row>
    <row r="23" spans="2:18" s="1" customFormat="1" ht="14.5" customHeight="1" x14ac:dyDescent="0.35">
      <c r="B23" s="31"/>
      <c r="C23" s="32"/>
      <c r="D23" s="28" t="s">
        <v>30</v>
      </c>
      <c r="E23" s="32"/>
      <c r="F23" s="32"/>
      <c r="G23" s="32"/>
      <c r="H23" s="32"/>
      <c r="I23" s="32"/>
      <c r="J23" s="32"/>
      <c r="K23" s="32"/>
      <c r="L23" s="32"/>
      <c r="M23" s="32"/>
      <c r="N23" s="32"/>
      <c r="O23" s="32"/>
      <c r="P23" s="32"/>
      <c r="Q23" s="32"/>
      <c r="R23" s="33"/>
    </row>
    <row r="24" spans="2:18" s="1" customFormat="1" ht="16.5" customHeight="1" x14ac:dyDescent="0.35">
      <c r="B24" s="31"/>
      <c r="C24" s="32"/>
      <c r="D24" s="32"/>
      <c r="E24" s="276" t="s">
        <v>2</v>
      </c>
      <c r="F24" s="276"/>
      <c r="G24" s="276"/>
      <c r="H24" s="276"/>
      <c r="I24" s="276"/>
      <c r="J24" s="276"/>
      <c r="K24" s="276"/>
      <c r="L24" s="276"/>
      <c r="M24" s="32"/>
      <c r="N24" s="32"/>
      <c r="O24" s="32"/>
      <c r="P24" s="32"/>
      <c r="Q24" s="32"/>
      <c r="R24" s="33"/>
    </row>
    <row r="25" spans="2:18" s="1" customFormat="1" ht="7" customHeight="1" x14ac:dyDescent="0.35">
      <c r="B25" s="31"/>
      <c r="C25" s="32"/>
      <c r="D25" s="32"/>
      <c r="E25" s="32"/>
      <c r="F25" s="32"/>
      <c r="G25" s="32"/>
      <c r="H25" s="32"/>
      <c r="I25" s="32"/>
      <c r="J25" s="32"/>
      <c r="K25" s="32"/>
      <c r="L25" s="32"/>
      <c r="M25" s="32"/>
      <c r="N25" s="32"/>
      <c r="O25" s="32"/>
      <c r="P25" s="32"/>
      <c r="Q25" s="32"/>
      <c r="R25" s="33"/>
    </row>
    <row r="26" spans="2:18" s="1" customFormat="1" ht="7" customHeight="1" x14ac:dyDescent="0.35">
      <c r="B26" s="31"/>
      <c r="C26" s="32"/>
      <c r="D26" s="47"/>
      <c r="E26" s="47"/>
      <c r="F26" s="47"/>
      <c r="G26" s="47"/>
      <c r="H26" s="47"/>
      <c r="I26" s="47"/>
      <c r="J26" s="47"/>
      <c r="K26" s="47"/>
      <c r="L26" s="47"/>
      <c r="M26" s="47"/>
      <c r="N26" s="47"/>
      <c r="O26" s="47"/>
      <c r="P26" s="47"/>
      <c r="Q26" s="32"/>
      <c r="R26" s="33"/>
    </row>
    <row r="27" spans="2:18" s="1" customFormat="1" ht="14.5" customHeight="1" x14ac:dyDescent="0.35">
      <c r="B27" s="31"/>
      <c r="C27" s="32"/>
      <c r="D27" s="98" t="s">
        <v>95</v>
      </c>
      <c r="E27" s="32"/>
      <c r="F27" s="32"/>
      <c r="G27" s="32"/>
      <c r="H27" s="32"/>
      <c r="I27" s="32"/>
      <c r="J27" s="32"/>
      <c r="K27" s="32"/>
      <c r="L27" s="32"/>
      <c r="M27" s="333">
        <f>N88</f>
        <v>0</v>
      </c>
      <c r="N27" s="333"/>
      <c r="O27" s="333"/>
      <c r="P27" s="333"/>
      <c r="Q27" s="32"/>
      <c r="R27" s="33"/>
    </row>
    <row r="28" spans="2:18" s="1" customFormat="1" ht="14.5" customHeight="1" x14ac:dyDescent="0.35">
      <c r="B28" s="31"/>
      <c r="C28" s="32"/>
      <c r="D28" s="30" t="s">
        <v>96</v>
      </c>
      <c r="E28" s="32"/>
      <c r="F28" s="32"/>
      <c r="G28" s="32"/>
      <c r="H28" s="32"/>
      <c r="I28" s="32"/>
      <c r="J28" s="32"/>
      <c r="K28" s="32"/>
      <c r="L28" s="32"/>
      <c r="M28" s="333">
        <f>N95</f>
        <v>0</v>
      </c>
      <c r="N28" s="333"/>
      <c r="O28" s="333"/>
      <c r="P28" s="333"/>
      <c r="Q28" s="32"/>
      <c r="R28" s="33"/>
    </row>
    <row r="29" spans="2:18" s="1" customFormat="1" ht="7" customHeight="1" x14ac:dyDescent="0.35">
      <c r="B29" s="31"/>
      <c r="C29" s="32"/>
      <c r="D29" s="32"/>
      <c r="E29" s="32"/>
      <c r="F29" s="32"/>
      <c r="G29" s="32"/>
      <c r="H29" s="32"/>
      <c r="I29" s="32"/>
      <c r="J29" s="32"/>
      <c r="K29" s="32"/>
      <c r="L29" s="32"/>
      <c r="M29" s="32"/>
      <c r="N29" s="32"/>
      <c r="O29" s="32"/>
      <c r="P29" s="32"/>
      <c r="Q29" s="32"/>
      <c r="R29" s="33"/>
    </row>
    <row r="30" spans="2:18" s="1" customFormat="1" ht="25.4" customHeight="1" x14ac:dyDescent="0.35">
      <c r="B30" s="31"/>
      <c r="C30" s="32"/>
      <c r="D30" s="99" t="s">
        <v>33</v>
      </c>
      <c r="E30" s="32"/>
      <c r="F30" s="32"/>
      <c r="G30" s="32"/>
      <c r="H30" s="32"/>
      <c r="I30" s="32"/>
      <c r="J30" s="32"/>
      <c r="K30" s="32"/>
      <c r="L30" s="32"/>
      <c r="M30" s="334">
        <f>ROUND(M27+M28,2)</f>
        <v>0</v>
      </c>
      <c r="N30" s="315"/>
      <c r="O30" s="315"/>
      <c r="P30" s="315"/>
      <c r="Q30" s="32"/>
      <c r="R30" s="33"/>
    </row>
    <row r="31" spans="2:18" s="1" customFormat="1" ht="7" customHeight="1" x14ac:dyDescent="0.35">
      <c r="B31" s="31"/>
      <c r="C31" s="32"/>
      <c r="D31" s="47"/>
      <c r="E31" s="47"/>
      <c r="F31" s="47"/>
      <c r="G31" s="47"/>
      <c r="H31" s="47"/>
      <c r="I31" s="47"/>
      <c r="J31" s="47"/>
      <c r="K31" s="47"/>
      <c r="L31" s="47"/>
      <c r="M31" s="47"/>
      <c r="N31" s="47"/>
      <c r="O31" s="47"/>
      <c r="P31" s="47"/>
      <c r="Q31" s="32"/>
      <c r="R31" s="33"/>
    </row>
    <row r="32" spans="2:18" s="1" customFormat="1" ht="14.5" customHeight="1" x14ac:dyDescent="0.35">
      <c r="B32" s="31"/>
      <c r="C32" s="32"/>
      <c r="D32" s="38" t="s">
        <v>34</v>
      </c>
      <c r="E32" s="38" t="s">
        <v>35</v>
      </c>
      <c r="F32" s="39">
        <v>0.21</v>
      </c>
      <c r="G32" s="100" t="s">
        <v>36</v>
      </c>
      <c r="H32" s="330">
        <f>M30</f>
        <v>0</v>
      </c>
      <c r="I32" s="315"/>
      <c r="J32" s="315"/>
      <c r="K32" s="32"/>
      <c r="L32" s="32"/>
      <c r="M32" s="330">
        <f>M27*F32</f>
        <v>0</v>
      </c>
      <c r="N32" s="315"/>
      <c r="O32" s="315"/>
      <c r="P32" s="315"/>
      <c r="Q32" s="32"/>
      <c r="R32" s="33"/>
    </row>
    <row r="33" spans="2:18" s="1" customFormat="1" ht="14.5" customHeight="1" x14ac:dyDescent="0.35">
      <c r="B33" s="31"/>
      <c r="C33" s="32"/>
      <c r="D33" s="32"/>
      <c r="E33" s="38" t="s">
        <v>37</v>
      </c>
      <c r="F33" s="39">
        <v>0.15</v>
      </c>
      <c r="G33" s="100" t="s">
        <v>36</v>
      </c>
      <c r="H33" s="330">
        <v>0</v>
      </c>
      <c r="I33" s="315"/>
      <c r="J33" s="315"/>
      <c r="K33" s="32"/>
      <c r="L33" s="32"/>
      <c r="M33" s="330">
        <v>0</v>
      </c>
      <c r="N33" s="315"/>
      <c r="O33" s="315"/>
      <c r="P33" s="315"/>
      <c r="Q33" s="32"/>
      <c r="R33" s="33"/>
    </row>
    <row r="34" spans="2:18" s="1" customFormat="1" ht="14.5" hidden="1" customHeight="1" x14ac:dyDescent="0.35">
      <c r="B34" s="31"/>
      <c r="C34" s="32"/>
      <c r="D34" s="32"/>
      <c r="E34" s="38" t="s">
        <v>38</v>
      </c>
      <c r="F34" s="39">
        <v>0.21</v>
      </c>
      <c r="G34" s="100" t="s">
        <v>36</v>
      </c>
      <c r="H34" s="330" t="e">
        <f>ROUND((SUM(#REF!)+SUM(#REF!)), 2)</f>
        <v>#REF!</v>
      </c>
      <c r="I34" s="315"/>
      <c r="J34" s="315"/>
      <c r="K34" s="32"/>
      <c r="L34" s="32"/>
      <c r="M34" s="330">
        <v>0</v>
      </c>
      <c r="N34" s="315"/>
      <c r="O34" s="315"/>
      <c r="P34" s="315"/>
      <c r="Q34" s="32"/>
      <c r="R34" s="33"/>
    </row>
    <row r="35" spans="2:18" s="1" customFormat="1" ht="14.5" hidden="1" customHeight="1" x14ac:dyDescent="0.35">
      <c r="B35" s="31"/>
      <c r="C35" s="32"/>
      <c r="D35" s="32"/>
      <c r="E35" s="38" t="s">
        <v>39</v>
      </c>
      <c r="F35" s="39">
        <v>0.15</v>
      </c>
      <c r="G35" s="100" t="s">
        <v>36</v>
      </c>
      <c r="H35" s="330" t="e">
        <f>ROUND((SUM(#REF!)+SUM(#REF!)), 2)</f>
        <v>#REF!</v>
      </c>
      <c r="I35" s="315"/>
      <c r="J35" s="315"/>
      <c r="K35" s="32"/>
      <c r="L35" s="32"/>
      <c r="M35" s="330">
        <v>0</v>
      </c>
      <c r="N35" s="315"/>
      <c r="O35" s="315"/>
      <c r="P35" s="315"/>
      <c r="Q35" s="32"/>
      <c r="R35" s="33"/>
    </row>
    <row r="36" spans="2:18" s="1" customFormat="1" ht="14.5" hidden="1" customHeight="1" x14ac:dyDescent="0.35">
      <c r="B36" s="31"/>
      <c r="C36" s="32"/>
      <c r="D36" s="32"/>
      <c r="E36" s="38" t="s">
        <v>40</v>
      </c>
      <c r="F36" s="39">
        <v>0</v>
      </c>
      <c r="G36" s="100" t="s">
        <v>36</v>
      </c>
      <c r="H36" s="330" t="e">
        <f>ROUND((SUM(#REF!)+SUM(#REF!)), 2)</f>
        <v>#REF!</v>
      </c>
      <c r="I36" s="315"/>
      <c r="J36" s="315"/>
      <c r="K36" s="32"/>
      <c r="L36" s="32"/>
      <c r="M36" s="330">
        <v>0</v>
      </c>
      <c r="N36" s="315"/>
      <c r="O36" s="315"/>
      <c r="P36" s="315"/>
      <c r="Q36" s="32"/>
      <c r="R36" s="33"/>
    </row>
    <row r="37" spans="2:18" s="1" customFormat="1" ht="7" customHeight="1" x14ac:dyDescent="0.35">
      <c r="B37" s="31"/>
      <c r="C37" s="32"/>
      <c r="D37" s="32"/>
      <c r="E37" s="32"/>
      <c r="F37" s="32"/>
      <c r="G37" s="32"/>
      <c r="H37" s="32"/>
      <c r="I37" s="32"/>
      <c r="J37" s="32"/>
      <c r="K37" s="32"/>
      <c r="L37" s="32"/>
      <c r="M37" s="32"/>
      <c r="N37" s="32"/>
      <c r="O37" s="32"/>
      <c r="P37" s="32"/>
      <c r="Q37" s="32"/>
      <c r="R37" s="33"/>
    </row>
    <row r="38" spans="2:18" s="1" customFormat="1" ht="25.4" customHeight="1" x14ac:dyDescent="0.35">
      <c r="B38" s="31"/>
      <c r="C38" s="96"/>
      <c r="D38" s="101" t="s">
        <v>41</v>
      </c>
      <c r="E38" s="70"/>
      <c r="F38" s="70"/>
      <c r="G38" s="102" t="s">
        <v>42</v>
      </c>
      <c r="H38" s="103" t="s">
        <v>43</v>
      </c>
      <c r="I38" s="70"/>
      <c r="J38" s="70"/>
      <c r="K38" s="70"/>
      <c r="L38" s="331">
        <f>SUM(M30:M36)</f>
        <v>0</v>
      </c>
      <c r="M38" s="331"/>
      <c r="N38" s="331"/>
      <c r="O38" s="331"/>
      <c r="P38" s="332"/>
      <c r="Q38" s="96"/>
      <c r="R38" s="33"/>
    </row>
    <row r="39" spans="2:18" s="1" customFormat="1" ht="14.5" customHeight="1" x14ac:dyDescent="0.35">
      <c r="B39" s="31"/>
      <c r="C39" s="32"/>
      <c r="D39" s="32"/>
      <c r="E39" s="32"/>
      <c r="F39" s="32"/>
      <c r="G39" s="32"/>
      <c r="H39" s="32"/>
      <c r="I39" s="32"/>
      <c r="J39" s="32"/>
      <c r="K39" s="32"/>
      <c r="L39" s="32"/>
      <c r="M39" s="32"/>
      <c r="N39" s="32"/>
      <c r="O39" s="32"/>
      <c r="P39" s="32"/>
      <c r="Q39" s="32"/>
      <c r="R39" s="33"/>
    </row>
    <row r="40" spans="2:18" s="1" customFormat="1" ht="14.5" customHeight="1" x14ac:dyDescent="0.35">
      <c r="B40" s="31"/>
      <c r="C40" s="32"/>
      <c r="D40" s="32"/>
      <c r="E40" s="32"/>
      <c r="F40" s="32"/>
      <c r="G40" s="32"/>
      <c r="H40" s="32"/>
      <c r="I40" s="32"/>
      <c r="J40" s="32"/>
      <c r="K40" s="32"/>
      <c r="L40" s="32"/>
      <c r="M40" s="32"/>
      <c r="N40" s="32"/>
      <c r="O40" s="32"/>
      <c r="P40" s="32"/>
      <c r="Q40" s="32"/>
      <c r="R40" s="33"/>
    </row>
    <row r="41" spans="2:18" x14ac:dyDescent="0.35">
      <c r="B41" s="22"/>
      <c r="C41" s="24"/>
      <c r="D41" s="24"/>
      <c r="E41" s="24"/>
      <c r="F41" s="24"/>
      <c r="G41" s="24"/>
      <c r="H41" s="24"/>
      <c r="I41" s="24"/>
      <c r="J41" s="24"/>
      <c r="K41" s="24"/>
      <c r="L41" s="24"/>
      <c r="M41" s="24"/>
      <c r="N41" s="24"/>
      <c r="O41" s="24"/>
      <c r="P41" s="24"/>
      <c r="Q41" s="24"/>
      <c r="R41" s="23"/>
    </row>
    <row r="42" spans="2:18" x14ac:dyDescent="0.35">
      <c r="B42" s="22"/>
      <c r="C42" s="24"/>
      <c r="D42" s="24"/>
      <c r="E42" s="24"/>
      <c r="F42" s="24"/>
      <c r="G42" s="24"/>
      <c r="H42" s="24"/>
      <c r="I42" s="24"/>
      <c r="J42" s="24"/>
      <c r="K42" s="24"/>
      <c r="L42" s="24"/>
      <c r="M42" s="24"/>
      <c r="N42" s="24"/>
      <c r="O42" s="24"/>
      <c r="P42" s="24"/>
      <c r="Q42" s="24"/>
      <c r="R42" s="23"/>
    </row>
    <row r="43" spans="2:18" x14ac:dyDescent="0.35">
      <c r="B43" s="22"/>
      <c r="C43" s="24"/>
      <c r="D43" s="24"/>
      <c r="E43" s="24"/>
      <c r="F43" s="24"/>
      <c r="G43" s="24"/>
      <c r="H43" s="24"/>
      <c r="I43" s="24"/>
      <c r="J43" s="24"/>
      <c r="K43" s="24"/>
      <c r="L43" s="24"/>
      <c r="M43" s="24"/>
      <c r="N43" s="24"/>
      <c r="O43" s="24"/>
      <c r="P43" s="24"/>
      <c r="Q43" s="24"/>
      <c r="R43" s="23"/>
    </row>
    <row r="44" spans="2:18" x14ac:dyDescent="0.35">
      <c r="B44" s="22"/>
      <c r="C44" s="24"/>
      <c r="D44" s="24"/>
      <c r="E44" s="24"/>
      <c r="F44" s="24"/>
      <c r="G44" s="24"/>
      <c r="H44" s="24"/>
      <c r="I44" s="24"/>
      <c r="J44" s="24"/>
      <c r="K44" s="24"/>
      <c r="L44" s="24"/>
      <c r="M44" s="24"/>
      <c r="N44" s="24"/>
      <c r="O44" s="24"/>
      <c r="P44" s="24"/>
      <c r="Q44" s="24"/>
      <c r="R44" s="23"/>
    </row>
    <row r="45" spans="2:18" x14ac:dyDescent="0.35">
      <c r="B45" s="22"/>
      <c r="C45" s="24"/>
      <c r="D45" s="24"/>
      <c r="E45" s="24"/>
      <c r="F45" s="24"/>
      <c r="G45" s="24"/>
      <c r="H45" s="24"/>
      <c r="I45" s="24"/>
      <c r="J45" s="24"/>
      <c r="K45" s="24"/>
      <c r="L45" s="24"/>
      <c r="M45" s="24"/>
      <c r="N45" s="24"/>
      <c r="O45" s="24"/>
      <c r="P45" s="24"/>
      <c r="Q45" s="24"/>
      <c r="R45" s="23"/>
    </row>
    <row r="46" spans="2:18" x14ac:dyDescent="0.35">
      <c r="B46" s="22"/>
      <c r="C46" s="24"/>
      <c r="D46" s="24"/>
      <c r="E46" s="24"/>
      <c r="F46" s="24"/>
      <c r="G46" s="24"/>
      <c r="H46" s="24"/>
      <c r="I46" s="24"/>
      <c r="J46" s="24"/>
      <c r="K46" s="24"/>
      <c r="L46" s="24"/>
      <c r="M46" s="24"/>
      <c r="N46" s="24"/>
      <c r="O46" s="24"/>
      <c r="P46" s="24"/>
      <c r="Q46" s="24"/>
      <c r="R46" s="23"/>
    </row>
    <row r="47" spans="2:18" x14ac:dyDescent="0.35">
      <c r="B47" s="22"/>
      <c r="C47" s="24"/>
      <c r="D47" s="24"/>
      <c r="E47" s="24"/>
      <c r="F47" s="24"/>
      <c r="G47" s="24"/>
      <c r="H47" s="24"/>
      <c r="I47" s="24"/>
      <c r="J47" s="24"/>
      <c r="K47" s="24"/>
      <c r="L47" s="24"/>
      <c r="M47" s="24"/>
      <c r="N47" s="24"/>
      <c r="O47" s="24"/>
      <c r="P47" s="24"/>
      <c r="Q47" s="24"/>
      <c r="R47" s="23"/>
    </row>
    <row r="48" spans="2:18" x14ac:dyDescent="0.35">
      <c r="B48" s="22"/>
      <c r="C48" s="24"/>
      <c r="D48" s="24"/>
      <c r="E48" s="24"/>
      <c r="F48" s="24"/>
      <c r="G48" s="24"/>
      <c r="H48" s="24"/>
      <c r="I48" s="24"/>
      <c r="J48" s="24"/>
      <c r="K48" s="24"/>
      <c r="L48" s="24"/>
      <c r="M48" s="24"/>
      <c r="N48" s="24"/>
      <c r="O48" s="24"/>
      <c r="P48" s="24"/>
      <c r="Q48" s="24"/>
      <c r="R48" s="23"/>
    </row>
    <row r="49" spans="2:18" x14ac:dyDescent="0.35">
      <c r="B49" s="22"/>
      <c r="C49" s="24"/>
      <c r="D49" s="24"/>
      <c r="E49" s="24"/>
      <c r="F49" s="24"/>
      <c r="G49" s="24"/>
      <c r="H49" s="24"/>
      <c r="I49" s="24"/>
      <c r="J49" s="24"/>
      <c r="K49" s="24"/>
      <c r="L49" s="24"/>
      <c r="M49" s="24"/>
      <c r="N49" s="24"/>
      <c r="O49" s="24"/>
      <c r="P49" s="24"/>
      <c r="Q49" s="24"/>
      <c r="R49" s="23"/>
    </row>
    <row r="50" spans="2:18" s="1" customFormat="1" ht="13.5" x14ac:dyDescent="0.35">
      <c r="B50" s="31"/>
      <c r="C50" s="32"/>
      <c r="D50" s="46" t="s">
        <v>44</v>
      </c>
      <c r="E50" s="47"/>
      <c r="F50" s="47"/>
      <c r="G50" s="47"/>
      <c r="H50" s="48"/>
      <c r="I50" s="32"/>
      <c r="J50" s="46" t="s">
        <v>45</v>
      </c>
      <c r="K50" s="47"/>
      <c r="L50" s="47"/>
      <c r="M50" s="47"/>
      <c r="N50" s="47"/>
      <c r="O50" s="47"/>
      <c r="P50" s="48"/>
      <c r="Q50" s="32"/>
      <c r="R50" s="33"/>
    </row>
    <row r="51" spans="2:18" x14ac:dyDescent="0.35">
      <c r="B51" s="22"/>
      <c r="C51" s="24"/>
      <c r="D51" s="49"/>
      <c r="E51" s="24"/>
      <c r="F51" s="24"/>
      <c r="G51" s="24"/>
      <c r="H51" s="50"/>
      <c r="I51" s="24"/>
      <c r="J51" s="49"/>
      <c r="K51" s="24"/>
      <c r="L51" s="24"/>
      <c r="M51" s="24"/>
      <c r="N51" s="24"/>
      <c r="O51" s="24"/>
      <c r="P51" s="50"/>
      <c r="Q51" s="24"/>
      <c r="R51" s="23"/>
    </row>
    <row r="52" spans="2:18" x14ac:dyDescent="0.35">
      <c r="B52" s="22"/>
      <c r="C52" s="24"/>
      <c r="D52" s="49"/>
      <c r="E52" s="24"/>
      <c r="F52" s="24"/>
      <c r="G52" s="24"/>
      <c r="H52" s="50"/>
      <c r="I52" s="24"/>
      <c r="J52" s="49"/>
      <c r="K52" s="24"/>
      <c r="L52" s="24"/>
      <c r="M52" s="24"/>
      <c r="N52" s="24"/>
      <c r="O52" s="24"/>
      <c r="P52" s="50"/>
      <c r="Q52" s="24"/>
      <c r="R52" s="23"/>
    </row>
    <row r="53" spans="2:18" x14ac:dyDescent="0.35">
      <c r="B53" s="22"/>
      <c r="C53" s="24"/>
      <c r="D53" s="49"/>
      <c r="E53" s="24"/>
      <c r="F53" s="24"/>
      <c r="G53" s="24"/>
      <c r="H53" s="50"/>
      <c r="I53" s="24"/>
      <c r="J53" s="49"/>
      <c r="K53" s="24"/>
      <c r="L53" s="24"/>
      <c r="M53" s="24"/>
      <c r="N53" s="24"/>
      <c r="O53" s="24"/>
      <c r="P53" s="50"/>
      <c r="Q53" s="24"/>
      <c r="R53" s="23"/>
    </row>
    <row r="54" spans="2:18" x14ac:dyDescent="0.35">
      <c r="B54" s="22"/>
      <c r="C54" s="24"/>
      <c r="D54" s="49"/>
      <c r="E54" s="24"/>
      <c r="F54" s="24"/>
      <c r="G54" s="24"/>
      <c r="H54" s="50"/>
      <c r="I54" s="24"/>
      <c r="J54" s="49"/>
      <c r="K54" s="24"/>
      <c r="L54" s="24"/>
      <c r="M54" s="24"/>
      <c r="N54" s="24"/>
      <c r="O54" s="24"/>
      <c r="P54" s="50"/>
      <c r="Q54" s="24"/>
      <c r="R54" s="23"/>
    </row>
    <row r="55" spans="2:18" x14ac:dyDescent="0.35">
      <c r="B55" s="22"/>
      <c r="C55" s="24"/>
      <c r="D55" s="49"/>
      <c r="E55" s="24"/>
      <c r="F55" s="24"/>
      <c r="G55" s="24"/>
      <c r="H55" s="50"/>
      <c r="I55" s="24"/>
      <c r="J55" s="49"/>
      <c r="K55" s="24"/>
      <c r="L55" s="24"/>
      <c r="M55" s="24"/>
      <c r="N55" s="24"/>
      <c r="O55" s="24"/>
      <c r="P55" s="50"/>
      <c r="Q55" s="24"/>
      <c r="R55" s="23"/>
    </row>
    <row r="56" spans="2:18" x14ac:dyDescent="0.35">
      <c r="B56" s="22"/>
      <c r="C56" s="24"/>
      <c r="D56" s="49"/>
      <c r="E56" s="24"/>
      <c r="F56" s="24"/>
      <c r="G56" s="24"/>
      <c r="H56" s="50"/>
      <c r="I56" s="24"/>
      <c r="J56" s="49"/>
      <c r="K56" s="24"/>
      <c r="L56" s="24"/>
      <c r="M56" s="24"/>
      <c r="N56" s="24"/>
      <c r="O56" s="24"/>
      <c r="P56" s="50"/>
      <c r="Q56" s="24"/>
      <c r="R56" s="23"/>
    </row>
    <row r="57" spans="2:18" x14ac:dyDescent="0.35">
      <c r="B57" s="22"/>
      <c r="C57" s="24"/>
      <c r="D57" s="49"/>
      <c r="E57" s="24"/>
      <c r="F57" s="24"/>
      <c r="G57" s="24"/>
      <c r="H57" s="50"/>
      <c r="I57" s="24"/>
      <c r="J57" s="49"/>
      <c r="K57" s="24"/>
      <c r="L57" s="24"/>
      <c r="M57" s="24"/>
      <c r="N57" s="24"/>
      <c r="O57" s="24"/>
      <c r="P57" s="50"/>
      <c r="Q57" s="24"/>
      <c r="R57" s="23"/>
    </row>
    <row r="58" spans="2:18" x14ac:dyDescent="0.35">
      <c r="B58" s="22"/>
      <c r="C58" s="24"/>
      <c r="D58" s="49"/>
      <c r="E58" s="24"/>
      <c r="F58" s="24"/>
      <c r="G58" s="24"/>
      <c r="H58" s="50"/>
      <c r="I58" s="24"/>
      <c r="J58" s="49"/>
      <c r="K58" s="24"/>
      <c r="L58" s="24"/>
      <c r="M58" s="24"/>
      <c r="N58" s="24"/>
      <c r="O58" s="24"/>
      <c r="P58" s="50"/>
      <c r="Q58" s="24"/>
      <c r="R58" s="23"/>
    </row>
    <row r="59" spans="2:18" s="1" customFormat="1" ht="13.5" x14ac:dyDescent="0.35">
      <c r="B59" s="31"/>
      <c r="C59" s="32"/>
      <c r="D59" s="51" t="s">
        <v>46</v>
      </c>
      <c r="E59" s="52"/>
      <c r="F59" s="52"/>
      <c r="G59" s="53" t="s">
        <v>47</v>
      </c>
      <c r="H59" s="54"/>
      <c r="I59" s="32"/>
      <c r="J59" s="51" t="s">
        <v>46</v>
      </c>
      <c r="K59" s="52"/>
      <c r="L59" s="52"/>
      <c r="M59" s="52"/>
      <c r="N59" s="53" t="s">
        <v>47</v>
      </c>
      <c r="O59" s="52"/>
      <c r="P59" s="54"/>
      <c r="Q59" s="32"/>
      <c r="R59" s="33"/>
    </row>
    <row r="60" spans="2:18" x14ac:dyDescent="0.35">
      <c r="B60" s="22"/>
      <c r="C60" s="24"/>
      <c r="D60" s="24"/>
      <c r="E60" s="24"/>
      <c r="F60" s="24"/>
      <c r="G60" s="24"/>
      <c r="H60" s="24"/>
      <c r="I60" s="24"/>
      <c r="J60" s="24"/>
      <c r="K60" s="24"/>
      <c r="L60" s="24"/>
      <c r="M60" s="24"/>
      <c r="N60" s="24"/>
      <c r="O60" s="24"/>
      <c r="P60" s="24"/>
      <c r="Q60" s="24"/>
      <c r="R60" s="23"/>
    </row>
    <row r="61" spans="2:18" s="1" customFormat="1" ht="13.5" x14ac:dyDescent="0.35">
      <c r="B61" s="31"/>
      <c r="C61" s="32"/>
      <c r="D61" s="46" t="s">
        <v>48</v>
      </c>
      <c r="E61" s="47"/>
      <c r="F61" s="47"/>
      <c r="G61" s="47"/>
      <c r="H61" s="48"/>
      <c r="I61" s="32"/>
      <c r="J61" s="46" t="s">
        <v>49</v>
      </c>
      <c r="K61" s="47"/>
      <c r="L61" s="47"/>
      <c r="M61" s="47"/>
      <c r="N61" s="47"/>
      <c r="O61" s="47"/>
      <c r="P61" s="48"/>
      <c r="Q61" s="32"/>
      <c r="R61" s="33"/>
    </row>
    <row r="62" spans="2:18" x14ac:dyDescent="0.35">
      <c r="B62" s="22"/>
      <c r="C62" s="24"/>
      <c r="D62" s="49"/>
      <c r="E62" s="24"/>
      <c r="F62" s="24"/>
      <c r="G62" s="24"/>
      <c r="H62" s="50"/>
      <c r="I62" s="24"/>
      <c r="J62" s="49"/>
      <c r="K62" s="24"/>
      <c r="L62" s="24"/>
      <c r="M62" s="24"/>
      <c r="N62" s="24"/>
      <c r="O62" s="24"/>
      <c r="P62" s="50"/>
      <c r="Q62" s="24"/>
      <c r="R62" s="23"/>
    </row>
    <row r="63" spans="2:18" x14ac:dyDescent="0.35">
      <c r="B63" s="22"/>
      <c r="C63" s="24"/>
      <c r="D63" s="49"/>
      <c r="E63" s="24"/>
      <c r="F63" s="24"/>
      <c r="G63" s="24"/>
      <c r="H63" s="50"/>
      <c r="I63" s="24"/>
      <c r="J63" s="49"/>
      <c r="K63" s="24"/>
      <c r="L63" s="24"/>
      <c r="M63" s="24"/>
      <c r="N63" s="24"/>
      <c r="O63" s="24"/>
      <c r="P63" s="50"/>
      <c r="Q63" s="24"/>
      <c r="R63" s="23"/>
    </row>
    <row r="64" spans="2:18" x14ac:dyDescent="0.35">
      <c r="B64" s="22"/>
      <c r="C64" s="24"/>
      <c r="D64" s="49"/>
      <c r="E64" s="24"/>
      <c r="F64" s="24"/>
      <c r="G64" s="24"/>
      <c r="H64" s="50"/>
      <c r="I64" s="24"/>
      <c r="J64" s="49"/>
      <c r="K64" s="24"/>
      <c r="L64" s="24"/>
      <c r="M64" s="24"/>
      <c r="N64" s="24"/>
      <c r="O64" s="24"/>
      <c r="P64" s="50"/>
      <c r="Q64" s="24"/>
      <c r="R64" s="23"/>
    </row>
    <row r="65" spans="2:18" x14ac:dyDescent="0.35">
      <c r="B65" s="22"/>
      <c r="C65" s="24"/>
      <c r="D65" s="49"/>
      <c r="E65" s="24"/>
      <c r="F65" s="24"/>
      <c r="G65" s="24"/>
      <c r="H65" s="50"/>
      <c r="I65" s="24"/>
      <c r="J65" s="49"/>
      <c r="K65" s="24"/>
      <c r="L65" s="24"/>
      <c r="M65" s="24"/>
      <c r="N65" s="24"/>
      <c r="O65" s="24"/>
      <c r="P65" s="50"/>
      <c r="Q65" s="24"/>
      <c r="R65" s="23"/>
    </row>
    <row r="66" spans="2:18" x14ac:dyDescent="0.35">
      <c r="B66" s="22"/>
      <c r="C66" s="24"/>
      <c r="D66" s="49"/>
      <c r="E66" s="24"/>
      <c r="F66" s="24"/>
      <c r="G66" s="24"/>
      <c r="H66" s="50"/>
      <c r="I66" s="24"/>
      <c r="J66" s="49"/>
      <c r="K66" s="24"/>
      <c r="L66" s="24"/>
      <c r="M66" s="24"/>
      <c r="N66" s="24"/>
      <c r="O66" s="24"/>
      <c r="P66" s="50"/>
      <c r="Q66" s="24"/>
      <c r="R66" s="23"/>
    </row>
    <row r="67" spans="2:18" x14ac:dyDescent="0.35">
      <c r="B67" s="22"/>
      <c r="C67" s="24"/>
      <c r="D67" s="49"/>
      <c r="E67" s="24"/>
      <c r="F67" s="24"/>
      <c r="G67" s="24"/>
      <c r="H67" s="50"/>
      <c r="I67" s="24"/>
      <c r="J67" s="49"/>
      <c r="K67" s="24"/>
      <c r="L67" s="24"/>
      <c r="M67" s="24"/>
      <c r="N67" s="24"/>
      <c r="O67" s="24"/>
      <c r="P67" s="50"/>
      <c r="Q67" s="24"/>
      <c r="R67" s="23"/>
    </row>
    <row r="68" spans="2:18" x14ac:dyDescent="0.35">
      <c r="B68" s="22"/>
      <c r="C68" s="24"/>
      <c r="D68" s="49"/>
      <c r="E68" s="24"/>
      <c r="F68" s="24"/>
      <c r="G68" s="24"/>
      <c r="H68" s="50"/>
      <c r="I68" s="24"/>
      <c r="J68" s="49"/>
      <c r="K68" s="24"/>
      <c r="L68" s="24"/>
      <c r="M68" s="24"/>
      <c r="N68" s="24"/>
      <c r="O68" s="24"/>
      <c r="P68" s="50"/>
      <c r="Q68" s="24"/>
      <c r="R68" s="23"/>
    </row>
    <row r="69" spans="2:18" x14ac:dyDescent="0.35">
      <c r="B69" s="22"/>
      <c r="C69" s="24"/>
      <c r="D69" s="49"/>
      <c r="E69" s="24"/>
      <c r="F69" s="24"/>
      <c r="G69" s="24"/>
      <c r="H69" s="50"/>
      <c r="I69" s="24"/>
      <c r="J69" s="49"/>
      <c r="K69" s="24"/>
      <c r="L69" s="24"/>
      <c r="M69" s="24"/>
      <c r="N69" s="24"/>
      <c r="O69" s="24"/>
      <c r="P69" s="50"/>
      <c r="Q69" s="24"/>
      <c r="R69" s="23"/>
    </row>
    <row r="70" spans="2:18" s="1" customFormat="1" ht="13.5" x14ac:dyDescent="0.35">
      <c r="B70" s="31"/>
      <c r="C70" s="32"/>
      <c r="D70" s="51" t="s">
        <v>46</v>
      </c>
      <c r="E70" s="52"/>
      <c r="F70" s="52"/>
      <c r="G70" s="53" t="s">
        <v>47</v>
      </c>
      <c r="H70" s="54"/>
      <c r="I70" s="32"/>
      <c r="J70" s="51" t="s">
        <v>46</v>
      </c>
      <c r="K70" s="52"/>
      <c r="L70" s="52"/>
      <c r="M70" s="52"/>
      <c r="N70" s="53" t="s">
        <v>47</v>
      </c>
      <c r="O70" s="52"/>
      <c r="P70" s="54"/>
      <c r="Q70" s="32"/>
      <c r="R70" s="33"/>
    </row>
    <row r="71" spans="2:18" s="1" customFormat="1" ht="14.5" customHeight="1" x14ac:dyDescent="0.35">
      <c r="B71" s="55"/>
      <c r="C71" s="56"/>
      <c r="D71" s="56"/>
      <c r="E71" s="56"/>
      <c r="F71" s="56"/>
      <c r="G71" s="56"/>
      <c r="H71" s="56"/>
      <c r="I71" s="56"/>
      <c r="J71" s="56"/>
      <c r="K71" s="56"/>
      <c r="L71" s="56"/>
      <c r="M71" s="56"/>
      <c r="N71" s="56"/>
      <c r="O71" s="56"/>
      <c r="P71" s="56"/>
      <c r="Q71" s="56"/>
      <c r="R71" s="57"/>
    </row>
    <row r="75" spans="2:18" s="1" customFormat="1" ht="7" customHeight="1" x14ac:dyDescent="0.35">
      <c r="B75" s="58"/>
      <c r="C75" s="59"/>
      <c r="D75" s="59"/>
      <c r="E75" s="59"/>
      <c r="F75" s="59"/>
      <c r="G75" s="59"/>
      <c r="H75" s="59"/>
      <c r="I75" s="59"/>
      <c r="J75" s="59"/>
      <c r="K75" s="59"/>
      <c r="L75" s="59"/>
      <c r="M75" s="59"/>
      <c r="N75" s="59"/>
      <c r="O75" s="59"/>
      <c r="P75" s="59"/>
      <c r="Q75" s="59"/>
      <c r="R75" s="60"/>
    </row>
    <row r="76" spans="2:18" s="1" customFormat="1" ht="37" customHeight="1" x14ac:dyDescent="0.35">
      <c r="B76" s="31"/>
      <c r="C76" s="271" t="s">
        <v>97</v>
      </c>
      <c r="D76" s="272"/>
      <c r="E76" s="272"/>
      <c r="F76" s="272"/>
      <c r="G76" s="272"/>
      <c r="H76" s="272"/>
      <c r="I76" s="272"/>
      <c r="J76" s="272"/>
      <c r="K76" s="272"/>
      <c r="L76" s="272"/>
      <c r="M76" s="272"/>
      <c r="N76" s="272"/>
      <c r="O76" s="272"/>
      <c r="P76" s="272"/>
      <c r="Q76" s="272"/>
      <c r="R76" s="33"/>
    </row>
    <row r="77" spans="2:18" s="1" customFormat="1" ht="7" customHeight="1" x14ac:dyDescent="0.35">
      <c r="B77" s="31"/>
      <c r="C77" s="32"/>
      <c r="D77" s="32"/>
      <c r="E77" s="32"/>
      <c r="F77" s="32"/>
      <c r="G77" s="32"/>
      <c r="H77" s="32"/>
      <c r="I77" s="32"/>
      <c r="J77" s="32"/>
      <c r="K77" s="32"/>
      <c r="L77" s="32"/>
      <c r="M77" s="32"/>
      <c r="N77" s="32"/>
      <c r="O77" s="32"/>
      <c r="P77" s="32"/>
      <c r="Q77" s="32"/>
      <c r="R77" s="33"/>
    </row>
    <row r="78" spans="2:18" s="1" customFormat="1" ht="30" customHeight="1" x14ac:dyDescent="0.35">
      <c r="B78" s="31"/>
      <c r="C78" s="28" t="s">
        <v>12</v>
      </c>
      <c r="D78" s="32"/>
      <c r="E78" s="32"/>
      <c r="F78" s="324" t="str">
        <f>F6</f>
        <v>VÝMĚNA KOTLŮ A TECHNOLOGIE KOTELNY
INSTALACE TERMOSTATICKÝCH VENTILŮ NA OTOPNÝCH TĚLESECH 
V OBJEKTU ZÁKLADNÍ ŠKOLY A MATEŘSKÉ ŠKOLY CERHOVICE, OKRES BEROUN</v>
      </c>
      <c r="G78" s="325"/>
      <c r="H78" s="325"/>
      <c r="I78" s="325"/>
      <c r="J78" s="325"/>
      <c r="K78" s="325"/>
      <c r="L78" s="325"/>
      <c r="M78" s="325"/>
      <c r="N78" s="325"/>
      <c r="O78" s="325"/>
      <c r="P78" s="325"/>
      <c r="Q78" s="32"/>
      <c r="R78" s="33"/>
    </row>
    <row r="79" spans="2:18" s="1" customFormat="1" ht="37" customHeight="1" x14ac:dyDescent="0.35">
      <c r="B79" s="31"/>
      <c r="C79" s="65" t="s">
        <v>93</v>
      </c>
      <c r="D79" s="32"/>
      <c r="E79" s="32"/>
      <c r="F79" s="314" t="str">
        <f>F7</f>
        <v>SO - 07 - Vedlejší rozpočtové náklady</v>
      </c>
      <c r="G79" s="315"/>
      <c r="H79" s="315"/>
      <c r="I79" s="315"/>
      <c r="J79" s="315"/>
      <c r="K79" s="315"/>
      <c r="L79" s="315"/>
      <c r="M79" s="315"/>
      <c r="N79" s="315"/>
      <c r="O79" s="315"/>
      <c r="P79" s="315"/>
      <c r="Q79" s="32"/>
      <c r="R79" s="33"/>
    </row>
    <row r="80" spans="2:18" s="1" customFormat="1" ht="7" customHeight="1" x14ac:dyDescent="0.35">
      <c r="B80" s="31"/>
      <c r="C80" s="32"/>
      <c r="D80" s="32"/>
      <c r="E80" s="32"/>
      <c r="F80" s="32"/>
      <c r="G80" s="32"/>
      <c r="H80" s="32"/>
      <c r="I80" s="32"/>
      <c r="J80" s="32"/>
      <c r="K80" s="32"/>
      <c r="L80" s="32"/>
      <c r="M80" s="32"/>
      <c r="N80" s="32"/>
      <c r="O80" s="32"/>
      <c r="P80" s="32"/>
      <c r="Q80" s="32"/>
      <c r="R80" s="33"/>
    </row>
    <row r="81" spans="2:21" s="1" customFormat="1" ht="18" customHeight="1" x14ac:dyDescent="0.35">
      <c r="B81" s="31"/>
      <c r="C81" s="28" t="s">
        <v>16</v>
      </c>
      <c r="D81" s="32"/>
      <c r="E81" s="32"/>
      <c r="F81" s="26" t="str">
        <f>F9</f>
        <v>Na Dražkách 217, 267 61 Cerhovice</v>
      </c>
      <c r="G81" s="32"/>
      <c r="H81" s="32"/>
      <c r="I81" s="32"/>
      <c r="J81" s="32"/>
      <c r="K81" s="28" t="s">
        <v>17</v>
      </c>
      <c r="L81" s="32"/>
      <c r="M81" s="290">
        <f>IF(O9="","",O9)</f>
        <v>44067</v>
      </c>
      <c r="N81" s="290"/>
      <c r="O81" s="290"/>
      <c r="P81" s="290"/>
      <c r="Q81" s="32"/>
      <c r="R81" s="33"/>
    </row>
    <row r="82" spans="2:21" s="1" customFormat="1" ht="7" customHeight="1" x14ac:dyDescent="0.35">
      <c r="B82" s="31"/>
      <c r="C82" s="32"/>
      <c r="D82" s="32"/>
      <c r="E82" s="32"/>
      <c r="F82" s="32"/>
      <c r="G82" s="32"/>
      <c r="H82" s="32"/>
      <c r="I82" s="32"/>
      <c r="J82" s="32"/>
      <c r="K82" s="32"/>
      <c r="L82" s="32"/>
      <c r="M82" s="32"/>
      <c r="N82" s="32"/>
      <c r="O82" s="32"/>
      <c r="P82" s="32"/>
      <c r="Q82" s="32"/>
      <c r="R82" s="33"/>
    </row>
    <row r="83" spans="2:21" s="1" customFormat="1" x14ac:dyDescent="0.35">
      <c r="B83" s="31"/>
      <c r="C83" s="28" t="s">
        <v>20</v>
      </c>
      <c r="D83" s="32"/>
      <c r="E83" s="32"/>
      <c r="F83" s="26" t="str">
        <f>E12</f>
        <v>Městys Cerhovice, nám.Kapitána Kučery 10, 267 61 Cerhovice</v>
      </c>
      <c r="G83" s="32"/>
      <c r="H83" s="32"/>
      <c r="I83" s="32"/>
      <c r="J83" s="32"/>
      <c r="K83" s="28" t="s">
        <v>25</v>
      </c>
      <c r="L83" s="32"/>
      <c r="M83" s="316" t="str">
        <f>E18</f>
        <v>Ing. Karel Šimůnek</v>
      </c>
      <c r="N83" s="316"/>
      <c r="O83" s="316"/>
      <c r="P83" s="316"/>
      <c r="Q83" s="316"/>
      <c r="R83" s="33"/>
    </row>
    <row r="84" spans="2:21" s="1" customFormat="1" ht="14.5" customHeight="1" x14ac:dyDescent="0.35">
      <c r="B84" s="31"/>
      <c r="C84" s="28" t="s">
        <v>23</v>
      </c>
      <c r="D84" s="32"/>
      <c r="E84" s="32"/>
      <c r="F84" s="26" t="str">
        <f>IF(E15="","",E15)</f>
        <v xml:space="preserve"> </v>
      </c>
      <c r="G84" s="32"/>
      <c r="H84" s="32"/>
      <c r="I84" s="32"/>
      <c r="J84" s="32"/>
      <c r="K84" s="28" t="s">
        <v>29</v>
      </c>
      <c r="L84" s="32"/>
      <c r="M84" s="316" t="str">
        <f>E21</f>
        <v>Ing. Karel Šimůnek</v>
      </c>
      <c r="N84" s="316"/>
      <c r="O84" s="316"/>
      <c r="P84" s="316"/>
      <c r="Q84" s="316"/>
      <c r="R84" s="33"/>
    </row>
    <row r="85" spans="2:21" s="1" customFormat="1" ht="10.4" customHeight="1" x14ac:dyDescent="0.35">
      <c r="B85" s="31"/>
      <c r="C85" s="32"/>
      <c r="D85" s="32"/>
      <c r="E85" s="32"/>
      <c r="F85" s="32"/>
      <c r="G85" s="32"/>
      <c r="H85" s="32"/>
      <c r="I85" s="32"/>
      <c r="J85" s="32"/>
      <c r="K85" s="32"/>
      <c r="L85" s="32"/>
      <c r="M85" s="32"/>
      <c r="N85" s="32"/>
      <c r="O85" s="32"/>
      <c r="P85" s="32"/>
      <c r="Q85" s="32"/>
      <c r="R85" s="33"/>
    </row>
    <row r="86" spans="2:21" s="1" customFormat="1" ht="29.25" customHeight="1" x14ac:dyDescent="0.35">
      <c r="B86" s="31"/>
      <c r="C86" s="327" t="s">
        <v>98</v>
      </c>
      <c r="D86" s="328"/>
      <c r="E86" s="328"/>
      <c r="F86" s="328"/>
      <c r="G86" s="328"/>
      <c r="H86" s="96"/>
      <c r="I86" s="96"/>
      <c r="J86" s="96"/>
      <c r="K86" s="96"/>
      <c r="L86" s="96"/>
      <c r="M86" s="96"/>
      <c r="N86" s="327" t="s">
        <v>99</v>
      </c>
      <c r="O86" s="328"/>
      <c r="P86" s="328"/>
      <c r="Q86" s="328"/>
      <c r="R86" s="33"/>
    </row>
    <row r="87" spans="2:21" s="1" customFormat="1" ht="10.4" customHeight="1" x14ac:dyDescent="0.35">
      <c r="B87" s="31"/>
      <c r="C87" s="32"/>
      <c r="D87" s="32"/>
      <c r="E87" s="32"/>
      <c r="F87" s="32"/>
      <c r="G87" s="32"/>
      <c r="H87" s="32"/>
      <c r="I87" s="32"/>
      <c r="J87" s="32"/>
      <c r="K87" s="32"/>
      <c r="L87" s="32"/>
      <c r="M87" s="32"/>
      <c r="N87" s="32"/>
      <c r="O87" s="32"/>
      <c r="P87" s="32"/>
      <c r="Q87" s="32"/>
      <c r="R87" s="33"/>
    </row>
    <row r="88" spans="2:21" s="1" customFormat="1" ht="29.25" customHeight="1" x14ac:dyDescent="0.35">
      <c r="B88" s="31"/>
      <c r="C88" s="104" t="s">
        <v>100</v>
      </c>
      <c r="D88" s="32"/>
      <c r="E88" s="32"/>
      <c r="F88" s="32"/>
      <c r="G88" s="32"/>
      <c r="H88" s="32"/>
      <c r="I88" s="32"/>
      <c r="J88" s="32"/>
      <c r="K88" s="32"/>
      <c r="L88" s="32"/>
      <c r="M88" s="32"/>
      <c r="N88" s="329">
        <f>SUM(N90:Q93)</f>
        <v>0</v>
      </c>
      <c r="O88" s="321"/>
      <c r="P88" s="321"/>
      <c r="Q88" s="321"/>
      <c r="R88" s="33"/>
    </row>
    <row r="89" spans="2:21" s="6" customFormat="1" ht="25" customHeight="1" x14ac:dyDescent="0.35">
      <c r="B89" s="105"/>
      <c r="C89" s="106"/>
      <c r="D89" s="107" t="s">
        <v>335</v>
      </c>
      <c r="E89" s="106"/>
      <c r="F89" s="106"/>
      <c r="G89" s="106"/>
      <c r="H89" s="106"/>
      <c r="I89" s="106"/>
      <c r="J89" s="106"/>
      <c r="K89" s="106"/>
      <c r="L89" s="106"/>
      <c r="M89" s="106"/>
      <c r="N89" s="301">
        <f>N115</f>
        <v>0</v>
      </c>
      <c r="O89" s="326"/>
      <c r="P89" s="326"/>
      <c r="Q89" s="326"/>
      <c r="R89" s="108"/>
    </row>
    <row r="90" spans="2:21" s="7" customFormat="1" ht="19.899999999999999" customHeight="1" x14ac:dyDescent="0.35">
      <c r="B90" s="109"/>
      <c r="C90" s="110"/>
      <c r="D90" s="111" t="s">
        <v>336</v>
      </c>
      <c r="E90" s="110"/>
      <c r="F90" s="110"/>
      <c r="G90" s="110"/>
      <c r="H90" s="110"/>
      <c r="I90" s="110"/>
      <c r="J90" s="110"/>
      <c r="K90" s="110"/>
      <c r="L90" s="110"/>
      <c r="M90" s="110"/>
      <c r="N90" s="319">
        <f>N116</f>
        <v>0</v>
      </c>
      <c r="O90" s="320"/>
      <c r="P90" s="320"/>
      <c r="Q90" s="320"/>
      <c r="R90" s="112"/>
    </row>
    <row r="91" spans="2:21" s="7" customFormat="1" ht="19.899999999999999" customHeight="1" x14ac:dyDescent="0.35">
      <c r="B91" s="109"/>
      <c r="C91" s="110"/>
      <c r="D91" s="111" t="s">
        <v>337</v>
      </c>
      <c r="E91" s="110"/>
      <c r="F91" s="110"/>
      <c r="G91" s="110"/>
      <c r="H91" s="110"/>
      <c r="I91" s="110"/>
      <c r="J91" s="110"/>
      <c r="K91" s="110"/>
      <c r="L91" s="110"/>
      <c r="M91" s="110"/>
      <c r="N91" s="319">
        <f>N118</f>
        <v>0</v>
      </c>
      <c r="O91" s="320"/>
      <c r="P91" s="320"/>
      <c r="Q91" s="320"/>
      <c r="R91" s="112"/>
    </row>
    <row r="92" spans="2:21" s="7" customFormat="1" ht="19.899999999999999" customHeight="1" x14ac:dyDescent="0.35">
      <c r="B92" s="109"/>
      <c r="C92" s="110"/>
      <c r="D92" s="111" t="s">
        <v>338</v>
      </c>
      <c r="E92" s="110"/>
      <c r="F92" s="110"/>
      <c r="G92" s="110"/>
      <c r="H92" s="110"/>
      <c r="I92" s="110"/>
      <c r="J92" s="110"/>
      <c r="K92" s="110"/>
      <c r="L92" s="110"/>
      <c r="M92" s="110"/>
      <c r="N92" s="319">
        <f>N120</f>
        <v>0</v>
      </c>
      <c r="O92" s="320"/>
      <c r="P92" s="320"/>
      <c r="Q92" s="320"/>
      <c r="R92" s="112"/>
    </row>
    <row r="93" spans="2:21" s="7" customFormat="1" ht="19.899999999999999" customHeight="1" x14ac:dyDescent="0.35">
      <c r="B93" s="109"/>
      <c r="C93" s="110"/>
      <c r="D93" s="111" t="s">
        <v>339</v>
      </c>
      <c r="E93" s="110"/>
      <c r="F93" s="110"/>
      <c r="G93" s="110"/>
      <c r="H93" s="110"/>
      <c r="I93" s="110"/>
      <c r="J93" s="110"/>
      <c r="K93" s="110"/>
      <c r="L93" s="110"/>
      <c r="M93" s="110"/>
      <c r="N93" s="319">
        <f>N124</f>
        <v>0</v>
      </c>
      <c r="O93" s="320"/>
      <c r="P93" s="320"/>
      <c r="Q93" s="320"/>
      <c r="R93" s="112"/>
    </row>
    <row r="94" spans="2:21" s="1" customFormat="1" ht="21.75" customHeight="1" x14ac:dyDescent="0.35">
      <c r="B94" s="31"/>
      <c r="C94" s="32"/>
      <c r="D94" s="32"/>
      <c r="E94" s="32"/>
      <c r="F94" s="32"/>
      <c r="G94" s="32"/>
      <c r="H94" s="32"/>
      <c r="I94" s="32"/>
      <c r="J94" s="32"/>
      <c r="K94" s="32"/>
      <c r="L94" s="32"/>
      <c r="M94" s="32"/>
      <c r="N94" s="32"/>
      <c r="O94" s="32"/>
      <c r="P94" s="32"/>
      <c r="Q94" s="32"/>
      <c r="R94" s="33"/>
    </row>
    <row r="95" spans="2:21" s="1" customFormat="1" ht="29.25" customHeight="1" x14ac:dyDescent="0.35">
      <c r="B95" s="31"/>
      <c r="C95" s="104" t="s">
        <v>115</v>
      </c>
      <c r="D95" s="32"/>
      <c r="E95" s="32"/>
      <c r="F95" s="32"/>
      <c r="G95" s="32"/>
      <c r="H95" s="32"/>
      <c r="I95" s="32"/>
      <c r="J95" s="32"/>
      <c r="K95" s="32"/>
      <c r="L95" s="32"/>
      <c r="M95" s="32"/>
      <c r="N95" s="321">
        <v>0</v>
      </c>
      <c r="O95" s="322"/>
      <c r="P95" s="322"/>
      <c r="Q95" s="322"/>
      <c r="R95" s="33"/>
      <c r="T95" s="113"/>
      <c r="U95" s="114"/>
    </row>
    <row r="96" spans="2:21" s="1" customFormat="1" ht="18" customHeight="1" x14ac:dyDescent="0.35">
      <c r="B96" s="31"/>
      <c r="C96" s="32"/>
      <c r="D96" s="32"/>
      <c r="E96" s="32"/>
      <c r="F96" s="32"/>
      <c r="G96" s="32"/>
      <c r="H96" s="32"/>
      <c r="I96" s="32"/>
      <c r="J96" s="32"/>
      <c r="K96" s="32"/>
      <c r="L96" s="32"/>
      <c r="M96" s="32"/>
      <c r="N96" s="32"/>
      <c r="O96" s="32"/>
      <c r="P96" s="32"/>
      <c r="Q96" s="32"/>
      <c r="R96" s="33"/>
    </row>
    <row r="97" spans="2:18" s="1" customFormat="1" ht="29.25" customHeight="1" x14ac:dyDescent="0.35">
      <c r="B97" s="31"/>
      <c r="C97" s="95" t="s">
        <v>90</v>
      </c>
      <c r="D97" s="96"/>
      <c r="E97" s="96"/>
      <c r="F97" s="96"/>
      <c r="G97" s="96"/>
      <c r="H97" s="96"/>
      <c r="I97" s="96"/>
      <c r="J97" s="96"/>
      <c r="K97" s="96"/>
      <c r="L97" s="323">
        <f>N88+N95</f>
        <v>0</v>
      </c>
      <c r="M97" s="323"/>
      <c r="N97" s="323"/>
      <c r="O97" s="323"/>
      <c r="P97" s="323"/>
      <c r="Q97" s="323"/>
      <c r="R97" s="33"/>
    </row>
    <row r="98" spans="2:18" s="1" customFormat="1" ht="7" customHeight="1" x14ac:dyDescent="0.35">
      <c r="B98" s="55"/>
      <c r="C98" s="56"/>
      <c r="D98" s="56"/>
      <c r="E98" s="56"/>
      <c r="F98" s="56"/>
      <c r="G98" s="56"/>
      <c r="H98" s="56"/>
      <c r="I98" s="56"/>
      <c r="J98" s="56"/>
      <c r="K98" s="56"/>
      <c r="L98" s="56"/>
      <c r="M98" s="56"/>
      <c r="N98" s="56"/>
      <c r="O98" s="56"/>
      <c r="P98" s="56"/>
      <c r="Q98" s="56"/>
      <c r="R98" s="57"/>
    </row>
    <row r="102" spans="2:18" s="1" customFormat="1" ht="7" customHeight="1" x14ac:dyDescent="0.35">
      <c r="B102" s="58"/>
      <c r="C102" s="59"/>
      <c r="D102" s="59"/>
      <c r="E102" s="59"/>
      <c r="F102" s="59"/>
      <c r="G102" s="59"/>
      <c r="H102" s="59"/>
      <c r="I102" s="59"/>
      <c r="J102" s="59"/>
      <c r="K102" s="59"/>
      <c r="L102" s="59"/>
      <c r="M102" s="59"/>
      <c r="N102" s="59"/>
      <c r="O102" s="59"/>
      <c r="P102" s="59"/>
      <c r="Q102" s="59"/>
      <c r="R102" s="60"/>
    </row>
    <row r="103" spans="2:18" s="1" customFormat="1" ht="37" customHeight="1" x14ac:dyDescent="0.35">
      <c r="B103" s="31"/>
      <c r="C103" s="271" t="s">
        <v>116</v>
      </c>
      <c r="D103" s="315"/>
      <c r="E103" s="315"/>
      <c r="F103" s="315"/>
      <c r="G103" s="315"/>
      <c r="H103" s="315"/>
      <c r="I103" s="315"/>
      <c r="J103" s="315"/>
      <c r="K103" s="315"/>
      <c r="L103" s="315"/>
      <c r="M103" s="315"/>
      <c r="N103" s="315"/>
      <c r="O103" s="315"/>
      <c r="P103" s="315"/>
      <c r="Q103" s="315"/>
      <c r="R103" s="33"/>
    </row>
    <row r="104" spans="2:18" s="1" customFormat="1" ht="7" customHeight="1" x14ac:dyDescent="0.35">
      <c r="B104" s="31"/>
      <c r="C104" s="32"/>
      <c r="D104" s="32"/>
      <c r="E104" s="32"/>
      <c r="F104" s="32"/>
      <c r="G104" s="32"/>
      <c r="H104" s="32"/>
      <c r="I104" s="32"/>
      <c r="J104" s="32"/>
      <c r="K104" s="32"/>
      <c r="L104" s="32"/>
      <c r="M104" s="32"/>
      <c r="N104" s="32"/>
      <c r="O104" s="32"/>
      <c r="P104" s="32"/>
      <c r="Q104" s="32"/>
      <c r="R104" s="33"/>
    </row>
    <row r="105" spans="2:18" s="1" customFormat="1" ht="46.5" customHeight="1" x14ac:dyDescent="0.35">
      <c r="B105" s="31"/>
      <c r="C105" s="28" t="s">
        <v>12</v>
      </c>
      <c r="D105" s="32"/>
      <c r="E105" s="32"/>
      <c r="F105" s="324" t="str">
        <f>F6</f>
        <v>VÝMĚNA KOTLŮ A TECHNOLOGIE KOTELNY
INSTALACE TERMOSTATICKÝCH VENTILŮ NA OTOPNÝCH TĚLESECH 
V OBJEKTU ZÁKLADNÍ ŠKOLY A MATEŘSKÉ ŠKOLY CERHOVICE, OKRES BEROUN</v>
      </c>
      <c r="G105" s="325"/>
      <c r="H105" s="325"/>
      <c r="I105" s="325"/>
      <c r="J105" s="325"/>
      <c r="K105" s="325"/>
      <c r="L105" s="325"/>
      <c r="M105" s="325"/>
      <c r="N105" s="325"/>
      <c r="O105" s="325"/>
      <c r="P105" s="325"/>
      <c r="Q105" s="32"/>
      <c r="R105" s="33"/>
    </row>
    <row r="106" spans="2:18" s="1" customFormat="1" ht="37" customHeight="1" x14ac:dyDescent="0.35">
      <c r="B106" s="31"/>
      <c r="C106" s="65" t="s">
        <v>93</v>
      </c>
      <c r="D106" s="32"/>
      <c r="E106" s="32"/>
      <c r="F106" s="314" t="str">
        <f>F7</f>
        <v>SO - 07 - Vedlejší rozpočtové náklady</v>
      </c>
      <c r="G106" s="315"/>
      <c r="H106" s="315"/>
      <c r="I106" s="315"/>
      <c r="J106" s="315"/>
      <c r="K106" s="315"/>
      <c r="L106" s="315"/>
      <c r="M106" s="315"/>
      <c r="N106" s="315"/>
      <c r="O106" s="315"/>
      <c r="P106" s="315"/>
      <c r="Q106" s="32"/>
      <c r="R106" s="33"/>
    </row>
    <row r="107" spans="2:18" s="1" customFormat="1" ht="7" customHeight="1" x14ac:dyDescent="0.35">
      <c r="B107" s="31"/>
      <c r="C107" s="32"/>
      <c r="D107" s="32"/>
      <c r="E107" s="32"/>
      <c r="F107" s="32"/>
      <c r="G107" s="32"/>
      <c r="H107" s="32"/>
      <c r="I107" s="32"/>
      <c r="J107" s="32"/>
      <c r="K107" s="32"/>
      <c r="L107" s="32"/>
      <c r="M107" s="32"/>
      <c r="N107" s="32"/>
      <c r="O107" s="32"/>
      <c r="P107" s="32"/>
      <c r="Q107" s="32"/>
      <c r="R107" s="33"/>
    </row>
    <row r="108" spans="2:18" s="1" customFormat="1" ht="18" customHeight="1" x14ac:dyDescent="0.35">
      <c r="B108" s="31"/>
      <c r="C108" s="28" t="s">
        <v>16</v>
      </c>
      <c r="D108" s="32"/>
      <c r="E108" s="32"/>
      <c r="F108" s="26" t="str">
        <f>F9</f>
        <v>Na Dražkách 217, 267 61 Cerhovice</v>
      </c>
      <c r="G108" s="32"/>
      <c r="H108" s="32"/>
      <c r="I108" s="32"/>
      <c r="J108" s="32"/>
      <c r="K108" s="28" t="s">
        <v>17</v>
      </c>
      <c r="L108" s="32"/>
      <c r="M108" s="290">
        <f>IF(O9="","",O9)</f>
        <v>44067</v>
      </c>
      <c r="N108" s="290"/>
      <c r="O108" s="290"/>
      <c r="P108" s="290"/>
      <c r="Q108" s="32"/>
      <c r="R108" s="33"/>
    </row>
    <row r="109" spans="2:18" s="1" customFormat="1" ht="7" customHeight="1" x14ac:dyDescent="0.35">
      <c r="B109" s="31"/>
      <c r="C109" s="32"/>
      <c r="D109" s="32"/>
      <c r="E109" s="32"/>
      <c r="F109" s="32"/>
      <c r="G109" s="32"/>
      <c r="H109" s="32"/>
      <c r="I109" s="32"/>
      <c r="J109" s="32"/>
      <c r="K109" s="32"/>
      <c r="L109" s="32"/>
      <c r="M109" s="32"/>
      <c r="N109" s="32"/>
      <c r="O109" s="32"/>
      <c r="P109" s="32"/>
      <c r="Q109" s="32"/>
      <c r="R109" s="33"/>
    </row>
    <row r="110" spans="2:18" s="1" customFormat="1" x14ac:dyDescent="0.35">
      <c r="B110" s="31"/>
      <c r="C110" s="28" t="s">
        <v>20</v>
      </c>
      <c r="D110" s="32"/>
      <c r="E110" s="32"/>
      <c r="F110" s="26" t="str">
        <f>E12</f>
        <v>Městys Cerhovice, nám.Kapitána Kučery 10, 267 61 Cerhovice</v>
      </c>
      <c r="G110" s="32"/>
      <c r="H110" s="32"/>
      <c r="I110" s="32"/>
      <c r="J110" s="32"/>
      <c r="K110" s="28" t="s">
        <v>25</v>
      </c>
      <c r="L110" s="32"/>
      <c r="M110" s="316" t="str">
        <f>E18</f>
        <v>Ing. Karel Šimůnek</v>
      </c>
      <c r="N110" s="316"/>
      <c r="O110" s="316"/>
      <c r="P110" s="316"/>
      <c r="Q110" s="316"/>
      <c r="R110" s="33"/>
    </row>
    <row r="111" spans="2:18" s="1" customFormat="1" ht="14.5" customHeight="1" x14ac:dyDescent="0.35">
      <c r="B111" s="31"/>
      <c r="C111" s="28" t="s">
        <v>23</v>
      </c>
      <c r="D111" s="32"/>
      <c r="E111" s="32"/>
      <c r="F111" s="26" t="str">
        <f>IF(E15="","",E15)</f>
        <v xml:space="preserve"> </v>
      </c>
      <c r="G111" s="32"/>
      <c r="H111" s="32"/>
      <c r="I111" s="32"/>
      <c r="J111" s="32"/>
      <c r="K111" s="28" t="s">
        <v>29</v>
      </c>
      <c r="L111" s="32"/>
      <c r="M111" s="316" t="str">
        <f>E21</f>
        <v>Ing. Karel Šimůnek</v>
      </c>
      <c r="N111" s="316"/>
      <c r="O111" s="316"/>
      <c r="P111" s="316"/>
      <c r="Q111" s="316"/>
      <c r="R111" s="33"/>
    </row>
    <row r="112" spans="2:18" s="1" customFormat="1" ht="10.4" customHeight="1" x14ac:dyDescent="0.35">
      <c r="B112" s="31"/>
      <c r="C112" s="32"/>
      <c r="D112" s="32"/>
      <c r="E112" s="32"/>
      <c r="F112" s="32"/>
      <c r="G112" s="32"/>
      <c r="H112" s="32"/>
      <c r="I112" s="32"/>
      <c r="J112" s="32"/>
      <c r="K112" s="32"/>
      <c r="L112" s="32"/>
      <c r="M112" s="32"/>
      <c r="N112" s="32"/>
      <c r="O112" s="32"/>
      <c r="P112" s="32"/>
      <c r="Q112" s="32"/>
      <c r="R112" s="33"/>
    </row>
    <row r="113" spans="2:27" s="8" customFormat="1" ht="29.25" customHeight="1" x14ac:dyDescent="0.35">
      <c r="B113" s="115"/>
      <c r="C113" s="116" t="s">
        <v>117</v>
      </c>
      <c r="D113" s="117" t="s">
        <v>118</v>
      </c>
      <c r="E113" s="117" t="s">
        <v>52</v>
      </c>
      <c r="F113" s="317" t="s">
        <v>119</v>
      </c>
      <c r="G113" s="317"/>
      <c r="H113" s="317"/>
      <c r="I113" s="317"/>
      <c r="J113" s="117" t="s">
        <v>120</v>
      </c>
      <c r="K113" s="117" t="s">
        <v>121</v>
      </c>
      <c r="L113" s="317" t="s">
        <v>122</v>
      </c>
      <c r="M113" s="317"/>
      <c r="N113" s="317" t="s">
        <v>99</v>
      </c>
      <c r="O113" s="317"/>
      <c r="P113" s="317"/>
      <c r="Q113" s="318"/>
      <c r="R113" s="118"/>
      <c r="T113" s="71"/>
      <c r="U113" s="72"/>
      <c r="V113" s="72"/>
      <c r="W113" s="72"/>
      <c r="X113" s="72"/>
      <c r="Y113" s="72"/>
      <c r="Z113" s="72"/>
      <c r="AA113" s="73"/>
    </row>
    <row r="114" spans="2:27" s="1" customFormat="1" ht="29.25" customHeight="1" x14ac:dyDescent="0.35">
      <c r="B114" s="31"/>
      <c r="C114" s="75" t="s">
        <v>95</v>
      </c>
      <c r="D114" s="32"/>
      <c r="E114" s="32"/>
      <c r="F114" s="32"/>
      <c r="G114" s="32"/>
      <c r="H114" s="32"/>
      <c r="I114" s="32"/>
      <c r="J114" s="32"/>
      <c r="K114" s="32"/>
      <c r="L114" s="32"/>
      <c r="M114" s="32"/>
      <c r="N114" s="298">
        <f>N115</f>
        <v>0</v>
      </c>
      <c r="O114" s="299"/>
      <c r="P114" s="299"/>
      <c r="Q114" s="299"/>
      <c r="R114" s="33"/>
      <c r="T114" s="74"/>
      <c r="U114" s="47"/>
      <c r="V114" s="47"/>
      <c r="W114" s="119"/>
      <c r="X114" s="47"/>
      <c r="Y114" s="119"/>
      <c r="Z114" s="47"/>
      <c r="AA114" s="120"/>
    </row>
    <row r="115" spans="2:27" s="9" customFormat="1" ht="37.4" customHeight="1" x14ac:dyDescent="0.35">
      <c r="B115" s="121"/>
      <c r="C115" s="122"/>
      <c r="D115" s="123" t="s">
        <v>335</v>
      </c>
      <c r="E115" s="123"/>
      <c r="F115" s="123"/>
      <c r="G115" s="123"/>
      <c r="H115" s="123"/>
      <c r="I115" s="123"/>
      <c r="J115" s="123"/>
      <c r="K115" s="123"/>
      <c r="L115" s="123"/>
      <c r="M115" s="123"/>
      <c r="N115" s="300">
        <f>N116+N118+N120+N124</f>
        <v>0</v>
      </c>
      <c r="O115" s="301"/>
      <c r="P115" s="301"/>
      <c r="Q115" s="301"/>
      <c r="R115" s="124"/>
      <c r="T115" s="125"/>
      <c r="U115" s="122"/>
      <c r="V115" s="122"/>
      <c r="W115" s="126"/>
      <c r="X115" s="122"/>
      <c r="Y115" s="126"/>
      <c r="Z115" s="122"/>
      <c r="AA115" s="127"/>
    </row>
    <row r="116" spans="2:27" s="9" customFormat="1" ht="19.899999999999999" customHeight="1" x14ac:dyDescent="0.35">
      <c r="B116" s="121"/>
      <c r="C116" s="122"/>
      <c r="D116" s="128" t="s">
        <v>336</v>
      </c>
      <c r="E116" s="128"/>
      <c r="F116" s="128"/>
      <c r="G116" s="128"/>
      <c r="H116" s="128"/>
      <c r="I116" s="128"/>
      <c r="J116" s="128"/>
      <c r="K116" s="128"/>
      <c r="L116" s="128"/>
      <c r="M116" s="128"/>
      <c r="N116" s="302">
        <f>N117</f>
        <v>0</v>
      </c>
      <c r="O116" s="303"/>
      <c r="P116" s="303"/>
      <c r="Q116" s="303"/>
      <c r="R116" s="124"/>
      <c r="T116" s="125"/>
      <c r="U116" s="122"/>
      <c r="V116" s="122"/>
      <c r="W116" s="126"/>
      <c r="X116" s="122"/>
      <c r="Y116" s="126"/>
      <c r="Z116" s="122"/>
      <c r="AA116" s="127"/>
    </row>
    <row r="117" spans="2:27" s="1" customFormat="1" ht="25.5" customHeight="1" x14ac:dyDescent="0.35">
      <c r="B117" s="129"/>
      <c r="C117" s="130" t="s">
        <v>76</v>
      </c>
      <c r="D117" s="130" t="s">
        <v>123</v>
      </c>
      <c r="E117" s="131" t="s">
        <v>226</v>
      </c>
      <c r="F117" s="294" t="s">
        <v>227</v>
      </c>
      <c r="G117" s="294"/>
      <c r="H117" s="294"/>
      <c r="I117" s="294"/>
      <c r="J117" s="132" t="s">
        <v>163</v>
      </c>
      <c r="K117" s="133">
        <v>1</v>
      </c>
      <c r="L117" s="293"/>
      <c r="M117" s="293"/>
      <c r="N117" s="293">
        <f>ROUND(L117*K117,2)</f>
        <v>0</v>
      </c>
      <c r="O117" s="293"/>
      <c r="P117" s="293"/>
      <c r="Q117" s="293"/>
      <c r="R117" s="134"/>
      <c r="T117" s="135"/>
      <c r="U117" s="40"/>
      <c r="V117" s="136"/>
      <c r="W117" s="136"/>
      <c r="X117" s="136"/>
      <c r="Y117" s="136"/>
      <c r="Z117" s="136"/>
      <c r="AA117" s="137"/>
    </row>
    <row r="118" spans="2:27" s="9" customFormat="1" ht="29.9" customHeight="1" x14ac:dyDescent="0.35">
      <c r="B118" s="121"/>
      <c r="C118" s="122"/>
      <c r="D118" s="128" t="s">
        <v>337</v>
      </c>
      <c r="E118" s="128"/>
      <c r="F118" s="128"/>
      <c r="G118" s="128"/>
      <c r="H118" s="128"/>
      <c r="I118" s="128"/>
      <c r="J118" s="128"/>
      <c r="K118" s="128"/>
      <c r="L118" s="128"/>
      <c r="M118" s="128"/>
      <c r="N118" s="304">
        <f>N119</f>
        <v>0</v>
      </c>
      <c r="O118" s="305"/>
      <c r="P118" s="305"/>
      <c r="Q118" s="305"/>
      <c r="R118" s="124"/>
      <c r="T118" s="125"/>
      <c r="U118" s="122"/>
      <c r="V118" s="122"/>
      <c r="W118" s="126"/>
      <c r="X118" s="122"/>
      <c r="Y118" s="126"/>
      <c r="Z118" s="122"/>
      <c r="AA118" s="127"/>
    </row>
    <row r="119" spans="2:27" s="1" customFormat="1" ht="16.5" customHeight="1" x14ac:dyDescent="0.35">
      <c r="B119" s="129"/>
      <c r="C119" s="130" t="s">
        <v>91</v>
      </c>
      <c r="D119" s="130" t="s">
        <v>123</v>
      </c>
      <c r="E119" s="131" t="s">
        <v>340</v>
      </c>
      <c r="F119" s="294" t="s">
        <v>341</v>
      </c>
      <c r="G119" s="294"/>
      <c r="H119" s="294"/>
      <c r="I119" s="294"/>
      <c r="J119" s="132" t="s">
        <v>163</v>
      </c>
      <c r="K119" s="133">
        <v>1</v>
      </c>
      <c r="L119" s="293"/>
      <c r="M119" s="293"/>
      <c r="N119" s="293">
        <f>ROUND(L119*K119,2)</f>
        <v>0</v>
      </c>
      <c r="O119" s="293"/>
      <c r="P119" s="293"/>
      <c r="Q119" s="293"/>
      <c r="R119" s="134"/>
      <c r="T119" s="135"/>
      <c r="U119" s="40"/>
      <c r="V119" s="136"/>
      <c r="W119" s="136"/>
      <c r="X119" s="136"/>
      <c r="Y119" s="136"/>
      <c r="Z119" s="136"/>
      <c r="AA119" s="137"/>
    </row>
    <row r="120" spans="2:27" s="9" customFormat="1" ht="29.9" customHeight="1" x14ac:dyDescent="0.35">
      <c r="B120" s="121"/>
      <c r="C120" s="122"/>
      <c r="D120" s="128" t="s">
        <v>338</v>
      </c>
      <c r="E120" s="128"/>
      <c r="F120" s="128"/>
      <c r="G120" s="128"/>
      <c r="H120" s="128"/>
      <c r="I120" s="128"/>
      <c r="J120" s="128"/>
      <c r="K120" s="128"/>
      <c r="L120" s="128"/>
      <c r="M120" s="128"/>
      <c r="N120" s="304">
        <f>SUM(N121:Q123)</f>
        <v>0</v>
      </c>
      <c r="O120" s="305"/>
      <c r="P120" s="305"/>
      <c r="Q120" s="305"/>
      <c r="R120" s="124"/>
      <c r="T120" s="125"/>
      <c r="U120" s="122"/>
      <c r="V120" s="122"/>
      <c r="W120" s="126"/>
      <c r="X120" s="122"/>
      <c r="Y120" s="126"/>
      <c r="Z120" s="122"/>
      <c r="AA120" s="127"/>
    </row>
    <row r="121" spans="2:27" s="1" customFormat="1" ht="16.5" customHeight="1" x14ac:dyDescent="0.35">
      <c r="B121" s="129"/>
      <c r="C121" s="130" t="s">
        <v>127</v>
      </c>
      <c r="D121" s="130" t="s">
        <v>123</v>
      </c>
      <c r="E121" s="131" t="s">
        <v>342</v>
      </c>
      <c r="F121" s="294" t="s">
        <v>343</v>
      </c>
      <c r="G121" s="294"/>
      <c r="H121" s="294"/>
      <c r="I121" s="294"/>
      <c r="J121" s="132" t="s">
        <v>163</v>
      </c>
      <c r="K121" s="133">
        <v>1</v>
      </c>
      <c r="L121" s="293"/>
      <c r="M121" s="293"/>
      <c r="N121" s="293">
        <f>ROUND(L121*K121,2)</f>
        <v>0</v>
      </c>
      <c r="O121" s="293"/>
      <c r="P121" s="293"/>
      <c r="Q121" s="293"/>
      <c r="R121" s="134"/>
      <c r="T121" s="135"/>
      <c r="U121" s="40"/>
      <c r="V121" s="136"/>
      <c r="W121" s="136"/>
      <c r="X121" s="136"/>
      <c r="Y121" s="136"/>
      <c r="Z121" s="136"/>
      <c r="AA121" s="137"/>
    </row>
    <row r="122" spans="2:27" s="1" customFormat="1" ht="16.5" customHeight="1" x14ac:dyDescent="0.35">
      <c r="B122" s="129"/>
      <c r="C122" s="130" t="s">
        <v>125</v>
      </c>
      <c r="D122" s="130" t="s">
        <v>123</v>
      </c>
      <c r="E122" s="131" t="s">
        <v>344</v>
      </c>
      <c r="F122" s="294" t="s">
        <v>345</v>
      </c>
      <c r="G122" s="294"/>
      <c r="H122" s="294"/>
      <c r="I122" s="294"/>
      <c r="J122" s="132" t="s">
        <v>163</v>
      </c>
      <c r="K122" s="133">
        <v>1</v>
      </c>
      <c r="L122" s="293"/>
      <c r="M122" s="293"/>
      <c r="N122" s="293">
        <f t="shared" ref="N122:N123" si="0">ROUND(L122*K122,2)</f>
        <v>0</v>
      </c>
      <c r="O122" s="293"/>
      <c r="P122" s="293"/>
      <c r="Q122" s="293"/>
      <c r="R122" s="134"/>
      <c r="T122" s="135"/>
      <c r="U122" s="40"/>
      <c r="V122" s="136"/>
      <c r="W122" s="136"/>
      <c r="X122" s="136"/>
      <c r="Y122" s="136"/>
      <c r="Z122" s="136"/>
      <c r="AA122" s="137"/>
    </row>
    <row r="123" spans="2:27" s="1" customFormat="1" ht="16.5" customHeight="1" x14ac:dyDescent="0.35">
      <c r="B123" s="129"/>
      <c r="C123" s="130" t="s">
        <v>132</v>
      </c>
      <c r="D123" s="130" t="s">
        <v>123</v>
      </c>
      <c r="E123" s="131" t="s">
        <v>346</v>
      </c>
      <c r="F123" s="294" t="s">
        <v>347</v>
      </c>
      <c r="G123" s="294"/>
      <c r="H123" s="294"/>
      <c r="I123" s="294"/>
      <c r="J123" s="132" t="s">
        <v>163</v>
      </c>
      <c r="K123" s="133">
        <v>1</v>
      </c>
      <c r="L123" s="293"/>
      <c r="M123" s="293"/>
      <c r="N123" s="293">
        <f t="shared" si="0"/>
        <v>0</v>
      </c>
      <c r="O123" s="293"/>
      <c r="P123" s="293"/>
      <c r="Q123" s="293"/>
      <c r="R123" s="134"/>
      <c r="T123" s="135"/>
      <c r="U123" s="40"/>
      <c r="V123" s="136"/>
      <c r="W123" s="136"/>
      <c r="X123" s="136"/>
      <c r="Y123" s="136"/>
      <c r="Z123" s="136"/>
      <c r="AA123" s="137"/>
    </row>
    <row r="124" spans="2:27" s="9" customFormat="1" ht="29.9" customHeight="1" x14ac:dyDescent="0.35">
      <c r="B124" s="121"/>
      <c r="C124" s="122"/>
      <c r="D124" s="128" t="s">
        <v>339</v>
      </c>
      <c r="E124" s="128"/>
      <c r="F124" s="128"/>
      <c r="G124" s="128"/>
      <c r="H124" s="128"/>
      <c r="I124" s="128"/>
      <c r="J124" s="128"/>
      <c r="K124" s="128"/>
      <c r="L124" s="128"/>
      <c r="M124" s="128"/>
      <c r="N124" s="304">
        <f>N125</f>
        <v>0</v>
      </c>
      <c r="O124" s="305"/>
      <c r="P124" s="305"/>
      <c r="Q124" s="305"/>
      <c r="R124" s="124"/>
      <c r="T124" s="125"/>
      <c r="U124" s="122"/>
      <c r="V124" s="122"/>
      <c r="W124" s="126"/>
      <c r="X124" s="122"/>
      <c r="Y124" s="126"/>
      <c r="Z124" s="122"/>
      <c r="AA124" s="127"/>
    </row>
    <row r="125" spans="2:27" s="1" customFormat="1" ht="16.5" customHeight="1" x14ac:dyDescent="0.35">
      <c r="B125" s="129"/>
      <c r="C125" s="130" t="s">
        <v>134</v>
      </c>
      <c r="D125" s="130" t="s">
        <v>123</v>
      </c>
      <c r="E125" s="131" t="s">
        <v>348</v>
      </c>
      <c r="F125" s="294" t="s">
        <v>349</v>
      </c>
      <c r="G125" s="294"/>
      <c r="H125" s="294"/>
      <c r="I125" s="294"/>
      <c r="J125" s="132" t="s">
        <v>163</v>
      </c>
      <c r="K125" s="133">
        <v>1</v>
      </c>
      <c r="L125" s="293"/>
      <c r="M125" s="293"/>
      <c r="N125" s="293">
        <f>L125*K125</f>
        <v>0</v>
      </c>
      <c r="O125" s="293"/>
      <c r="P125" s="293"/>
      <c r="Q125" s="293"/>
      <c r="R125" s="134"/>
      <c r="T125" s="135"/>
      <c r="U125" s="139"/>
      <c r="V125" s="140"/>
      <c r="W125" s="140"/>
      <c r="X125" s="140"/>
      <c r="Y125" s="140"/>
      <c r="Z125" s="140"/>
      <c r="AA125" s="141"/>
    </row>
    <row r="126" spans="2:27" s="1" customFormat="1" ht="7" customHeight="1" x14ac:dyDescent="0.35">
      <c r="B126" s="55"/>
      <c r="C126" s="56"/>
      <c r="D126" s="56"/>
      <c r="E126" s="56"/>
      <c r="F126" s="56"/>
      <c r="G126" s="56"/>
      <c r="H126" s="56"/>
      <c r="I126" s="56"/>
      <c r="J126" s="56"/>
      <c r="K126" s="56"/>
      <c r="L126" s="56"/>
      <c r="M126" s="56"/>
      <c r="N126" s="56"/>
      <c r="O126" s="56"/>
      <c r="P126" s="56"/>
      <c r="Q126" s="56"/>
      <c r="R126" s="57"/>
    </row>
  </sheetData>
  <mergeCells count="79">
    <mergeCell ref="C2:Q2"/>
    <mergeCell ref="C4:Q4"/>
    <mergeCell ref="F6:P6"/>
    <mergeCell ref="F7:P7"/>
    <mergeCell ref="O9:P9"/>
    <mergeCell ref="O11:P11"/>
    <mergeCell ref="O12:P12"/>
    <mergeCell ref="O14:P14"/>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F125:I125"/>
    <mergeCell ref="L125:M125"/>
    <mergeCell ref="N125:Q125"/>
    <mergeCell ref="N124:Q124"/>
    <mergeCell ref="F121:I121"/>
    <mergeCell ref="L121:M121"/>
    <mergeCell ref="N121:Q121"/>
    <mergeCell ref="F122:I122"/>
    <mergeCell ref="L122:M122"/>
    <mergeCell ref="N122:Q122"/>
    <mergeCell ref="N120:Q120"/>
    <mergeCell ref="F123:I123"/>
    <mergeCell ref="L123:M123"/>
    <mergeCell ref="N123:Q123"/>
    <mergeCell ref="H1:K1"/>
    <mergeCell ref="F113:I113"/>
    <mergeCell ref="F117:I117"/>
    <mergeCell ref="L117:M117"/>
    <mergeCell ref="N117:Q117"/>
    <mergeCell ref="F119:I119"/>
    <mergeCell ref="L119:M119"/>
    <mergeCell ref="N119:Q119"/>
    <mergeCell ref="N118:Q118"/>
    <mergeCell ref="N89:Q89"/>
    <mergeCell ref="N90:Q90"/>
    <mergeCell ref="N91:Q91"/>
    <mergeCell ref="S2:AB2"/>
    <mergeCell ref="N114:Q114"/>
    <mergeCell ref="N115:Q115"/>
    <mergeCell ref="N116:Q116"/>
    <mergeCell ref="M108:P108"/>
    <mergeCell ref="M110:Q110"/>
    <mergeCell ref="M111:Q111"/>
    <mergeCell ref="L113:M113"/>
    <mergeCell ref="N113:Q113"/>
    <mergeCell ref="N95:Q95"/>
    <mergeCell ref="L97:Q97"/>
    <mergeCell ref="C103:Q103"/>
    <mergeCell ref="F105:P105"/>
    <mergeCell ref="F106:P106"/>
    <mergeCell ref="N92:Q92"/>
    <mergeCell ref="N93:Q93"/>
  </mergeCells>
  <pageMargins left="0.58333330000000005" right="0.58333330000000005" top="0.5" bottom="0.46666669999999999" header="0" footer="0"/>
  <pageSetup paperSize="9" scale="95" fitToHeight="100" orientation="portrait" blackAndWhite="1"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SO - 01 - Výměna kotlů a techn.</vt:lpstr>
      <vt:lpstr>SO - 02 - Vnitřní vodovod...</vt:lpstr>
      <vt:lpstr>SO - 03 - Elektro</vt:lpstr>
      <vt:lpstr>SO - 04 - Plynovod</vt:lpstr>
      <vt:lpstr>SO - 05 - Stavební část</vt:lpstr>
      <vt:lpstr>SO - 06 - Instalace term. vent.</vt:lpstr>
      <vt:lpstr>SO - 07 - Vedlejší rozpoč...</vt:lpstr>
      <vt:lpstr>'Rekapitulace stavby'!Názvy_tisku</vt:lpstr>
      <vt:lpstr>'SO - 01 - Výměna kotlů a techn.'!Názvy_tisku</vt:lpstr>
      <vt:lpstr>'SO - 02 - Vnitřní vodovod...'!Názvy_tisku</vt:lpstr>
      <vt:lpstr>'SO - 03 - Elektro'!Názvy_tisku</vt:lpstr>
      <vt:lpstr>'SO - 04 - Plynovod'!Názvy_tisku</vt:lpstr>
      <vt:lpstr>'SO - 05 - Stavební část'!Názvy_tisku</vt:lpstr>
      <vt:lpstr>'SO - 06 - Instalace term. vent.'!Názvy_tisku</vt:lpstr>
      <vt:lpstr>'SO - 07 - Vedlejší rozpoč...'!Názvy_tisku</vt:lpstr>
      <vt:lpstr>'Rekapitulace stavby'!Oblast_tisku</vt:lpstr>
      <vt:lpstr>'SO - 01 - Výměna kotlů a techn.'!Oblast_tisku</vt:lpstr>
      <vt:lpstr>'SO - 02 - Vnitřní vodovod...'!Oblast_tisku</vt:lpstr>
      <vt:lpstr>'SO - 03 - Elektro'!Oblast_tisku</vt:lpstr>
      <vt:lpstr>'SO - 04 - Plynovod'!Oblast_tisku</vt:lpstr>
      <vt:lpstr>'SO - 05 - Stavební část'!Oblast_tisku</vt:lpstr>
      <vt:lpstr>'SO - 06 - Instalace term. vent.'!Oblast_tisku</vt:lpstr>
      <vt:lpstr>'SO - 07 - Vedlejší rozpoč...'!Oblast_tisku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OEM-PC\OEM</dc:creator>
  <cp:lastModifiedBy>Libor Juricek</cp:lastModifiedBy>
  <cp:lastPrinted>2021-12-21T20:14:55Z</cp:lastPrinted>
  <dcterms:created xsi:type="dcterms:W3CDTF">2018-04-18T10:28:44Z</dcterms:created>
  <dcterms:modified xsi:type="dcterms:W3CDTF">2021-12-22T06:10:04Z</dcterms:modified>
</cp:coreProperties>
</file>