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NVESTICNI\DOTACE\KONEKTIVITA\VZ příprava\Příloha_Položkový rozpočet\13.04.2022\"/>
    </mc:Choice>
  </mc:AlternateContent>
  <bookViews>
    <workbookView xWindow="0" yWindow="0" windowWidth="23040" windowHeight="8796" tabRatio="845" activeTab="1"/>
  </bookViews>
  <sheets>
    <sheet name="Rekapitulace ICT" sheetId="1" r:id="rId1"/>
    <sheet name="ICT - rozvody" sheetId="5" r:id="rId2"/>
    <sheet name="ICT - aktivní prvky" sheetId="6" r:id="rId3"/>
  </sheets>
  <definedNames>
    <definedName name="D">#REF!</definedName>
    <definedName name="DI">#REF!</definedName>
    <definedName name="DIN">#REF!</definedName>
    <definedName name="EX">#REF!</definedName>
    <definedName name="MA">#REF!</definedName>
    <definedName name="_xlnm.Print_Titles" localSheetId="1">'ICT - rozvody'!$3:$4</definedName>
    <definedName name="_xlnm.Print_Titles" localSheetId="0">'Rekapitulace ICT'!$3:$4</definedName>
    <definedName name="USD">#REF!</definedName>
    <definedName name="Z_B6E5728D_7C8C_4CB8_AF5E_00D70C349AAF_.wvu.PrintTitles" localSheetId="1" hidden="1">'ICT - rozvody'!$3:$4</definedName>
    <definedName name="Z_B6E5728D_7C8C_4CB8_AF5E_00D70C349AAF_.wvu.PrintTitles" localSheetId="0" hidden="1">'Rekapitulace ICT'!$3:$4</definedName>
    <definedName name="Z_FBF5F353_BBD0_4154_BAA5_8861A75C2431_.wvu.PrintArea" localSheetId="1" hidden="1">'ICT - rozvody'!$A$1:$H$41</definedName>
    <definedName name="Z_FBF5F353_BBD0_4154_BAA5_8861A75C2431_.wvu.PrintArea" localSheetId="0" hidden="1">'Rekapitulace ICT'!$A$1:$D$10</definedName>
    <definedName name="Z_FBF5F353_BBD0_4154_BAA5_8861A75C2431_.wvu.PrintTitles" localSheetId="1" hidden="1">'ICT - rozvody'!$3:$4</definedName>
    <definedName name="Z_FBF5F353_BBD0_4154_BAA5_8861A75C2431_.wvu.PrintTitles" localSheetId="0" hidden="1">'Rekapitulace ICT'!$3:$4</definedName>
  </definedNames>
  <calcPr calcId="152511"/>
  <customWorkbookViews>
    <customWorkbookView name="Admin – osobní zobrazení" guid="{B6E5728D-7C8C-4CB8-AF5E-00D70C349AAF}" mergeInterval="0" personalView="1" maximized="1" xWindow="-8" yWindow="-8" windowWidth="1296" windowHeight="1010" tabRatio="845" activeSheetId="5"/>
    <customWorkbookView name="Tomas – osobní zobrazení" guid="{FBF5F353-BBD0-4154-BAA5-8861A75C2431}" mergeInterval="0" personalView="1" maximized="1" xWindow="-8" yWindow="-8" windowWidth="1296" windowHeight="1010" tabRatio="84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5" l="1"/>
  <c r="F34" i="5"/>
  <c r="F35" i="5"/>
  <c r="F36" i="5"/>
  <c r="F37" i="5"/>
  <c r="F38" i="5"/>
  <c r="F32" i="5"/>
  <c r="G14" i="6"/>
  <c r="G18" i="6"/>
  <c r="G17" i="6"/>
  <c r="I17" i="6"/>
  <c r="I9" i="6"/>
  <c r="I10" i="6"/>
  <c r="I11" i="6"/>
  <c r="I12" i="6"/>
  <c r="I13" i="6"/>
  <c r="I14" i="6"/>
  <c r="I15" i="6" s="1"/>
  <c r="I18" i="6" s="1"/>
  <c r="I8" i="6"/>
  <c r="I7" i="6"/>
  <c r="G10" i="6"/>
  <c r="G11" i="6"/>
  <c r="G12" i="6"/>
  <c r="G13" i="6"/>
  <c r="G8" i="6"/>
  <c r="G9" i="6"/>
  <c r="G7" i="6"/>
  <c r="G15" i="6" l="1"/>
  <c r="F39" i="5"/>
  <c r="I19" i="6" l="1"/>
  <c r="F27" i="5"/>
  <c r="H27" i="5"/>
  <c r="F28" i="5"/>
  <c r="H28" i="5"/>
  <c r="F24" i="5"/>
  <c r="H24" i="5"/>
  <c r="F25" i="5"/>
  <c r="H25" i="5"/>
  <c r="F19" i="5"/>
  <c r="H19" i="5"/>
  <c r="F20" i="5"/>
  <c r="H20" i="5"/>
  <c r="F21" i="5"/>
  <c r="H21" i="5"/>
  <c r="F22" i="5"/>
  <c r="H22" i="5"/>
  <c r="F17" i="5"/>
  <c r="H17" i="5"/>
  <c r="F18" i="5"/>
  <c r="H18" i="5"/>
  <c r="F23" i="5"/>
  <c r="H23" i="5"/>
  <c r="F7" i="5"/>
  <c r="H7" i="5"/>
  <c r="F8" i="5"/>
  <c r="H8" i="5"/>
  <c r="F9" i="5"/>
  <c r="H9" i="5"/>
  <c r="C6" i="1" l="1"/>
  <c r="H33" i="5"/>
  <c r="H34" i="5"/>
  <c r="H35" i="5"/>
  <c r="F11" i="5" l="1"/>
  <c r="H11" i="5"/>
  <c r="H29" i="5" l="1"/>
  <c r="F26" i="5"/>
  <c r="H26" i="5"/>
  <c r="F16" i="5"/>
  <c r="H16" i="5"/>
  <c r="F15" i="5"/>
  <c r="H15" i="5"/>
  <c r="H38" i="5" l="1"/>
  <c r="H37" i="5"/>
  <c r="H36" i="5"/>
  <c r="H32" i="5"/>
  <c r="F14" i="5"/>
  <c r="H14" i="5"/>
  <c r="H30" i="5" s="1"/>
  <c r="H10" i="5"/>
  <c r="F10" i="5"/>
  <c r="H39" i="5" l="1"/>
  <c r="F12" i="5"/>
  <c r="H12" i="5"/>
  <c r="F29" i="5" l="1"/>
  <c r="F30" i="5" s="1"/>
  <c r="H40" i="5" l="1"/>
  <c r="C5" i="1" s="1"/>
  <c r="C7" i="1" s="1"/>
  <c r="C8" i="1" s="1"/>
  <c r="C9" i="1" s="1"/>
  <c r="C10" i="1" s="1"/>
</calcChain>
</file>

<file path=xl/sharedStrings.xml><?xml version="1.0" encoding="utf-8"?>
<sst xmlns="http://schemas.openxmlformats.org/spreadsheetml/2006/main" count="130" uniqueCount="72">
  <si>
    <t>MJ</t>
  </si>
  <si>
    <t>počet</t>
  </si>
  <si>
    <t xml:space="preserve">   Kč/MJ</t>
  </si>
  <si>
    <t>Cena celkem</t>
  </si>
  <si>
    <t>Materiál</t>
  </si>
  <si>
    <t>Specifikace položky</t>
  </si>
  <si>
    <t>kpl</t>
  </si>
  <si>
    <t>Dokumentace skutečného provedení</t>
  </si>
  <si>
    <t>Mimostaveništní doprava</t>
  </si>
  <si>
    <t>ks</t>
  </si>
  <si>
    <t>m</t>
  </si>
  <si>
    <t>Výkaz výměr</t>
  </si>
  <si>
    <t>Cena</t>
  </si>
  <si>
    <t xml:space="preserve">Mezisoučet </t>
  </si>
  <si>
    <t>Celkem cena bez DPH</t>
  </si>
  <si>
    <t>DPH 21%</t>
  </si>
  <si>
    <t>Celkem cena včetně DPH</t>
  </si>
  <si>
    <t xml:space="preserve"> </t>
  </si>
  <si>
    <t>Měření kabeláže, vystavení protokolu</t>
  </si>
  <si>
    <t xml:space="preserve">m </t>
  </si>
  <si>
    <t>Rozvody</t>
  </si>
  <si>
    <t>19´´ management panel, 1U, plastová oka, jednostranný</t>
  </si>
  <si>
    <t>19´´ napájecí panel, 6x 230V UTE, přep. ochrana 3.st.</t>
  </si>
  <si>
    <t>Zhotovitelská/realizační dokumentace (RDS)</t>
  </si>
  <si>
    <t>Koordinace, konzultace</t>
  </si>
  <si>
    <t>Předání, zaškolení, finalizace</t>
  </si>
  <si>
    <t>Režie</t>
  </si>
  <si>
    <t>mezisoučet:</t>
  </si>
  <si>
    <t>CELKEM bez DPH</t>
  </si>
  <si>
    <t>Montáž</t>
  </si>
  <si>
    <t>Ostatní drobné nespecifikované příslušenství rozvaděčů (vyvazovací program, příchytky, spojovací materiál apod.)</t>
  </si>
  <si>
    <t>Rozvaděče</t>
  </si>
  <si>
    <t>Elektroinstalační lišta/kanál plastový vkládací 25x20mm, barva bílá</t>
  </si>
  <si>
    <t>Elektroinstalační lišta/kanál plastový vkládací 40x20mm, barva bílá</t>
  </si>
  <si>
    <t>Elektroinstalační lišta/kanál plastový vkládací 60x40mm, barva bílá</t>
  </si>
  <si>
    <t>Elektroinstalační lišta/kanál plastový vkládací 80x40mm, barva bílá</t>
  </si>
  <si>
    <t>Elektroinstalační drátěný pozink žlab 60x60mm, vč. kotvícího a spojovacího materiálu</t>
  </si>
  <si>
    <r>
      <t xml:space="preserve">Elektroinstalační chránička plastová korugovaná,vnější pr.40mm, pevnost </t>
    </r>
    <r>
      <rPr>
        <sz val="8"/>
        <rFont val="Calibri"/>
        <family val="2"/>
        <charset val="238"/>
      </rPr>
      <t>&gt;</t>
    </r>
    <r>
      <rPr>
        <sz val="8"/>
        <rFont val="Arial CE"/>
        <charset val="238"/>
      </rPr>
      <t>450N / 20cm</t>
    </r>
  </si>
  <si>
    <r>
      <t xml:space="preserve">Elektroinstalační chránička plastová korugovaná,vnější pr.63mm, pevnost </t>
    </r>
    <r>
      <rPr>
        <sz val="8"/>
        <rFont val="Calibri"/>
        <family val="2"/>
        <charset val="238"/>
      </rPr>
      <t>&gt;</t>
    </r>
    <r>
      <rPr>
        <sz val="8"/>
        <rFont val="Arial CE"/>
        <charset val="238"/>
      </rPr>
      <t>450N / 20cm</t>
    </r>
  </si>
  <si>
    <t>Drobný nespecifikovaný instalační a spojovací materiál</t>
  </si>
  <si>
    <t>Úklid</t>
  </si>
  <si>
    <t>ICT - pasivní rozvody</t>
  </si>
  <si>
    <t>Ostatní</t>
  </si>
  <si>
    <t>ICT - aktivní prvky</t>
  </si>
  <si>
    <t>Aktivní prvky LAN, WiFi</t>
  </si>
  <si>
    <t>č.p.</t>
  </si>
  <si>
    <t xml:space="preserve">Kabelové držáky plastové se sponou, kotvení ke stropu/stěně (velikost dle konkrétního průřezu kabelové trasy </t>
  </si>
  <si>
    <t>Instalace a konfigurace aktivních prvků zahrnující: osazení racků aktivními prvky, základní konfigurace aktivních prvků</t>
  </si>
  <si>
    <t>2.ZŠ Hořovice, Vísecké nám. 318 - úprava ICT infrastruktury</t>
  </si>
  <si>
    <t xml:space="preserve">19´´ nástěnný datový rozvaděč, 18U, š.600 x hl.500mm, standardní provedení </t>
  </si>
  <si>
    <t>Výsekové práce, prostupy skrz zdi a stropy</t>
  </si>
  <si>
    <t>19´´ patch panel, 1U, 24xRJ45, cat.6, UTP, osazený, s vyvazovací lištou
Moduly Cat6 UTP pro vodiče AWG 22-26, Kompatibilní s IEC 60512-99-001/002, Garance reterminací inst. kabelu min. 20x,  garance min. 1000x zapojovacích cyklů,
součást systémové záruky výrobce pro celou datovou linku</t>
  </si>
  <si>
    <t>Komunikační zásuvka, 2xRJ45, cat.6, UTP, úhlová, instalace na povrch, design dle výběru ABB, barva bílá
Moduly Cat6 UTP pro vodiče AWG 22-26, Kompatibilní s IEC 60512-99-001/002, Garance reterminací inst. kabelu min. 20x,  garance min. 1000x zapojovacích cyklů, součást systémové záruky výrobce pro celou datovou linku</t>
  </si>
  <si>
    <t>Komunikační zásuvka, 2xRJ45, cat.6, UTP, úhlová, zapuštěné provedení, design a barva dle stáv. ABB,
Moduly Cat6 UTP pro vodiče AWG 22-26, Kompatibilní s IEC 60512-99-001/002, Garance reterminací inst. kabelu min. 20x,  garance min. 1000x zapojovacích cyklů, součást systémové záruky výrobce pro celou datovou linku</t>
  </si>
  <si>
    <t>Instalační datový kabel U/UTP, cat.6, 250MHz, drát, AWG24, LSOH/LSZH, B2ca-s1a,d1,a1,
Kompatibilní s IEC 60332-1-2; IEC 60332-3-24;
součást systémové záruky výrobce pro celou datovou linku</t>
  </si>
  <si>
    <t>Propojovací datový kabel U/UTP, cat.6, 250MHz, délka 1m (pro WiFi AP, hodiny JČ), barva šedá, max. průměr kabelu do 3,8mm
Možnost volitelného barevného značení RJ45 portu, podpora volitelného mechanického zámku portu RJ45,
Kompatibilní s IEC 60512-99-001/002,
součást systémové záruky výrobce pro celou datovou linku</t>
  </si>
  <si>
    <t>Propojovací datový kabel U/UTP, cat.6, 250MHz, délka 2m (pro WiFi AP, hodiny JČ, brána), barva šedá, max. průměr kabelu do 3,8mm
Možnost volitelného barevného značení RJ45 portu, podpora volitelného mechanického zámku portu RJ45,
Kompatibilní s IEC 60512-99-001/002,
součást systémové záruky výrobce pro celou datovou linku</t>
  </si>
  <si>
    <t>Označení položiy</t>
  </si>
  <si>
    <t>dle Přílohy 1 : Specifikace aktivních prvků</t>
  </si>
  <si>
    <t xml:space="preserve"> Switch 24 Port PoE</t>
  </si>
  <si>
    <t xml:space="preserve"> Switch 24 Port</t>
  </si>
  <si>
    <t>Access Point WiFi 6</t>
  </si>
  <si>
    <t>Jednotná Centrální správa aktivních prvků drátové i bezdrátové sítě, licence pro Access Point WiFi na 5 let
dle Přílohy 1 : Specifikace aktivních prvků</t>
  </si>
  <si>
    <t>Subskripce AP WiFi</t>
  </si>
  <si>
    <t>Jednotná Centrální správa aktivních prvků drátové i bezdrátové sítě, licence pro 24-port switch na 5 let, dle Přílohy 1 : Specifikace aktivních prvků</t>
  </si>
  <si>
    <t>Subskripce 24Port</t>
  </si>
  <si>
    <t>10G SFP+ to SFP+ 1m DAC Cable, 10G SFP + až SFP + přímé připojení měděného kabelu, 1m,  kompatibilní se switchem nabidky</t>
  </si>
  <si>
    <t>SFP-10GE-DAC-1M</t>
  </si>
  <si>
    <t>10G SFP+ transceiver, LC LR 10km SMF, dosah až 10km při použití Singlemode vlákna. Kompatibilní se switchem nabidky</t>
  </si>
  <si>
    <t>SFPP-10G-LR</t>
  </si>
  <si>
    <t xml:space="preserve">1G SFP transceiver, RJ45 T 100m Cat5e  kompatibilní se switchem nabidky
</t>
  </si>
  <si>
    <t>SFP-1GE-T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</si>
</sst>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_-[$€-2]\ * #,##0.00_-;\-[$€-2]\ * #,##0.00_-;_-[$€-2]\ * &quot;-&quot;??_-"/>
    <numFmt numFmtId="166" formatCode="#,##0\ [$Kč-405];\-#,##0\ [$Kč-405]"/>
    <numFmt numFmtId="167" formatCode="#,##0\ &quot;Kč&quot;"/>
  </numFmts>
  <fonts count="52">
    <font>
      <sz val="10"/>
      <name val="Arial CE"/>
      <charset val="238"/>
    </font>
    <font>
      <sz val="10"/>
      <name val="Arial"/>
      <family val="2"/>
      <charset val="238"/>
    </font>
    <font>
      <sz val="9"/>
      <color indexed="7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4"/>
      <name val="Stamp"/>
      <charset val="238"/>
    </font>
    <font>
      <b/>
      <sz val="10"/>
      <color indexed="8"/>
      <name val="Arial CE"/>
      <family val="2"/>
      <charset val="238"/>
    </font>
    <font>
      <b/>
      <sz val="10"/>
      <name val="Arial Narrow CE"/>
      <family val="2"/>
      <charset val="238"/>
    </font>
    <font>
      <b/>
      <sz val="8"/>
      <color indexed="8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b/>
      <sz val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9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23"/>
      </left>
      <right style="thin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23"/>
      </bottom>
      <diagonal/>
    </border>
    <border>
      <left style="thin">
        <color indexed="23"/>
      </left>
      <right style="medium">
        <color indexed="64"/>
      </right>
      <top/>
      <bottom style="hair">
        <color indexed="23"/>
      </bottom>
      <diagonal/>
    </border>
    <border>
      <left style="medium">
        <color indexed="64"/>
      </left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 style="medium">
        <color indexed="64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/>
      <top style="hair">
        <color indexed="23"/>
      </top>
      <bottom style="medium">
        <color indexed="64"/>
      </bottom>
      <diagonal/>
    </border>
    <border>
      <left/>
      <right/>
      <top style="hair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hair">
        <color indexed="2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2">
    <xf numFmtId="0" fontId="0" fillId="0" borderId="0"/>
    <xf numFmtId="0" fontId="25" fillId="0" borderId="0" applyProtection="0"/>
    <xf numFmtId="0" fontId="11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0" borderId="1" applyNumberFormat="0" applyFill="0" applyAlignment="0" applyProtection="0"/>
    <xf numFmtId="166" fontId="19" fillId="0" borderId="2" applyProtection="0">
      <alignment horizontal="right" vertical="center"/>
    </xf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0" borderId="0"/>
    <xf numFmtId="0" fontId="29" fillId="3" borderId="0" applyNumberFormat="0" applyBorder="0" applyAlignment="0" applyProtection="0"/>
    <xf numFmtId="0" fontId="14" fillId="16" borderId="0" applyNumberFormat="0" applyBorder="0" applyAlignment="0" applyProtection="0">
      <alignment horizontal="left"/>
    </xf>
    <xf numFmtId="0" fontId="30" fillId="17" borderId="3" applyNumberFormat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" fillId="0" borderId="0" applyFont="0" applyFill="0" applyBorder="0" applyAlignment="0" applyProtection="0"/>
    <xf numFmtId="49" fontId="8" fillId="0" borderId="4" applyNumberFormat="0">
      <alignment vertical="center" wrapText="1"/>
    </xf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49" fontId="15" fillId="18" borderId="8" applyNumberFormat="0" applyFont="0" applyAlignment="0">
      <alignment horizontal="left" vertical="center"/>
    </xf>
    <xf numFmtId="49" fontId="16" fillId="19" borderId="9" applyNumberFormat="0" applyAlignment="0">
      <alignment horizontal="left" vertical="center"/>
    </xf>
    <xf numFmtId="49" fontId="17" fillId="20" borderId="0" applyNumberFormat="0" applyAlignment="0">
      <alignment horizontal="left" vertical="center"/>
    </xf>
    <xf numFmtId="0" fontId="34" fillId="0" borderId="0" applyNumberFormat="0" applyFill="0" applyBorder="0" applyAlignment="0" applyProtection="0"/>
    <xf numFmtId="0" fontId="35" fillId="21" borderId="0" applyNumberFormat="0" applyBorder="0" applyAlignment="0" applyProtection="0"/>
    <xf numFmtId="166" fontId="19" fillId="0" borderId="2">
      <alignment vertical="center"/>
      <protection locked="0"/>
    </xf>
    <xf numFmtId="0" fontId="8" fillId="0" borderId="0" applyProtection="0"/>
    <xf numFmtId="0" fontId="25" fillId="0" borderId="0"/>
    <xf numFmtId="0" fontId="2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2" fillId="0" borderId="0"/>
    <xf numFmtId="0" fontId="18" fillId="0" borderId="0" applyNumberFormat="0" applyFill="0" applyBorder="0" applyAlignment="0" applyProtection="0">
      <alignment horizontal="left"/>
    </xf>
    <xf numFmtId="0" fontId="19" fillId="0" borderId="2" applyProtection="0">
      <alignment vertical="center"/>
    </xf>
    <xf numFmtId="0" fontId="20" fillId="0" borderId="0" applyFill="0" applyBorder="0" applyProtection="0">
      <alignment horizontal="left"/>
    </xf>
    <xf numFmtId="0" fontId="21" fillId="0" borderId="2" applyProtection="0">
      <alignment horizontal="justify" vertical="center" wrapText="1"/>
    </xf>
    <xf numFmtId="49" fontId="22" fillId="0" borderId="0" applyNumberFormat="0">
      <alignment horizontal="left" vertical="center"/>
    </xf>
    <xf numFmtId="0" fontId="25" fillId="22" borderId="10" applyNumberFormat="0" applyFont="0" applyAlignment="0" applyProtection="0"/>
    <xf numFmtId="0" fontId="36" fillId="0" borderId="11" applyNumberFormat="0" applyFill="0" applyAlignment="0" applyProtection="0"/>
    <xf numFmtId="0" fontId="37" fillId="4" borderId="0" applyNumberFormat="0" applyBorder="0" applyAlignment="0" applyProtection="0"/>
    <xf numFmtId="0" fontId="12" fillId="0" borderId="0"/>
    <xf numFmtId="0" fontId="8" fillId="0" borderId="0" applyProtection="0"/>
    <xf numFmtId="0" fontId="38" fillId="0" borderId="0" applyNumberFormat="0" applyFill="0" applyBorder="0" applyAlignment="0" applyProtection="0"/>
    <xf numFmtId="0" fontId="23" fillId="18" borderId="12">
      <alignment vertical="center"/>
    </xf>
    <xf numFmtId="0" fontId="39" fillId="7" borderId="13" applyNumberFormat="0" applyAlignment="0" applyProtection="0"/>
    <xf numFmtId="0" fontId="40" fillId="23" borderId="13" applyNumberFormat="0" applyAlignment="0" applyProtection="0"/>
    <xf numFmtId="0" fontId="41" fillId="23" borderId="14" applyNumberFormat="0" applyAlignment="0" applyProtection="0"/>
    <xf numFmtId="0" fontId="42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7" borderId="0" applyNumberFormat="0" applyBorder="0" applyAlignment="0" applyProtection="0"/>
    <xf numFmtId="0" fontId="11" fillId="0" borderId="0"/>
  </cellStyleXfs>
  <cellXfs count="171">
    <xf numFmtId="0" fontId="0" fillId="0" borderId="0" xfId="0"/>
    <xf numFmtId="0" fontId="1" fillId="0" borderId="0" xfId="58" applyFont="1" applyAlignment="1">
      <alignment vertical="center"/>
    </xf>
    <xf numFmtId="0" fontId="1" fillId="0" borderId="0" xfId="58" applyFont="1" applyAlignment="1">
      <alignment horizontal="center" vertical="center"/>
    </xf>
    <xf numFmtId="0" fontId="1" fillId="0" borderId="0" xfId="58" applyFont="1" applyFill="1" applyBorder="1" applyAlignment="1">
      <alignment vertical="center"/>
    </xf>
    <xf numFmtId="0" fontId="1" fillId="0" borderId="0" xfId="58" applyFont="1" applyBorder="1" applyAlignment="1">
      <alignment vertical="center"/>
    </xf>
    <xf numFmtId="4" fontId="1" fillId="0" borderId="0" xfId="58" applyNumberFormat="1" applyFont="1" applyBorder="1" applyAlignment="1">
      <alignment vertical="center"/>
    </xf>
    <xf numFmtId="0" fontId="1" fillId="0" borderId="0" xfId="58" applyFont="1" applyBorder="1" applyAlignment="1">
      <alignment horizontal="center" vertical="center"/>
    </xf>
    <xf numFmtId="0" fontId="1" fillId="0" borderId="16" xfId="58" applyFont="1" applyBorder="1" applyAlignment="1">
      <alignment vertical="center"/>
    </xf>
    <xf numFmtId="0" fontId="24" fillId="0" borderId="0" xfId="58" applyFont="1" applyBorder="1" applyAlignment="1">
      <alignment vertical="center"/>
    </xf>
    <xf numFmtId="0" fontId="1" fillId="0" borderId="0" xfId="58" applyFont="1" applyFill="1" applyBorder="1" applyAlignment="1">
      <alignment horizontal="right" vertical="center"/>
    </xf>
    <xf numFmtId="0" fontId="1" fillId="0" borderId="0" xfId="58" applyFont="1" applyFill="1" applyAlignment="1">
      <alignment horizontal="right" vertical="center"/>
    </xf>
    <xf numFmtId="0" fontId="1" fillId="0" borderId="0" xfId="58" applyFont="1" applyFill="1" applyBorder="1" applyAlignment="1">
      <alignment horizontal="center" vertical="center"/>
    </xf>
    <xf numFmtId="0" fontId="1" fillId="0" borderId="0" xfId="58" applyFont="1" applyFill="1" applyAlignment="1">
      <alignment horizontal="center" vertical="center"/>
    </xf>
    <xf numFmtId="0" fontId="1" fillId="0" borderId="16" xfId="58" applyFont="1" applyFill="1" applyBorder="1" applyAlignment="1">
      <alignment vertical="center"/>
    </xf>
    <xf numFmtId="0" fontId="1" fillId="0" borderId="0" xfId="58" applyFont="1" applyFill="1" applyAlignment="1">
      <alignment vertical="center"/>
    </xf>
    <xf numFmtId="164" fontId="1" fillId="0" borderId="0" xfId="58" applyNumberFormat="1" applyFont="1" applyFill="1" applyAlignment="1">
      <alignment vertical="center"/>
    </xf>
    <xf numFmtId="0" fontId="10" fillId="0" borderId="15" xfId="0" applyFont="1" applyFill="1" applyBorder="1" applyAlignment="1">
      <alignment vertical="center" wrapText="1"/>
    </xf>
    <xf numFmtId="0" fontId="1" fillId="0" borderId="29" xfId="58" applyFont="1" applyBorder="1" applyAlignment="1">
      <alignment horizontal="center" vertical="center"/>
    </xf>
    <xf numFmtId="0" fontId="24" fillId="0" borderId="30" xfId="58" applyFont="1" applyBorder="1" applyAlignment="1">
      <alignment vertical="center"/>
    </xf>
    <xf numFmtId="0" fontId="1" fillId="0" borderId="30" xfId="58" applyFont="1" applyFill="1" applyBorder="1" applyAlignment="1">
      <alignment vertical="center"/>
    </xf>
    <xf numFmtId="0" fontId="1" fillId="0" borderId="31" xfId="58" applyFont="1" applyFill="1" applyBorder="1" applyAlignment="1">
      <alignment vertical="center"/>
    </xf>
    <xf numFmtId="0" fontId="1" fillId="0" borderId="32" xfId="58" applyFont="1" applyBorder="1" applyAlignment="1">
      <alignment horizontal="center" vertical="center"/>
    </xf>
    <xf numFmtId="0" fontId="1" fillId="0" borderId="33" xfId="58" applyFont="1" applyFill="1" applyBorder="1" applyAlignment="1">
      <alignment vertical="center"/>
    </xf>
    <xf numFmtId="0" fontId="5" fillId="0" borderId="39" xfId="58" applyFont="1" applyBorder="1" applyAlignment="1" applyProtection="1">
      <alignment horizontal="center" vertical="center"/>
      <protection locked="0"/>
    </xf>
    <xf numFmtId="0" fontId="5" fillId="28" borderId="49" xfId="58" applyFont="1" applyFill="1" applyBorder="1" applyAlignment="1">
      <alignment horizontal="center" vertical="center"/>
    </xf>
    <xf numFmtId="0" fontId="43" fillId="28" borderId="4" xfId="58" applyFont="1" applyFill="1" applyBorder="1" applyAlignment="1">
      <alignment horizontal="left" vertical="center" wrapText="1"/>
    </xf>
    <xf numFmtId="0" fontId="7" fillId="0" borderId="4" xfId="56" applyFont="1" applyFill="1" applyBorder="1" applyAlignment="1">
      <alignment vertical="center" wrapText="1"/>
    </xf>
    <xf numFmtId="0" fontId="7" fillId="0" borderId="4" xfId="56" applyFont="1" applyFill="1" applyBorder="1" applyAlignment="1">
      <alignment horizontal="center" vertical="center"/>
    </xf>
    <xf numFmtId="164" fontId="7" fillId="0" borderId="4" xfId="56" applyNumberFormat="1" applyFont="1" applyFill="1" applyBorder="1" applyAlignment="1">
      <alignment horizontal="right" vertical="center"/>
    </xf>
    <xf numFmtId="164" fontId="5" fillId="0" borderId="4" xfId="58" applyNumberFormat="1" applyFont="1" applyFill="1" applyBorder="1" applyAlignment="1">
      <alignment horizontal="right" vertical="center"/>
    </xf>
    <xf numFmtId="0" fontId="7" fillId="0" borderId="4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58" applyFont="1" applyFill="1" applyBorder="1" applyAlignment="1">
      <alignment horizontal="left" vertical="center" wrapText="1"/>
    </xf>
    <xf numFmtId="164" fontId="5" fillId="0" borderId="51" xfId="58" applyNumberFormat="1" applyFont="1" applyFill="1" applyBorder="1" applyAlignment="1">
      <alignment horizontal="right" vertical="center"/>
    </xf>
    <xf numFmtId="0" fontId="7" fillId="0" borderId="51" xfId="0" applyNumberFormat="1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7" fillId="0" borderId="51" xfId="56" applyFont="1" applyFill="1" applyBorder="1" applyAlignment="1">
      <alignment horizontal="center" vertical="center"/>
    </xf>
    <xf numFmtId="164" fontId="7" fillId="0" borderId="51" xfId="56" applyNumberFormat="1" applyFont="1" applyFill="1" applyBorder="1" applyAlignment="1">
      <alignment horizontal="right" vertical="center"/>
    </xf>
    <xf numFmtId="0" fontId="7" fillId="0" borderId="51" xfId="56" applyFont="1" applyFill="1" applyBorder="1" applyAlignment="1">
      <alignment vertical="center" wrapText="1"/>
    </xf>
    <xf numFmtId="4" fontId="6" fillId="0" borderId="28" xfId="58" applyNumberFormat="1" applyFont="1" applyFill="1" applyBorder="1" applyAlignment="1">
      <alignment horizontal="center" vertical="center"/>
    </xf>
    <xf numFmtId="4" fontId="6" fillId="0" borderId="59" xfId="58" applyNumberFormat="1" applyFont="1" applyFill="1" applyBorder="1" applyAlignment="1">
      <alignment horizontal="center" vertical="center"/>
    </xf>
    <xf numFmtId="0" fontId="9" fillId="30" borderId="32" xfId="56" applyFont="1" applyFill="1" applyBorder="1" applyAlignment="1">
      <alignment horizontal="left" vertical="center" wrapText="1" indent="2"/>
    </xf>
    <xf numFmtId="164" fontId="5" fillId="0" borderId="61" xfId="58" applyNumberFormat="1" applyFont="1" applyFill="1" applyBorder="1" applyAlignment="1">
      <alignment horizontal="right" vertical="center"/>
    </xf>
    <xf numFmtId="164" fontId="5" fillId="0" borderId="63" xfId="58" applyNumberFormat="1" applyFont="1" applyFill="1" applyBorder="1" applyAlignment="1">
      <alignment horizontal="right" vertical="center"/>
    </xf>
    <xf numFmtId="0" fontId="9" fillId="30" borderId="64" xfId="56" applyFont="1" applyFill="1" applyBorder="1" applyAlignment="1">
      <alignment horizontal="left" vertical="center" wrapText="1" indent="2"/>
    </xf>
    <xf numFmtId="0" fontId="5" fillId="0" borderId="4" xfId="57" applyFont="1" applyFill="1" applyBorder="1" applyAlignment="1">
      <alignment horizontal="center" vertical="center" wrapText="1"/>
    </xf>
    <xf numFmtId="164" fontId="5" fillId="0" borderId="4" xfId="57" applyNumberFormat="1" applyFont="1" applyFill="1" applyBorder="1" applyAlignment="1">
      <alignment horizontal="right" vertical="center" wrapText="1"/>
    </xf>
    <xf numFmtId="0" fontId="5" fillId="0" borderId="62" xfId="58" applyFont="1" applyFill="1" applyBorder="1" applyAlignment="1">
      <alignment horizontal="center" vertical="center"/>
    </xf>
    <xf numFmtId="164" fontId="5" fillId="0" borderId="51" xfId="57" applyNumberFormat="1" applyFont="1" applyFill="1" applyBorder="1" applyAlignment="1">
      <alignment horizontal="right" vertical="center" wrapText="1"/>
    </xf>
    <xf numFmtId="164" fontId="49" fillId="0" borderId="4" xfId="56" applyNumberFormat="1" applyFont="1" applyFill="1" applyBorder="1" applyAlignment="1">
      <alignment vertical="center" wrapText="1"/>
    </xf>
    <xf numFmtId="0" fontId="9" fillId="0" borderId="4" xfId="56" applyFont="1" applyFill="1" applyBorder="1" applyAlignment="1">
      <alignment vertical="center" wrapText="1"/>
    </xf>
    <xf numFmtId="0" fontId="50" fillId="0" borderId="2" xfId="0" applyNumberFormat="1" applyFont="1" applyFill="1" applyBorder="1" applyAlignment="1" applyProtection="1">
      <alignment horizontal="left" vertical="center" wrapText="1" shrinkToFit="1"/>
      <protection hidden="1"/>
    </xf>
    <xf numFmtId="0" fontId="5" fillId="0" borderId="60" xfId="58" applyFont="1" applyFill="1" applyBorder="1" applyAlignment="1">
      <alignment horizontal="center" vertical="center"/>
    </xf>
    <xf numFmtId="0" fontId="5" fillId="0" borderId="51" xfId="58" applyFont="1" applyFill="1" applyBorder="1" applyAlignment="1">
      <alignment horizontal="left" vertical="center" wrapText="1"/>
    </xf>
    <xf numFmtId="0" fontId="5" fillId="0" borderId="51" xfId="57" applyFont="1" applyFill="1" applyBorder="1" applyAlignment="1">
      <alignment horizontal="center" vertical="center" wrapText="1"/>
    </xf>
    <xf numFmtId="164" fontId="5" fillId="0" borderId="68" xfId="58" applyNumberFormat="1" applyFont="1" applyFill="1" applyBorder="1" applyAlignment="1">
      <alignment horizontal="right" vertical="center"/>
    </xf>
    <xf numFmtId="0" fontId="50" fillId="31" borderId="4" xfId="0" applyFont="1" applyFill="1" applyBorder="1" applyAlignment="1">
      <alignment vertical="center" wrapText="1"/>
    </xf>
    <xf numFmtId="0" fontId="50" fillId="0" borderId="4" xfId="0" applyFont="1" applyFill="1" applyBorder="1" applyAlignment="1">
      <alignment horizontal="center" vertical="center" wrapText="1"/>
    </xf>
    <xf numFmtId="1" fontId="50" fillId="0" borderId="60" xfId="56" applyNumberFormat="1" applyFont="1" applyFill="1" applyBorder="1" applyAlignment="1">
      <alignment horizontal="center" vertical="center" wrapText="1"/>
    </xf>
    <xf numFmtId="44" fontId="50" fillId="0" borderId="4" xfId="0" applyNumberFormat="1" applyFont="1" applyFill="1" applyBorder="1" applyAlignment="1">
      <alignment horizontal="right" vertical="center" wrapText="1"/>
    </xf>
    <xf numFmtId="44" fontId="5" fillId="0" borderId="51" xfId="58" applyNumberFormat="1" applyFont="1" applyFill="1" applyBorder="1" applyAlignment="1">
      <alignment horizontal="right" vertical="center"/>
    </xf>
    <xf numFmtId="44" fontId="5" fillId="0" borderId="61" xfId="58" applyNumberFormat="1" applyFont="1" applyFill="1" applyBorder="1" applyAlignment="1">
      <alignment horizontal="right" vertical="center"/>
    </xf>
    <xf numFmtId="0" fontId="5" fillId="0" borderId="2" xfId="0" applyNumberFormat="1" applyFont="1" applyFill="1" applyBorder="1" applyAlignment="1" applyProtection="1">
      <alignment horizontal="left" vertical="center" wrapText="1" shrinkToFit="1"/>
      <protection hidden="1"/>
    </xf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horizontal="left" vertical="center" wrapText="1"/>
    </xf>
    <xf numFmtId="0" fontId="3" fillId="0" borderId="0" xfId="57" applyFont="1" applyFill="1" applyBorder="1" applyAlignment="1">
      <alignment horizontal="center" vertical="center" wrapText="1"/>
    </xf>
    <xf numFmtId="164" fontId="3" fillId="0" borderId="0" xfId="57" applyNumberFormat="1" applyFont="1" applyFill="1" applyBorder="1" applyAlignment="1">
      <alignment horizontal="right" vertical="center" wrapText="1"/>
    </xf>
    <xf numFmtId="164" fontId="7" fillId="0" borderId="4" xfId="56" applyNumberFormat="1" applyFont="1" applyFill="1" applyBorder="1" applyAlignment="1">
      <alignment vertical="center"/>
    </xf>
    <xf numFmtId="164" fontId="7" fillId="0" borderId="51" xfId="56" applyNumberFormat="1" applyFont="1" applyFill="1" applyBorder="1" applyAlignment="1">
      <alignment vertical="center"/>
    </xf>
    <xf numFmtId="164" fontId="5" fillId="0" borderId="67" xfId="58" applyNumberFormat="1" applyFont="1" applyFill="1" applyBorder="1" applyAlignment="1">
      <alignment horizontal="right" vertical="center"/>
    </xf>
    <xf numFmtId="164" fontId="6" fillId="0" borderId="63" xfId="58" applyNumberFormat="1" applyFont="1" applyFill="1" applyBorder="1" applyAlignment="1">
      <alignment horizontal="right" vertical="center"/>
    </xf>
    <xf numFmtId="44" fontId="7" fillId="0" borderId="51" xfId="56" applyNumberFormat="1" applyFont="1" applyFill="1" applyBorder="1" applyAlignment="1">
      <alignment vertical="center"/>
    </xf>
    <xf numFmtId="44" fontId="7" fillId="0" borderId="4" xfId="56" applyNumberFormat="1" applyFont="1" applyFill="1" applyBorder="1" applyAlignment="1">
      <alignment vertical="center"/>
    </xf>
    <xf numFmtId="0" fontId="5" fillId="0" borderId="55" xfId="58" applyFont="1" applyFill="1" applyBorder="1" applyAlignment="1">
      <alignment horizontal="center" vertical="center"/>
    </xf>
    <xf numFmtId="0" fontId="5" fillId="0" borderId="56" xfId="57" applyFont="1" applyFill="1" applyBorder="1" applyAlignment="1">
      <alignment horizontal="center" vertical="center" wrapText="1"/>
    </xf>
    <xf numFmtId="164" fontId="5" fillId="0" borderId="56" xfId="57" applyNumberFormat="1" applyFont="1" applyFill="1" applyBorder="1" applyAlignment="1">
      <alignment horizontal="right" vertical="center" wrapText="1"/>
    </xf>
    <xf numFmtId="164" fontId="5" fillId="0" borderId="50" xfId="57" applyNumberFormat="1" applyFont="1" applyFill="1" applyBorder="1" applyAlignment="1">
      <alignment horizontal="right" vertical="center" wrapText="1"/>
    </xf>
    <xf numFmtId="164" fontId="5" fillId="0" borderId="50" xfId="58" applyNumberFormat="1" applyFont="1" applyFill="1" applyBorder="1" applyAlignment="1">
      <alignment horizontal="right" vertical="center"/>
    </xf>
    <xf numFmtId="164" fontId="5" fillId="0" borderId="66" xfId="58" applyNumberFormat="1" applyFont="1" applyFill="1" applyBorder="1" applyAlignment="1">
      <alignment horizontal="right" vertical="center"/>
    </xf>
    <xf numFmtId="164" fontId="49" fillId="0" borderId="28" xfId="56" applyNumberFormat="1" applyFont="1" applyFill="1" applyBorder="1" applyAlignment="1">
      <alignment vertical="center" wrapText="1"/>
    </xf>
    <xf numFmtId="0" fontId="9" fillId="0" borderId="28" xfId="56" applyFont="1" applyFill="1" applyBorder="1" applyAlignment="1">
      <alignment vertical="center" wrapText="1"/>
    </xf>
    <xf numFmtId="164" fontId="6" fillId="0" borderId="59" xfId="58" applyNumberFormat="1" applyFont="1" applyFill="1" applyBorder="1" applyAlignment="1">
      <alignment horizontal="right" vertical="center"/>
    </xf>
    <xf numFmtId="0" fontId="3" fillId="28" borderId="70" xfId="58" applyFont="1" applyFill="1" applyBorder="1" applyAlignment="1">
      <alignment horizontal="center" vertical="center"/>
    </xf>
    <xf numFmtId="0" fontId="3" fillId="28" borderId="12" xfId="58" applyFont="1" applyFill="1" applyBorder="1" applyAlignment="1">
      <alignment horizontal="left" vertical="center" wrapText="1"/>
    </xf>
    <xf numFmtId="0" fontId="3" fillId="28" borderId="12" xfId="57" applyFont="1" applyFill="1" applyBorder="1" applyAlignment="1">
      <alignment horizontal="center" vertical="center" wrapText="1"/>
    </xf>
    <xf numFmtId="164" fontId="3" fillId="28" borderId="12" xfId="57" applyNumberFormat="1" applyFont="1" applyFill="1" applyBorder="1" applyAlignment="1">
      <alignment horizontal="right" vertical="center" wrapText="1"/>
    </xf>
    <xf numFmtId="164" fontId="3" fillId="28" borderId="71" xfId="57" applyNumberFormat="1" applyFont="1" applyFill="1" applyBorder="1" applyAlignment="1">
      <alignment horizontal="right" vertical="center" wrapText="1"/>
    </xf>
    <xf numFmtId="164" fontId="49" fillId="0" borderId="67" xfId="56" applyNumberFormat="1" applyFont="1" applyFill="1" applyBorder="1" applyAlignment="1">
      <alignment vertical="center" wrapText="1"/>
    </xf>
    <xf numFmtId="0" fontId="9" fillId="0" borderId="67" xfId="56" applyFont="1" applyFill="1" applyBorder="1" applyAlignment="1">
      <alignment vertical="center" wrapText="1"/>
    </xf>
    <xf numFmtId="164" fontId="6" fillId="0" borderId="68" xfId="58" applyNumberFormat="1" applyFont="1" applyFill="1" applyBorder="1" applyAlignment="1">
      <alignment horizontal="right" vertical="center"/>
    </xf>
    <xf numFmtId="1" fontId="50" fillId="32" borderId="60" xfId="56" applyNumberFormat="1" applyFont="1" applyFill="1" applyBorder="1" applyAlignment="1">
      <alignment horizontal="center" vertical="center" wrapText="1"/>
    </xf>
    <xf numFmtId="0" fontId="50" fillId="32" borderId="4" xfId="0" applyFont="1" applyFill="1" applyBorder="1" applyAlignment="1">
      <alignment vertical="center" wrapText="1"/>
    </xf>
    <xf numFmtId="0" fontId="50" fillId="32" borderId="4" xfId="0" applyFont="1" applyFill="1" applyBorder="1" applyAlignment="1">
      <alignment horizontal="center" vertical="center" wrapText="1"/>
    </xf>
    <xf numFmtId="0" fontId="7" fillId="32" borderId="51" xfId="56" applyFont="1" applyFill="1" applyBorder="1" applyAlignment="1">
      <alignment horizontal="center" vertical="center"/>
    </xf>
    <xf numFmtId="0" fontId="7" fillId="32" borderId="4" xfId="56" applyFont="1" applyFill="1" applyBorder="1" applyAlignment="1">
      <alignment horizontal="center" vertical="center"/>
    </xf>
    <xf numFmtId="44" fontId="50" fillId="32" borderId="4" xfId="0" applyNumberFormat="1" applyFont="1" applyFill="1" applyBorder="1" applyAlignment="1">
      <alignment horizontal="right" vertical="center" wrapText="1"/>
    </xf>
    <xf numFmtId="44" fontId="7" fillId="32" borderId="4" xfId="56" applyNumberFormat="1" applyFont="1" applyFill="1" applyBorder="1" applyAlignment="1">
      <alignment vertical="center"/>
    </xf>
    <xf numFmtId="0" fontId="50" fillId="32" borderId="51" xfId="56" applyFont="1" applyFill="1" applyBorder="1" applyAlignment="1">
      <alignment horizontal="center" vertical="center"/>
    </xf>
    <xf numFmtId="0" fontId="50" fillId="32" borderId="4" xfId="56" applyFont="1" applyFill="1" applyBorder="1" applyAlignment="1">
      <alignment horizontal="center" vertical="center"/>
    </xf>
    <xf numFmtId="167" fontId="50" fillId="32" borderId="4" xfId="0" applyNumberFormat="1" applyFont="1" applyFill="1" applyBorder="1" applyAlignment="1">
      <alignment horizontal="right" vertical="center" wrapText="1"/>
    </xf>
    <xf numFmtId="0" fontId="3" fillId="0" borderId="56" xfId="58" applyFont="1" applyFill="1" applyBorder="1" applyAlignment="1">
      <alignment horizontal="center" vertical="center"/>
    </xf>
    <xf numFmtId="0" fontId="3" fillId="0" borderId="28" xfId="58" applyFont="1" applyFill="1" applyBorder="1" applyAlignment="1">
      <alignment horizontal="center" vertical="center"/>
    </xf>
    <xf numFmtId="4" fontId="3" fillId="0" borderId="56" xfId="58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46" fillId="30" borderId="16" xfId="56" applyFont="1" applyFill="1" applyBorder="1" applyAlignment="1">
      <alignment horizontal="left" vertical="center"/>
    </xf>
    <xf numFmtId="0" fontId="46" fillId="30" borderId="33" xfId="56" applyFont="1" applyFill="1" applyBorder="1" applyAlignment="1">
      <alignment horizontal="left" vertical="center"/>
    </xf>
    <xf numFmtId="0" fontId="46" fillId="30" borderId="18" xfId="56" applyFont="1" applyFill="1" applyBorder="1" applyAlignment="1">
      <alignment horizontal="left" vertical="center"/>
    </xf>
    <xf numFmtId="0" fontId="46" fillId="30" borderId="65" xfId="56" applyFont="1" applyFill="1" applyBorder="1" applyAlignment="1">
      <alignment horizontal="left" vertical="center"/>
    </xf>
    <xf numFmtId="0" fontId="49" fillId="0" borderId="62" xfId="56" applyFont="1" applyFill="1" applyBorder="1" applyAlignment="1">
      <alignment horizontal="right" vertical="center" wrapText="1"/>
    </xf>
    <xf numFmtId="0" fontId="49" fillId="0" borderId="4" xfId="56" applyFont="1" applyFill="1" applyBorder="1" applyAlignment="1">
      <alignment horizontal="right" vertical="center" wrapText="1"/>
    </xf>
    <xf numFmtId="0" fontId="47" fillId="29" borderId="52" xfId="56" applyFont="1" applyFill="1" applyBorder="1" applyAlignment="1">
      <alignment horizontal="left" vertical="center" wrapText="1" indent="2"/>
    </xf>
    <xf numFmtId="0" fontId="48" fillId="0" borderId="53" xfId="56" applyFont="1" applyBorder="1" applyAlignment="1">
      <alignment horizontal="left" indent="2"/>
    </xf>
    <xf numFmtId="0" fontId="48" fillId="0" borderId="54" xfId="56" applyFont="1" applyBorder="1" applyAlignment="1">
      <alignment horizontal="left" indent="2"/>
    </xf>
    <xf numFmtId="0" fontId="3" fillId="0" borderId="55" xfId="58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3" fillId="0" borderId="56" xfId="58" applyFont="1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3" fillId="0" borderId="56" xfId="58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56" xfId="58" applyFont="1" applyBorder="1" applyAlignment="1">
      <alignment horizontal="center" vertical="center"/>
    </xf>
    <xf numFmtId="0" fontId="3" fillId="0" borderId="28" xfId="58" applyFont="1" applyBorder="1" applyAlignment="1">
      <alignment horizontal="center" vertical="center"/>
    </xf>
    <xf numFmtId="0" fontId="49" fillId="0" borderId="58" xfId="56" applyFont="1" applyFill="1" applyBorder="1" applyAlignment="1">
      <alignment horizontal="right" vertical="center" wrapText="1"/>
    </xf>
    <xf numFmtId="0" fontId="49" fillId="0" borderId="28" xfId="56" applyFont="1" applyFill="1" applyBorder="1" applyAlignment="1">
      <alignment horizontal="right" vertical="center" wrapText="1"/>
    </xf>
    <xf numFmtId="0" fontId="0" fillId="0" borderId="57" xfId="0" applyFill="1" applyBorder="1" applyAlignment="1">
      <alignment horizontal="center" vertical="center"/>
    </xf>
    <xf numFmtId="0" fontId="3" fillId="29" borderId="34" xfId="58" applyFont="1" applyFill="1" applyBorder="1" applyAlignment="1">
      <alignment horizontal="center" vertical="center"/>
    </xf>
    <xf numFmtId="0" fontId="0" fillId="29" borderId="36" xfId="0" applyFill="1" applyBorder="1" applyAlignment="1">
      <alignment horizontal="center" vertical="center"/>
    </xf>
    <xf numFmtId="0" fontId="3" fillId="29" borderId="19" xfId="58" applyFont="1" applyFill="1" applyBorder="1" applyAlignment="1">
      <alignment horizontal="left" vertical="center" indent="1"/>
    </xf>
    <xf numFmtId="0" fontId="0" fillId="29" borderId="17" xfId="0" applyFill="1" applyBorder="1" applyAlignment="1">
      <alignment horizontal="left" vertical="center" indent="1"/>
    </xf>
    <xf numFmtId="4" fontId="3" fillId="29" borderId="20" xfId="58" applyNumberFormat="1" applyFont="1" applyFill="1" applyBorder="1" applyAlignment="1">
      <alignment horizontal="right" vertical="center" wrapText="1" indent="3"/>
    </xf>
    <xf numFmtId="0" fontId="0" fillId="0" borderId="35" xfId="0" applyBorder="1" applyAlignment="1">
      <alignment horizontal="right" vertical="center" indent="3"/>
    </xf>
    <xf numFmtId="0" fontId="0" fillId="0" borderId="21" xfId="0" applyBorder="1" applyAlignment="1">
      <alignment horizontal="right" vertical="center" indent="3"/>
    </xf>
    <xf numFmtId="0" fontId="0" fillId="0" borderId="37" xfId="0" applyBorder="1" applyAlignment="1">
      <alignment horizontal="right" vertical="center" indent="3"/>
    </xf>
    <xf numFmtId="44" fontId="4" fillId="0" borderId="22" xfId="58" applyNumberFormat="1" applyFont="1" applyFill="1" applyBorder="1" applyAlignment="1">
      <alignment horizontal="right" vertical="center"/>
    </xf>
    <xf numFmtId="44" fontId="0" fillId="0" borderId="38" xfId="0" applyNumberFormat="1" applyFill="1" applyBorder="1" applyAlignment="1">
      <alignment vertical="center"/>
    </xf>
    <xf numFmtId="44" fontId="3" fillId="28" borderId="23" xfId="57" applyNumberFormat="1" applyFont="1" applyFill="1" applyBorder="1" applyAlignment="1">
      <alignment horizontal="right" vertical="center" wrapText="1"/>
    </xf>
    <xf numFmtId="44" fontId="0" fillId="0" borderId="40" xfId="0" applyNumberFormat="1" applyBorder="1" applyAlignment="1">
      <alignment vertical="center"/>
    </xf>
    <xf numFmtId="0" fontId="44" fillId="0" borderId="41" xfId="58" applyFont="1" applyBorder="1" applyAlignment="1">
      <alignment horizontal="left" vertical="center" wrapText="1" indent="2"/>
    </xf>
    <xf numFmtId="0" fontId="8" fillId="0" borderId="24" xfId="57" applyBorder="1" applyAlignment="1">
      <alignment horizontal="left" vertical="center" indent="2"/>
    </xf>
    <xf numFmtId="44" fontId="44" fillId="0" borderId="25" xfId="58" applyNumberFormat="1" applyFont="1" applyFill="1" applyBorder="1" applyAlignment="1">
      <alignment horizontal="right" vertical="center"/>
    </xf>
    <xf numFmtId="44" fontId="8" fillId="0" borderId="42" xfId="57" applyNumberFormat="1" applyBorder="1" applyAlignment="1">
      <alignment horizontal="right" vertical="center"/>
    </xf>
    <xf numFmtId="0" fontId="45" fillId="0" borderId="43" xfId="58" applyFont="1" applyFill="1" applyBorder="1" applyAlignment="1">
      <alignment horizontal="left" vertical="center" wrapText="1" indent="2"/>
    </xf>
    <xf numFmtId="0" fontId="25" fillId="0" borderId="26" xfId="57" applyFont="1" applyFill="1" applyBorder="1" applyAlignment="1">
      <alignment horizontal="left" vertical="center" indent="2"/>
    </xf>
    <xf numFmtId="44" fontId="45" fillId="0" borderId="27" xfId="58" applyNumberFormat="1" applyFont="1" applyFill="1" applyBorder="1" applyAlignment="1">
      <alignment horizontal="right" vertical="center"/>
    </xf>
    <xf numFmtId="44" fontId="25" fillId="0" borderId="44" xfId="57" applyNumberFormat="1" applyFont="1" applyFill="1" applyBorder="1" applyAlignment="1">
      <alignment horizontal="right" vertical="center"/>
    </xf>
    <xf numFmtId="0" fontId="44" fillId="0" borderId="45" xfId="58" applyFont="1" applyBorder="1" applyAlignment="1">
      <alignment horizontal="left" vertical="center" wrapText="1" indent="2"/>
    </xf>
    <xf numFmtId="0" fontId="8" fillId="0" borderId="46" xfId="57" applyBorder="1" applyAlignment="1">
      <alignment horizontal="left" vertical="center" indent="2"/>
    </xf>
    <xf numFmtId="44" fontId="44" fillId="0" borderId="47" xfId="58" applyNumberFormat="1" applyFont="1" applyFill="1" applyBorder="1" applyAlignment="1">
      <alignment horizontal="right" vertical="center"/>
    </xf>
    <xf numFmtId="44" fontId="1" fillId="0" borderId="48" xfId="58" applyNumberFormat="1" applyFont="1" applyBorder="1" applyAlignment="1">
      <alignment horizontal="right" vertical="center"/>
    </xf>
    <xf numFmtId="0" fontId="49" fillId="0" borderId="69" xfId="56" applyFont="1" applyFill="1" applyBorder="1" applyAlignment="1">
      <alignment horizontal="right" vertical="center" wrapText="1"/>
    </xf>
    <xf numFmtId="0" fontId="49" fillId="0" borderId="67" xfId="56" applyFont="1" applyFill="1" applyBorder="1" applyAlignment="1">
      <alignment horizontal="right" vertical="center" wrapText="1"/>
    </xf>
    <xf numFmtId="0" fontId="3" fillId="0" borderId="56" xfId="58" applyFont="1" applyFill="1" applyBorder="1" applyAlignment="1">
      <alignment horizontal="center" vertical="center"/>
    </xf>
    <xf numFmtId="0" fontId="3" fillId="0" borderId="28" xfId="58" applyFont="1" applyFill="1" applyBorder="1" applyAlignment="1">
      <alignment horizontal="center" vertical="center"/>
    </xf>
    <xf numFmtId="4" fontId="3" fillId="0" borderId="56" xfId="58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6" fillId="30" borderId="16" xfId="56" applyFont="1" applyFill="1" applyBorder="1" applyAlignment="1">
      <alignment horizontal="left" vertical="center"/>
    </xf>
    <xf numFmtId="0" fontId="46" fillId="30" borderId="33" xfId="56" applyFont="1" applyFill="1" applyBorder="1" applyAlignment="1">
      <alignment horizontal="left" vertical="center"/>
    </xf>
    <xf numFmtId="0" fontId="46" fillId="30" borderId="18" xfId="56" applyFont="1" applyFill="1" applyBorder="1" applyAlignment="1">
      <alignment horizontal="left" vertical="center"/>
    </xf>
    <xf numFmtId="0" fontId="46" fillId="30" borderId="65" xfId="56" applyFont="1" applyFill="1" applyBorder="1" applyAlignment="1">
      <alignment horizontal="left" vertical="center"/>
    </xf>
    <xf numFmtId="0" fontId="49" fillId="0" borderId="62" xfId="56" applyFont="1" applyFill="1" applyBorder="1" applyAlignment="1">
      <alignment horizontal="right" vertical="center" wrapText="1"/>
    </xf>
    <xf numFmtId="0" fontId="49" fillId="0" borderId="4" xfId="56" applyFont="1" applyFill="1" applyBorder="1" applyAlignment="1">
      <alignment horizontal="right" vertical="center" wrapText="1"/>
    </xf>
    <xf numFmtId="0" fontId="47" fillId="29" borderId="52" xfId="56" applyFont="1" applyFill="1" applyBorder="1" applyAlignment="1">
      <alignment horizontal="left" vertical="center" wrapText="1" indent="2"/>
    </xf>
    <xf numFmtId="0" fontId="48" fillId="0" borderId="53" xfId="56" applyFont="1" applyBorder="1" applyAlignment="1">
      <alignment horizontal="left" indent="2"/>
    </xf>
    <xf numFmtId="0" fontId="48" fillId="0" borderId="54" xfId="56" applyFont="1" applyBorder="1" applyAlignment="1">
      <alignment horizontal="left" indent="2"/>
    </xf>
    <xf numFmtId="0" fontId="3" fillId="0" borderId="55" xfId="58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3" fillId="0" borderId="56" xfId="58" applyFont="1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3" fillId="0" borderId="56" xfId="58" applyFont="1" applyBorder="1" applyAlignment="1">
      <alignment horizontal="center" vertical="center"/>
    </xf>
    <xf numFmtId="0" fontId="3" fillId="0" borderId="28" xfId="58" applyFont="1" applyBorder="1" applyAlignment="1">
      <alignment horizontal="center" vertical="center"/>
    </xf>
    <xf numFmtId="0" fontId="46" fillId="30" borderId="72" xfId="56" applyFont="1" applyFill="1" applyBorder="1" applyAlignment="1">
      <alignment horizontal="left" vertical="center"/>
    </xf>
  </cellXfs>
  <cellStyles count="82">
    <cellStyle name="_tit_dokl" xfId="1"/>
    <cellStyle name="_ÚP Ostrava" xfId="2"/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ena" xfId="22"/>
    <cellStyle name="Euro" xfId="23"/>
    <cellStyle name="Euro 2" xfId="24"/>
    <cellStyle name="Euro 3" xfId="25"/>
    <cellStyle name="Euro 4" xfId="26"/>
    <cellStyle name="Euro 5" xfId="27"/>
    <cellStyle name="Euro 6" xfId="28"/>
    <cellStyle name="Euro 7" xfId="29"/>
    <cellStyle name="Euro 8" xfId="30"/>
    <cellStyle name="Excel Built-in Normal" xfId="31"/>
    <cellStyle name="Chybně 2" xfId="32"/>
    <cellStyle name="KAPITOLA" xfId="33"/>
    <cellStyle name="Kontrolní buňka 2" xfId="34"/>
    <cellStyle name="Měna 2" xfId="35"/>
    <cellStyle name="Měna 2 2" xfId="36"/>
    <cellStyle name="měny 2" xfId="37"/>
    <cellStyle name="MřížkaNormální" xfId="38"/>
    <cellStyle name="Nadpis 1 2" xfId="39"/>
    <cellStyle name="Nadpis 2 2" xfId="40"/>
    <cellStyle name="Nadpis 3 2" xfId="41"/>
    <cellStyle name="Nadpis 4 2" xfId="42"/>
    <cellStyle name="Nadpis1" xfId="43"/>
    <cellStyle name="Nadpis2" xfId="44"/>
    <cellStyle name="Nadpis3" xfId="45"/>
    <cellStyle name="Název 2" xfId="46"/>
    <cellStyle name="Neutrální 2" xfId="47"/>
    <cellStyle name="nor.cena" xfId="48"/>
    <cellStyle name="Normal_Sheet1" xfId="81"/>
    <cellStyle name="Normální" xfId="0" builtinId="0"/>
    <cellStyle name="normální 2" xfId="49"/>
    <cellStyle name="normální 2 2" xfId="50"/>
    <cellStyle name="Normální 2_oplocení" xfId="51"/>
    <cellStyle name="normální 3 2" xfId="52"/>
    <cellStyle name="normální 4 2" xfId="53"/>
    <cellStyle name="normální 5 2" xfId="54"/>
    <cellStyle name="Normální 6" xfId="55"/>
    <cellStyle name="normální_CCTV" xfId="56"/>
    <cellStyle name="normální_EZS" xfId="57"/>
    <cellStyle name="normální_Videotelefon" xfId="58"/>
    <cellStyle name="ODDIL" xfId="59"/>
    <cellStyle name="polozka" xfId="60"/>
    <cellStyle name="POLOŽKA" xfId="61"/>
    <cellStyle name="popis polozky" xfId="62"/>
    <cellStyle name="PopisSystému" xfId="63"/>
    <cellStyle name="Poznámka 2" xfId="64"/>
    <cellStyle name="Propojená buňka 2" xfId="65"/>
    <cellStyle name="Správně 2" xfId="66"/>
    <cellStyle name="Standard_Block" xfId="67"/>
    <cellStyle name="Styl 1" xfId="68"/>
    <cellStyle name="Text upozornění 2" xfId="69"/>
    <cellStyle name="TYP ŘÁDKU_1" xfId="70"/>
    <cellStyle name="Vstup 2" xfId="71"/>
    <cellStyle name="Výpočet 2" xfId="72"/>
    <cellStyle name="Výstup 2" xfId="73"/>
    <cellStyle name="Vysvětlující text 2" xfId="74"/>
    <cellStyle name="Zvýraznění 1 2" xfId="75"/>
    <cellStyle name="Zvýraznění 2 2" xfId="76"/>
    <cellStyle name="Zvýraznění 3 2" xfId="77"/>
    <cellStyle name="Zvýraznění 4 2" xfId="78"/>
    <cellStyle name="Zvýraznění 5 2" xfId="79"/>
    <cellStyle name="Zvýraznění 6 2" xfId="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3"/>
  <sheetViews>
    <sheetView showZeros="0" view="pageBreakPreview" zoomScaleNormal="100" zoomScaleSheetLayoutView="100" workbookViewId="0">
      <selection activeCell="B6" sqref="B6"/>
    </sheetView>
  </sheetViews>
  <sheetFormatPr defaultColWidth="9.109375" defaultRowHeight="13.2"/>
  <cols>
    <col min="1" max="1" width="4.88671875" style="2" customWidth="1"/>
    <col min="2" max="2" width="50.6640625" style="1" customWidth="1"/>
    <col min="3" max="4" width="15.6640625" style="14" customWidth="1"/>
    <col min="5" max="5" width="0.88671875" style="1" customWidth="1"/>
    <col min="6" max="16384" width="9.109375" style="1"/>
  </cols>
  <sheetData>
    <row r="1" spans="1:5" ht="30" customHeight="1">
      <c r="A1" s="17"/>
      <c r="B1" s="18" t="s">
        <v>48</v>
      </c>
      <c r="C1" s="19"/>
      <c r="D1" s="20"/>
    </row>
    <row r="2" spans="1:5" ht="13.8" thickBot="1">
      <c r="A2" s="21"/>
      <c r="B2" s="7"/>
      <c r="C2" s="13"/>
      <c r="D2" s="22"/>
    </row>
    <row r="3" spans="1:5" ht="20.100000000000001" customHeight="1" thickTop="1">
      <c r="A3" s="124" t="s">
        <v>45</v>
      </c>
      <c r="B3" s="126" t="s">
        <v>5</v>
      </c>
      <c r="C3" s="128" t="s">
        <v>12</v>
      </c>
      <c r="D3" s="129"/>
      <c r="E3" s="4"/>
    </row>
    <row r="4" spans="1:5" ht="20.100000000000001" customHeight="1" thickBot="1">
      <c r="A4" s="125"/>
      <c r="B4" s="127"/>
      <c r="C4" s="130"/>
      <c r="D4" s="131"/>
      <c r="E4" s="4"/>
    </row>
    <row r="5" spans="1:5" ht="20.100000000000001" customHeight="1">
      <c r="A5" s="23">
        <v>1</v>
      </c>
      <c r="B5" s="16" t="s">
        <v>41</v>
      </c>
      <c r="C5" s="132">
        <f>'ICT - rozvody'!H40</f>
        <v>0</v>
      </c>
      <c r="D5" s="133"/>
      <c r="E5" s="4"/>
    </row>
    <row r="6" spans="1:5" ht="20.100000000000001" customHeight="1">
      <c r="A6" s="23">
        <v>2</v>
      </c>
      <c r="B6" s="16" t="s">
        <v>43</v>
      </c>
      <c r="C6" s="132">
        <f>'ICT - aktivní prvky'!I19</f>
        <v>0</v>
      </c>
      <c r="D6" s="133"/>
      <c r="E6" s="4"/>
    </row>
    <row r="7" spans="1:5" ht="30" customHeight="1">
      <c r="A7" s="24"/>
      <c r="B7" s="25" t="s">
        <v>13</v>
      </c>
      <c r="C7" s="134">
        <f>SUM(C5:D6)</f>
        <v>0</v>
      </c>
      <c r="D7" s="135"/>
      <c r="E7" s="5"/>
    </row>
    <row r="8" spans="1:5" ht="30" customHeight="1">
      <c r="A8" s="136" t="s">
        <v>14</v>
      </c>
      <c r="B8" s="137"/>
      <c r="C8" s="138">
        <f>C7</f>
        <v>0</v>
      </c>
      <c r="D8" s="139"/>
      <c r="E8" s="5"/>
    </row>
    <row r="9" spans="1:5" ht="30" customHeight="1">
      <c r="A9" s="140" t="s">
        <v>15</v>
      </c>
      <c r="B9" s="141"/>
      <c r="C9" s="142">
        <f>ROUND(C8*0.21,0)</f>
        <v>0</v>
      </c>
      <c r="D9" s="143"/>
      <c r="E9" s="5"/>
    </row>
    <row r="10" spans="1:5" ht="30" customHeight="1" thickBot="1">
      <c r="A10" s="144" t="s">
        <v>16</v>
      </c>
      <c r="B10" s="145"/>
      <c r="C10" s="146">
        <f>C8+C9</f>
        <v>0</v>
      </c>
      <c r="D10" s="147"/>
      <c r="E10" s="5"/>
    </row>
    <row r="11" spans="1:5">
      <c r="A11" s="6"/>
      <c r="B11" s="4" t="s">
        <v>17</v>
      </c>
      <c r="C11" s="3"/>
      <c r="D11" s="3"/>
      <c r="E11" s="4"/>
    </row>
    <row r="12" spans="1:5">
      <c r="A12" s="6"/>
      <c r="B12" s="4"/>
      <c r="C12" s="3"/>
      <c r="D12" s="3"/>
      <c r="E12" s="4"/>
    </row>
    <row r="13" spans="1:5">
      <c r="D13" s="15"/>
    </row>
  </sheetData>
  <sheetProtection deleteRows="0" selectLockedCells="1"/>
  <customSheetViews>
    <customSheetView guid="{B6E5728D-7C8C-4CB8-AF5E-00D70C349AAF}" showPageBreaks="1" zeroValues="0" fitToPage="1" view="pageBreakPreview" topLeftCell="A4">
      <selection activeCell="F21" sqref="F21"/>
      <pageMargins left="0.78740157480314965" right="0.39370078740157483" top="0.78740157480314965" bottom="0.78740157480314965" header="0" footer="0"/>
      <printOptions horizontalCentered="1"/>
      <pageSetup paperSize="9" fitToHeight="10" orientation="portrait" r:id="rId1"/>
      <headerFooter alignWithMargins="0">
        <oddHeader xml:space="preserve">&amp;CIE-12-0005581
TR 110/22kV Rotava </oddHeader>
        <oddFooter>&amp;CVýkaz výměr&amp;R&amp;P/&amp;N</oddFooter>
      </headerFooter>
    </customSheetView>
    <customSheetView guid="{FBF5F353-BBD0-4154-BAA5-8861A75C2431}" showPageBreaks="1" zeroValues="0" fitToPage="1" printArea="1" view="pageBreakPreview">
      <selection activeCell="B8" sqref="B8"/>
      <pageMargins left="0.78740157480314965" right="0.39370078740157483" top="0.78740157480314965" bottom="0.78740157480314965" header="0" footer="0"/>
      <printOptions horizontalCentered="1"/>
      <pageSetup paperSize="9" fitToHeight="10" orientation="portrait" r:id="rId2"/>
      <headerFooter alignWithMargins="0">
        <oddHeader xml:space="preserve">&amp;CIE-12-0005581
TR 110/22kV Rotava </oddHeader>
        <oddFooter>&amp;CVýkaz výměr&amp;R&amp;P/&amp;N</oddFooter>
      </headerFooter>
    </customSheetView>
  </customSheetViews>
  <mergeCells count="12">
    <mergeCell ref="A8:B8"/>
    <mergeCell ref="C8:D8"/>
    <mergeCell ref="A9:B9"/>
    <mergeCell ref="C9:D9"/>
    <mergeCell ref="A10:B10"/>
    <mergeCell ref="C10:D10"/>
    <mergeCell ref="A3:A4"/>
    <mergeCell ref="B3:B4"/>
    <mergeCell ref="C3:D4"/>
    <mergeCell ref="C5:D5"/>
    <mergeCell ref="C7:D7"/>
    <mergeCell ref="C6:D6"/>
  </mergeCells>
  <printOptions horizontalCentered="1"/>
  <pageMargins left="0.25" right="0.25" top="0.75" bottom="0.75" header="0.3" footer="0.3"/>
  <pageSetup paperSize="9" fitToHeight="10" orientation="landscape" r:id="rId3"/>
  <headerFooter alignWithMargins="0">
    <oddHeader xml:space="preserve">&amp;CIE-12-0005581
TR 110/22kV Rotava </oddHeader>
    <oddFooter>&amp;CVýkaz výměr&amp;R&amp;P/&amp;N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79"/>
  <sheetViews>
    <sheetView tabSelected="1" topLeftCell="A22" zoomScaleNormal="100" zoomScaleSheetLayoutView="115" workbookViewId="0">
      <selection activeCell="O34" sqref="O34"/>
    </sheetView>
  </sheetViews>
  <sheetFormatPr defaultColWidth="9.109375" defaultRowHeight="13.2"/>
  <cols>
    <col min="1" max="1" width="6.5546875" style="2" customWidth="1"/>
    <col min="2" max="2" width="35.33203125" style="1" customWidth="1"/>
    <col min="3" max="3" width="4.6640625" style="2" customWidth="1"/>
    <col min="4" max="4" width="5.6640625" style="12" customWidth="1"/>
    <col min="5" max="5" width="12.6640625" style="10" bestFit="1" customWidth="1"/>
    <col min="6" max="6" width="11.88671875" style="10" customWidth="1"/>
    <col min="7" max="7" width="12.5546875" style="10" customWidth="1"/>
    <col min="8" max="8" width="13.88671875" style="10" customWidth="1"/>
    <col min="9" max="9" width="0.88671875" style="1" customWidth="1"/>
    <col min="10" max="16384" width="9.109375" style="1"/>
  </cols>
  <sheetData>
    <row r="1" spans="1:8" ht="30" customHeight="1">
      <c r="A1" s="6"/>
      <c r="B1" s="8" t="s">
        <v>11</v>
      </c>
      <c r="C1" s="6"/>
      <c r="D1" s="11"/>
      <c r="E1" s="9"/>
      <c r="F1" s="9"/>
      <c r="G1" s="9"/>
      <c r="H1" s="9"/>
    </row>
    <row r="2" spans="1:8" ht="5.0999999999999996" customHeight="1" thickBot="1">
      <c r="A2" s="6"/>
      <c r="B2" s="4"/>
      <c r="C2" s="6"/>
      <c r="D2" s="11"/>
      <c r="E2" s="9"/>
      <c r="F2" s="9"/>
      <c r="G2" s="9"/>
      <c r="H2" s="9"/>
    </row>
    <row r="3" spans="1:8" ht="20.100000000000001" customHeight="1">
      <c r="A3" s="164" t="s">
        <v>45</v>
      </c>
      <c r="B3" s="166" t="s">
        <v>5</v>
      </c>
      <c r="C3" s="168" t="s">
        <v>0</v>
      </c>
      <c r="D3" s="150" t="s">
        <v>1</v>
      </c>
      <c r="E3" s="152" t="s">
        <v>4</v>
      </c>
      <c r="F3" s="153"/>
      <c r="G3" s="152" t="s">
        <v>29</v>
      </c>
      <c r="H3" s="154"/>
    </row>
    <row r="4" spans="1:8" ht="20.100000000000001" customHeight="1" thickBot="1">
      <c r="A4" s="165"/>
      <c r="B4" s="167"/>
      <c r="C4" s="169"/>
      <c r="D4" s="151"/>
      <c r="E4" s="39" t="s">
        <v>2</v>
      </c>
      <c r="F4" s="39" t="s">
        <v>3</v>
      </c>
      <c r="G4" s="39" t="s">
        <v>2</v>
      </c>
      <c r="H4" s="40" t="s">
        <v>3</v>
      </c>
    </row>
    <row r="5" spans="1:8" ht="30" customHeight="1" thickBot="1">
      <c r="A5" s="161" t="s">
        <v>41</v>
      </c>
      <c r="B5" s="162"/>
      <c r="C5" s="162"/>
      <c r="D5" s="162"/>
      <c r="E5" s="162"/>
      <c r="F5" s="162"/>
      <c r="G5" s="162"/>
      <c r="H5" s="163"/>
    </row>
    <row r="6" spans="1:8" ht="15.75" customHeight="1" thickBot="1">
      <c r="A6" s="41"/>
      <c r="B6" s="155" t="s">
        <v>31</v>
      </c>
      <c r="C6" s="155"/>
      <c r="D6" s="155"/>
      <c r="E6" s="155"/>
      <c r="F6" s="155"/>
      <c r="G6" s="155"/>
      <c r="H6" s="156"/>
    </row>
    <row r="7" spans="1:8" ht="21" thickTop="1">
      <c r="A7" s="58">
        <v>1</v>
      </c>
      <c r="B7" s="38" t="s">
        <v>49</v>
      </c>
      <c r="C7" s="36" t="s">
        <v>9</v>
      </c>
      <c r="D7" s="36">
        <v>1</v>
      </c>
      <c r="E7" s="37"/>
      <c r="F7" s="33">
        <f t="shared" ref="F7:F9" si="0">E7*D7</f>
        <v>0</v>
      </c>
      <c r="G7" s="68"/>
      <c r="H7" s="42">
        <f t="shared" ref="H7:H9" si="1">G7*D7</f>
        <v>0</v>
      </c>
    </row>
    <row r="8" spans="1:8" ht="26.25" customHeight="1">
      <c r="A8" s="58">
        <v>2</v>
      </c>
      <c r="B8" s="26" t="s">
        <v>21</v>
      </c>
      <c r="C8" s="36" t="s">
        <v>9</v>
      </c>
      <c r="D8" s="36">
        <v>6</v>
      </c>
      <c r="E8" s="37"/>
      <c r="F8" s="33">
        <f t="shared" si="0"/>
        <v>0</v>
      </c>
      <c r="G8" s="68"/>
      <c r="H8" s="42">
        <f t="shared" si="1"/>
        <v>0</v>
      </c>
    </row>
    <row r="9" spans="1:8" ht="31.5" customHeight="1">
      <c r="A9" s="58">
        <v>3</v>
      </c>
      <c r="B9" s="26" t="s">
        <v>22</v>
      </c>
      <c r="C9" s="36" t="s">
        <v>9</v>
      </c>
      <c r="D9" s="36">
        <v>1</v>
      </c>
      <c r="E9" s="37"/>
      <c r="F9" s="33">
        <f t="shared" si="0"/>
        <v>0</v>
      </c>
      <c r="G9" s="68"/>
      <c r="H9" s="42">
        <f t="shared" si="1"/>
        <v>0</v>
      </c>
    </row>
    <row r="10" spans="1:8" ht="81.599999999999994">
      <c r="A10" s="58">
        <v>4</v>
      </c>
      <c r="B10" s="26" t="s">
        <v>51</v>
      </c>
      <c r="C10" s="27" t="s">
        <v>9</v>
      </c>
      <c r="D10" s="27">
        <v>4</v>
      </c>
      <c r="E10" s="28"/>
      <c r="F10" s="29">
        <f t="shared" ref="F10:F29" si="2">E10*D10</f>
        <v>0</v>
      </c>
      <c r="G10" s="67"/>
      <c r="H10" s="43">
        <f t="shared" ref="H10:H29" si="3">G10*D10</f>
        <v>0</v>
      </c>
    </row>
    <row r="11" spans="1:8" ht="37.5" customHeight="1">
      <c r="A11" s="58">
        <v>5</v>
      </c>
      <c r="B11" s="26" t="s">
        <v>30</v>
      </c>
      <c r="C11" s="27" t="s">
        <v>6</v>
      </c>
      <c r="D11" s="27">
        <v>1</v>
      </c>
      <c r="E11" s="28"/>
      <c r="F11" s="29">
        <f t="shared" ref="F11" si="4">E11*D11</f>
        <v>0</v>
      </c>
      <c r="G11" s="67"/>
      <c r="H11" s="43">
        <f t="shared" ref="H11" si="5">G11*D11</f>
        <v>0</v>
      </c>
    </row>
    <row r="12" spans="1:8" ht="15" customHeight="1">
      <c r="A12" s="159" t="s">
        <v>27</v>
      </c>
      <c r="B12" s="160"/>
      <c r="C12" s="160"/>
      <c r="D12" s="160"/>
      <c r="E12" s="160"/>
      <c r="F12" s="49">
        <f>SUM(F7:F11)</f>
        <v>0</v>
      </c>
      <c r="G12" s="50"/>
      <c r="H12" s="70">
        <f>SUM(H7:H11)</f>
        <v>0</v>
      </c>
    </row>
    <row r="13" spans="1:8" ht="17.25" customHeight="1" thickBot="1">
      <c r="A13" s="44"/>
      <c r="B13" s="157" t="s">
        <v>20</v>
      </c>
      <c r="C13" s="157"/>
      <c r="D13" s="157"/>
      <c r="E13" s="157"/>
      <c r="F13" s="157"/>
      <c r="G13" s="157"/>
      <c r="H13" s="158"/>
    </row>
    <row r="14" spans="1:8" ht="82.2" thickTop="1">
      <c r="A14" s="58">
        <v>6</v>
      </c>
      <c r="B14" s="34" t="s">
        <v>52</v>
      </c>
      <c r="C14" s="35" t="s">
        <v>9</v>
      </c>
      <c r="D14" s="36">
        <v>31</v>
      </c>
      <c r="E14" s="37"/>
      <c r="F14" s="33">
        <f t="shared" si="2"/>
        <v>0</v>
      </c>
      <c r="G14" s="68"/>
      <c r="H14" s="42">
        <f t="shared" si="3"/>
        <v>0</v>
      </c>
    </row>
    <row r="15" spans="1:8" ht="71.400000000000006">
      <c r="A15" s="58">
        <v>7</v>
      </c>
      <c r="B15" s="34" t="s">
        <v>53</v>
      </c>
      <c r="C15" s="31" t="s">
        <v>9</v>
      </c>
      <c r="D15" s="27">
        <v>5</v>
      </c>
      <c r="E15" s="37"/>
      <c r="F15" s="29">
        <f t="shared" si="2"/>
        <v>0</v>
      </c>
      <c r="G15" s="67"/>
      <c r="H15" s="43">
        <f t="shared" si="3"/>
        <v>0</v>
      </c>
    </row>
    <row r="16" spans="1:8" ht="51">
      <c r="A16" s="58">
        <v>8</v>
      </c>
      <c r="B16" s="30" t="s">
        <v>54</v>
      </c>
      <c r="C16" s="31" t="s">
        <v>19</v>
      </c>
      <c r="D16" s="27">
        <v>4500</v>
      </c>
      <c r="E16" s="28"/>
      <c r="F16" s="29">
        <f t="shared" si="2"/>
        <v>0</v>
      </c>
      <c r="G16" s="67"/>
      <c r="H16" s="43">
        <f t="shared" si="3"/>
        <v>0</v>
      </c>
    </row>
    <row r="17" spans="1:8" ht="91.8">
      <c r="A17" s="58">
        <v>9</v>
      </c>
      <c r="B17" s="30" t="s">
        <v>55</v>
      </c>
      <c r="C17" s="31" t="s">
        <v>9</v>
      </c>
      <c r="D17" s="27">
        <v>11</v>
      </c>
      <c r="E17" s="28"/>
      <c r="F17" s="29">
        <f t="shared" si="2"/>
        <v>0</v>
      </c>
      <c r="G17" s="67"/>
      <c r="H17" s="43">
        <f t="shared" si="3"/>
        <v>0</v>
      </c>
    </row>
    <row r="18" spans="1:8" ht="91.8">
      <c r="A18" s="58">
        <v>10</v>
      </c>
      <c r="B18" s="30" t="s">
        <v>56</v>
      </c>
      <c r="C18" s="31" t="s">
        <v>9</v>
      </c>
      <c r="D18" s="27">
        <v>11</v>
      </c>
      <c r="E18" s="28"/>
      <c r="F18" s="29">
        <f t="shared" ref="F18" si="6">E18*D18</f>
        <v>0</v>
      </c>
      <c r="G18" s="67"/>
      <c r="H18" s="43">
        <f t="shared" ref="H18" si="7">G18*D18</f>
        <v>0</v>
      </c>
    </row>
    <row r="19" spans="1:8" ht="30.75" customHeight="1">
      <c r="A19" s="58">
        <v>11</v>
      </c>
      <c r="B19" s="51" t="s">
        <v>32</v>
      </c>
      <c r="C19" s="31" t="s">
        <v>10</v>
      </c>
      <c r="D19" s="27">
        <v>150</v>
      </c>
      <c r="E19" s="28"/>
      <c r="F19" s="29">
        <f t="shared" ref="F19:F22" si="8">E19*D19</f>
        <v>0</v>
      </c>
      <c r="G19" s="67"/>
      <c r="H19" s="43">
        <f t="shared" ref="H19:H22" si="9">G19*D19</f>
        <v>0</v>
      </c>
    </row>
    <row r="20" spans="1:8" ht="30.75" customHeight="1">
      <c r="A20" s="58">
        <v>12</v>
      </c>
      <c r="B20" s="51" t="s">
        <v>33</v>
      </c>
      <c r="C20" s="31" t="s">
        <v>10</v>
      </c>
      <c r="D20" s="27">
        <v>30</v>
      </c>
      <c r="E20" s="28"/>
      <c r="F20" s="29">
        <f t="shared" si="8"/>
        <v>0</v>
      </c>
      <c r="G20" s="67"/>
      <c r="H20" s="43">
        <f t="shared" si="9"/>
        <v>0</v>
      </c>
    </row>
    <row r="21" spans="1:8" ht="30.75" customHeight="1">
      <c r="A21" s="58">
        <v>13</v>
      </c>
      <c r="B21" s="51" t="s">
        <v>34</v>
      </c>
      <c r="C21" s="31" t="s">
        <v>10</v>
      </c>
      <c r="D21" s="27">
        <v>50</v>
      </c>
      <c r="E21" s="28"/>
      <c r="F21" s="29">
        <f t="shared" si="8"/>
        <v>0</v>
      </c>
      <c r="G21" s="67"/>
      <c r="H21" s="43">
        <f t="shared" si="9"/>
        <v>0</v>
      </c>
    </row>
    <row r="22" spans="1:8" ht="30.75" customHeight="1">
      <c r="A22" s="58">
        <v>14</v>
      </c>
      <c r="B22" s="51" t="s">
        <v>35</v>
      </c>
      <c r="C22" s="31" t="s">
        <v>10</v>
      </c>
      <c r="D22" s="27">
        <v>50</v>
      </c>
      <c r="E22" s="28"/>
      <c r="F22" s="29">
        <f t="shared" si="8"/>
        <v>0</v>
      </c>
      <c r="G22" s="67"/>
      <c r="H22" s="43">
        <f t="shared" si="9"/>
        <v>0</v>
      </c>
    </row>
    <row r="23" spans="1:8" ht="30.75" customHeight="1">
      <c r="A23" s="58">
        <v>15</v>
      </c>
      <c r="B23" s="30" t="s">
        <v>36</v>
      </c>
      <c r="C23" s="31" t="s">
        <v>10</v>
      </c>
      <c r="D23" s="27">
        <v>90</v>
      </c>
      <c r="E23" s="28"/>
      <c r="F23" s="29">
        <f t="shared" ref="F23" si="10">E23*D23</f>
        <v>0</v>
      </c>
      <c r="G23" s="67"/>
      <c r="H23" s="43">
        <f t="shared" ref="H23" si="11">G23*D23</f>
        <v>0</v>
      </c>
    </row>
    <row r="24" spans="1:8" ht="37.5" customHeight="1">
      <c r="A24" s="58">
        <v>16</v>
      </c>
      <c r="B24" s="30" t="s">
        <v>46</v>
      </c>
      <c r="C24" s="31" t="s">
        <v>6</v>
      </c>
      <c r="D24" s="27">
        <v>1</v>
      </c>
      <c r="E24" s="28"/>
      <c r="F24" s="29">
        <f t="shared" ref="F24:F25" si="12">E24*D24</f>
        <v>0</v>
      </c>
      <c r="G24" s="67"/>
      <c r="H24" s="43">
        <f t="shared" ref="H24:H25" si="13">G24*D24</f>
        <v>0</v>
      </c>
    </row>
    <row r="25" spans="1:8" ht="35.25" customHeight="1">
      <c r="A25" s="58">
        <v>17</v>
      </c>
      <c r="B25" s="51" t="s">
        <v>37</v>
      </c>
      <c r="C25" s="31" t="s">
        <v>10</v>
      </c>
      <c r="D25" s="27">
        <v>50</v>
      </c>
      <c r="E25" s="28"/>
      <c r="F25" s="29">
        <f t="shared" si="12"/>
        <v>0</v>
      </c>
      <c r="G25" s="67"/>
      <c r="H25" s="43">
        <f t="shared" si="13"/>
        <v>0</v>
      </c>
    </row>
    <row r="26" spans="1:8" ht="38.25" customHeight="1">
      <c r="A26" s="58">
        <v>18</v>
      </c>
      <c r="B26" s="51" t="s">
        <v>38</v>
      </c>
      <c r="C26" s="31" t="s">
        <v>10</v>
      </c>
      <c r="D26" s="27">
        <v>50</v>
      </c>
      <c r="E26" s="28"/>
      <c r="F26" s="29">
        <f t="shared" si="2"/>
        <v>0</v>
      </c>
      <c r="G26" s="67"/>
      <c r="H26" s="43">
        <f t="shared" si="3"/>
        <v>0</v>
      </c>
    </row>
    <row r="27" spans="1:8" ht="17.25" customHeight="1">
      <c r="A27" s="58">
        <v>19</v>
      </c>
      <c r="B27" s="51" t="s">
        <v>50</v>
      </c>
      <c r="C27" s="31" t="s">
        <v>6</v>
      </c>
      <c r="D27" s="27">
        <v>1</v>
      </c>
      <c r="E27" s="28"/>
      <c r="F27" s="29">
        <f t="shared" ref="F27:F28" si="14">E27*D27</f>
        <v>0</v>
      </c>
      <c r="G27" s="67"/>
      <c r="H27" s="43">
        <f t="shared" ref="H27:H28" si="15">G27*D27</f>
        <v>0</v>
      </c>
    </row>
    <row r="28" spans="1:8" ht="16.5" customHeight="1">
      <c r="A28" s="58">
        <v>20</v>
      </c>
      <c r="B28" s="51" t="s">
        <v>40</v>
      </c>
      <c r="C28" s="31" t="s">
        <v>6</v>
      </c>
      <c r="D28" s="27">
        <v>1</v>
      </c>
      <c r="E28" s="28"/>
      <c r="F28" s="29">
        <f t="shared" si="14"/>
        <v>0</v>
      </c>
      <c r="G28" s="67"/>
      <c r="H28" s="43">
        <f t="shared" si="15"/>
        <v>0</v>
      </c>
    </row>
    <row r="29" spans="1:8" ht="26.25" customHeight="1">
      <c r="A29" s="58">
        <v>21</v>
      </c>
      <c r="B29" s="32" t="s">
        <v>39</v>
      </c>
      <c r="C29" s="31" t="s">
        <v>6</v>
      </c>
      <c r="D29" s="27">
        <v>1</v>
      </c>
      <c r="E29" s="28"/>
      <c r="F29" s="29">
        <f t="shared" si="2"/>
        <v>0</v>
      </c>
      <c r="G29" s="67"/>
      <c r="H29" s="43">
        <f t="shared" si="3"/>
        <v>0</v>
      </c>
    </row>
    <row r="30" spans="1:8" ht="15" customHeight="1">
      <c r="A30" s="159" t="s">
        <v>27</v>
      </c>
      <c r="B30" s="160"/>
      <c r="C30" s="160"/>
      <c r="D30" s="160"/>
      <c r="E30" s="160"/>
      <c r="F30" s="49">
        <f>SUM(F14:F29)</f>
        <v>0</v>
      </c>
      <c r="G30" s="50"/>
      <c r="H30" s="70">
        <f>SUM(H14:H29)</f>
        <v>0</v>
      </c>
    </row>
    <row r="31" spans="1:8" ht="17.25" customHeight="1" thickBot="1">
      <c r="A31" s="44"/>
      <c r="B31" s="157" t="s">
        <v>42</v>
      </c>
      <c r="C31" s="157"/>
      <c r="D31" s="157"/>
      <c r="E31" s="157"/>
      <c r="F31" s="170"/>
      <c r="G31" s="157"/>
      <c r="H31" s="158"/>
    </row>
    <row r="32" spans="1:8" ht="13.8" thickTop="1">
      <c r="A32" s="52">
        <v>22</v>
      </c>
      <c r="B32" s="53" t="s">
        <v>23</v>
      </c>
      <c r="C32" s="54" t="s">
        <v>6</v>
      </c>
      <c r="D32" s="54">
        <v>1</v>
      </c>
      <c r="E32" s="48"/>
      <c r="F32" s="46">
        <f>D32*E32</f>
        <v>0</v>
      </c>
      <c r="G32" s="69"/>
      <c r="H32" s="55">
        <f t="shared" ref="H32:H38" si="16">G32*D32</f>
        <v>0</v>
      </c>
    </row>
    <row r="33" spans="1:8">
      <c r="A33" s="47">
        <v>23</v>
      </c>
      <c r="B33" s="32" t="s">
        <v>24</v>
      </c>
      <c r="C33" s="45" t="s">
        <v>6</v>
      </c>
      <c r="D33" s="45">
        <v>1</v>
      </c>
      <c r="E33" s="46"/>
      <c r="F33" s="46">
        <f t="shared" ref="F33:F38" si="17">D33*E33</f>
        <v>0</v>
      </c>
      <c r="G33" s="29"/>
      <c r="H33" s="43">
        <f t="shared" ref="H33:H35" si="18">G33*D33</f>
        <v>0</v>
      </c>
    </row>
    <row r="34" spans="1:8">
      <c r="A34" s="52">
        <v>24</v>
      </c>
      <c r="B34" s="32" t="s">
        <v>18</v>
      </c>
      <c r="C34" s="31" t="s">
        <v>6</v>
      </c>
      <c r="D34" s="45">
        <v>1</v>
      </c>
      <c r="E34" s="46"/>
      <c r="F34" s="46">
        <f t="shared" si="17"/>
        <v>0</v>
      </c>
      <c r="G34" s="29"/>
      <c r="H34" s="43">
        <f t="shared" si="18"/>
        <v>0</v>
      </c>
    </row>
    <row r="35" spans="1:8">
      <c r="A35" s="47">
        <v>25</v>
      </c>
      <c r="B35" s="32" t="s">
        <v>7</v>
      </c>
      <c r="C35" s="45" t="s">
        <v>6</v>
      </c>
      <c r="D35" s="45">
        <v>1</v>
      </c>
      <c r="E35" s="46"/>
      <c r="F35" s="46">
        <f t="shared" si="17"/>
        <v>0</v>
      </c>
      <c r="G35" s="33"/>
      <c r="H35" s="42">
        <f t="shared" si="18"/>
        <v>0</v>
      </c>
    </row>
    <row r="36" spans="1:8">
      <c r="A36" s="52">
        <v>26</v>
      </c>
      <c r="B36" s="32" t="s">
        <v>25</v>
      </c>
      <c r="C36" s="31" t="s">
        <v>6</v>
      </c>
      <c r="D36" s="45">
        <v>1</v>
      </c>
      <c r="E36" s="46"/>
      <c r="F36" s="46">
        <f t="shared" si="17"/>
        <v>0</v>
      </c>
      <c r="G36" s="29"/>
      <c r="H36" s="43">
        <f t="shared" si="16"/>
        <v>0</v>
      </c>
    </row>
    <row r="37" spans="1:8">
      <c r="A37" s="47">
        <v>27</v>
      </c>
      <c r="B37" s="32" t="s">
        <v>26</v>
      </c>
      <c r="C37" s="45" t="s">
        <v>6</v>
      </c>
      <c r="D37" s="45">
        <v>1</v>
      </c>
      <c r="E37" s="46"/>
      <c r="F37" s="46">
        <f t="shared" si="17"/>
        <v>0</v>
      </c>
      <c r="G37" s="29"/>
      <c r="H37" s="43">
        <f t="shared" si="16"/>
        <v>0</v>
      </c>
    </row>
    <row r="38" spans="1:8">
      <c r="A38" s="52">
        <v>28</v>
      </c>
      <c r="B38" s="32" t="s">
        <v>8</v>
      </c>
      <c r="C38" s="45" t="s">
        <v>6</v>
      </c>
      <c r="D38" s="45">
        <v>1</v>
      </c>
      <c r="E38" s="46"/>
      <c r="F38" s="46">
        <f t="shared" si="17"/>
        <v>0</v>
      </c>
      <c r="G38" s="29"/>
      <c r="H38" s="43">
        <f t="shared" si="16"/>
        <v>0</v>
      </c>
    </row>
    <row r="39" spans="1:8" ht="15" customHeight="1" thickBot="1">
      <c r="A39" s="148" t="s">
        <v>27</v>
      </c>
      <c r="B39" s="149"/>
      <c r="C39" s="149"/>
      <c r="D39" s="149"/>
      <c r="E39" s="149"/>
      <c r="F39" s="87">
        <f>SUM(F32:F38)</f>
        <v>0</v>
      </c>
      <c r="G39" s="88"/>
      <c r="H39" s="89">
        <f>SUM(H32:H38)</f>
        <v>0</v>
      </c>
    </row>
    <row r="40" spans="1:8" ht="13.8" thickBot="1">
      <c r="A40" s="82"/>
      <c r="B40" s="83" t="s">
        <v>28</v>
      </c>
      <c r="C40" s="84"/>
      <c r="D40" s="84"/>
      <c r="E40" s="85"/>
      <c r="F40" s="85"/>
      <c r="G40" s="85"/>
      <c r="H40" s="86">
        <f>F12+H12+F30+H30+F39+H39</f>
        <v>0</v>
      </c>
    </row>
    <row r="41" spans="1:8">
      <c r="A41" s="1"/>
      <c r="C41" s="1"/>
      <c r="D41" s="1"/>
      <c r="E41" s="1"/>
      <c r="F41" s="1"/>
      <c r="G41" s="1"/>
      <c r="H41" s="1"/>
    </row>
    <row r="42" spans="1:8" ht="12.75" customHeight="1"/>
    <row r="75" ht="30" customHeight="1"/>
    <row r="76" ht="47.25" customHeight="1"/>
    <row r="77" ht="35.25" customHeight="1"/>
    <row r="78" ht="30" customHeight="1"/>
    <row r="79" ht="30" customHeight="1"/>
  </sheetData>
  <customSheetViews>
    <customSheetView guid="{B6E5728D-7C8C-4CB8-AF5E-00D70C349AAF}" fitToPage="1">
      <selection activeCell="M15" sqref="M15"/>
      <pageMargins left="0.78740157480314965" right="0.78740157480314965" top="0.98425196850393704" bottom="0.98425196850393704" header="0.51181102362204722" footer="0.51181102362204722"/>
      <pageSetup paperSize="9" scale="80" fitToHeight="10" orientation="portrait" r:id="rId1"/>
      <headerFooter alignWithMargins="0">
        <oddHeader xml:space="preserve">&amp;CIE-12-0005581
TR 110/22kV Rotava </oddHeader>
        <oddFooter>&amp;CVýkaz výměr&amp;R&amp;P/&amp;N</oddFooter>
      </headerFooter>
    </customSheetView>
    <customSheetView guid="{FBF5F353-BBD0-4154-BAA5-8861A75C2431}" scale="115" showPageBreaks="1" fitToPage="1" printArea="1" view="pageBreakPreview">
      <selection activeCell="A7" sqref="A7"/>
      <pageMargins left="0.78740157480314965" right="0.78740157480314965" top="0.98425196850393704" bottom="0.98425196850393704" header="0.51181102362204722" footer="0.51181102362204722"/>
      <pageSetup paperSize="9" scale="90" fitToHeight="10" orientation="portrait" r:id="rId2"/>
      <headerFooter alignWithMargins="0">
        <oddHeader xml:space="preserve">&amp;CIE-12-0005581
TR 110/22kV Rotava </oddHeader>
        <oddFooter>&amp;CVýkaz výměr&amp;R&amp;P/&amp;N</oddFooter>
      </headerFooter>
    </customSheetView>
  </customSheetViews>
  <mergeCells count="13">
    <mergeCell ref="A39:E39"/>
    <mergeCell ref="D3:D4"/>
    <mergeCell ref="E3:F3"/>
    <mergeCell ref="G3:H3"/>
    <mergeCell ref="B6:H6"/>
    <mergeCell ref="B13:H13"/>
    <mergeCell ref="A12:E12"/>
    <mergeCell ref="B31:H31"/>
    <mergeCell ref="A30:E30"/>
    <mergeCell ref="A5:H5"/>
    <mergeCell ref="A3:A4"/>
    <mergeCell ref="B3:B4"/>
    <mergeCell ref="C3:C4"/>
  </mergeCells>
  <pageMargins left="0.78740157480314965" right="0.78740157480314965" top="0.98425196850393704" bottom="0.98425196850393704" header="0.51181102362204722" footer="0.51181102362204722"/>
  <pageSetup paperSize="9" scale="67" fitToHeight="10" orientation="portrait" r:id="rId3"/>
  <headerFooter alignWithMargins="0">
    <oddHeader xml:space="preserve">&amp;CIE-12-0005581
TR 110/22kV Rotava </oddHeader>
    <oddFooter>&amp;CVýkaz výměr&amp;R&amp;P/&amp;N</oddFooter>
  </headerFooter>
  <ignoredErrors>
    <ignoredError sqref="A7:B9 F7:F31 H7:H40 A11:B13 A10 C10:D10 A19:B40 A16 C16:D16 A15 A14 C14:D14 C15:D15 A17:A18 C17:D18 C7:D9 C11:D13 C19:D40 F39:F4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opLeftCell="A7" zoomScaleNormal="100" workbookViewId="0">
      <selection activeCell="I20" sqref="I20"/>
    </sheetView>
  </sheetViews>
  <sheetFormatPr defaultColWidth="9.109375" defaultRowHeight="13.2"/>
  <cols>
    <col min="1" max="1" width="6.5546875" style="2" customWidth="1"/>
    <col min="2" max="2" width="35.33203125" style="1" customWidth="1"/>
    <col min="3" max="3" width="22" style="2" customWidth="1"/>
    <col min="4" max="4" width="4.6640625" style="2" customWidth="1"/>
    <col min="5" max="5" width="5.6640625" style="12" customWidth="1"/>
    <col min="6" max="6" width="12.6640625" style="10" bestFit="1" customWidth="1"/>
    <col min="7" max="7" width="13.33203125" style="10" customWidth="1"/>
    <col min="8" max="8" width="12.5546875" style="10" customWidth="1"/>
    <col min="9" max="9" width="15.33203125" style="10" customWidth="1"/>
    <col min="10" max="10" width="0.88671875" style="1" customWidth="1"/>
    <col min="11" max="11" width="9.88671875" style="1" customWidth="1"/>
    <col min="12" max="12" width="13.33203125" style="1" bestFit="1" customWidth="1"/>
    <col min="13" max="16384" width="9.109375" style="1"/>
  </cols>
  <sheetData>
    <row r="1" spans="1:11" ht="30" customHeight="1">
      <c r="A1" s="6"/>
      <c r="B1" s="8" t="s">
        <v>11</v>
      </c>
      <c r="C1" s="6"/>
      <c r="D1" s="6"/>
      <c r="E1" s="11"/>
      <c r="F1" s="9"/>
      <c r="G1" s="9"/>
      <c r="H1" s="9"/>
      <c r="I1" s="9"/>
    </row>
    <row r="2" spans="1:11" ht="5.0999999999999996" customHeight="1" thickBot="1">
      <c r="A2" s="6"/>
      <c r="B2" s="4"/>
      <c r="C2" s="6"/>
      <c r="D2" s="6"/>
      <c r="E2" s="11"/>
      <c r="F2" s="9"/>
      <c r="G2" s="9"/>
      <c r="H2" s="9"/>
      <c r="I2" s="9"/>
    </row>
    <row r="3" spans="1:11" ht="20.100000000000001" customHeight="1">
      <c r="A3" s="113" t="s">
        <v>45</v>
      </c>
      <c r="B3" s="115" t="s">
        <v>5</v>
      </c>
      <c r="C3" s="117" t="s">
        <v>57</v>
      </c>
      <c r="D3" s="119" t="s">
        <v>0</v>
      </c>
      <c r="E3" s="100" t="s">
        <v>1</v>
      </c>
      <c r="F3" s="102" t="s">
        <v>4</v>
      </c>
      <c r="G3" s="103"/>
      <c r="H3" s="102" t="s">
        <v>29</v>
      </c>
      <c r="I3" s="123"/>
    </row>
    <row r="4" spans="1:11" ht="20.100000000000001" customHeight="1" thickBot="1">
      <c r="A4" s="114"/>
      <c r="B4" s="116"/>
      <c r="C4" s="118"/>
      <c r="D4" s="120"/>
      <c r="E4" s="101"/>
      <c r="F4" s="39" t="s">
        <v>2</v>
      </c>
      <c r="G4" s="39" t="s">
        <v>3</v>
      </c>
      <c r="H4" s="39" t="s">
        <v>2</v>
      </c>
      <c r="I4" s="40" t="s">
        <v>3</v>
      </c>
    </row>
    <row r="5" spans="1:11" ht="30" customHeight="1" thickBot="1">
      <c r="A5" s="110" t="s">
        <v>43</v>
      </c>
      <c r="B5" s="111"/>
      <c r="C5" s="111"/>
      <c r="D5" s="111"/>
      <c r="E5" s="111"/>
      <c r="F5" s="111"/>
      <c r="G5" s="111"/>
      <c r="H5" s="111"/>
      <c r="I5" s="112"/>
    </row>
    <row r="6" spans="1:11" ht="15.75" customHeight="1" thickBot="1">
      <c r="A6" s="41"/>
      <c r="B6" s="104" t="s">
        <v>44</v>
      </c>
      <c r="C6" s="104"/>
      <c r="D6" s="104"/>
      <c r="E6" s="104"/>
      <c r="F6" s="104"/>
      <c r="G6" s="104"/>
      <c r="H6" s="104"/>
      <c r="I6" s="105"/>
    </row>
    <row r="7" spans="1:11" ht="21" customHeight="1" thickTop="1">
      <c r="A7" s="58">
        <v>1</v>
      </c>
      <c r="B7" s="56" t="s">
        <v>58</v>
      </c>
      <c r="C7" s="57" t="s">
        <v>59</v>
      </c>
      <c r="D7" s="36" t="s">
        <v>9</v>
      </c>
      <c r="E7" s="36">
        <v>1</v>
      </c>
      <c r="F7" s="59"/>
      <c r="G7" s="60">
        <f>E7*F7</f>
        <v>0</v>
      </c>
      <c r="H7" s="71"/>
      <c r="I7" s="61">
        <f>H7*E7</f>
        <v>0</v>
      </c>
    </row>
    <row r="8" spans="1:11">
      <c r="A8" s="58">
        <v>2</v>
      </c>
      <c r="B8" s="56" t="s">
        <v>58</v>
      </c>
      <c r="C8" s="57" t="s">
        <v>60</v>
      </c>
      <c r="D8" s="36" t="s">
        <v>9</v>
      </c>
      <c r="E8" s="36">
        <v>1</v>
      </c>
      <c r="F8" s="59"/>
      <c r="G8" s="60">
        <f t="shared" ref="G8:G14" si="0">E8*F8</f>
        <v>0</v>
      </c>
      <c r="H8" s="71"/>
      <c r="I8" s="61">
        <f>H8*E8</f>
        <v>0</v>
      </c>
      <c r="K8" s="2"/>
    </row>
    <row r="9" spans="1:11">
      <c r="A9" s="58">
        <v>3</v>
      </c>
      <c r="B9" s="56" t="s">
        <v>58</v>
      </c>
      <c r="C9" s="57" t="s">
        <v>61</v>
      </c>
      <c r="D9" s="36" t="s">
        <v>9</v>
      </c>
      <c r="E9" s="27">
        <v>11</v>
      </c>
      <c r="F9" s="59"/>
      <c r="G9" s="60">
        <f t="shared" si="0"/>
        <v>0</v>
      </c>
      <c r="H9" s="72"/>
      <c r="I9" s="61">
        <f t="shared" ref="I9:I14" si="1">H9*E9</f>
        <v>0</v>
      </c>
    </row>
    <row r="10" spans="1:11" ht="40.799999999999997">
      <c r="A10" s="58">
        <v>4</v>
      </c>
      <c r="B10" s="56" t="s">
        <v>62</v>
      </c>
      <c r="C10" s="57" t="s">
        <v>63</v>
      </c>
      <c r="D10" s="36" t="s">
        <v>9</v>
      </c>
      <c r="E10" s="27">
        <v>11</v>
      </c>
      <c r="F10" s="59"/>
      <c r="G10" s="60">
        <f t="shared" si="0"/>
        <v>0</v>
      </c>
      <c r="H10" s="72"/>
      <c r="I10" s="61">
        <f t="shared" si="1"/>
        <v>0</v>
      </c>
    </row>
    <row r="11" spans="1:11" ht="30.6">
      <c r="A11" s="58">
        <v>5</v>
      </c>
      <c r="B11" s="56" t="s">
        <v>64</v>
      </c>
      <c r="C11" s="57" t="s">
        <v>65</v>
      </c>
      <c r="D11" s="36" t="s">
        <v>9</v>
      </c>
      <c r="E11" s="27">
        <v>2</v>
      </c>
      <c r="F11" s="59"/>
      <c r="G11" s="60">
        <f t="shared" si="0"/>
        <v>0</v>
      </c>
      <c r="H11" s="72"/>
      <c r="I11" s="61">
        <f t="shared" si="1"/>
        <v>0</v>
      </c>
      <c r="K11" s="2"/>
    </row>
    <row r="12" spans="1:11" ht="39.75" customHeight="1">
      <c r="A12" s="90">
        <v>6</v>
      </c>
      <c r="B12" s="91" t="s">
        <v>66</v>
      </c>
      <c r="C12" s="92" t="s">
        <v>67</v>
      </c>
      <c r="D12" s="93" t="s">
        <v>9</v>
      </c>
      <c r="E12" s="94">
        <v>2</v>
      </c>
      <c r="F12" s="95"/>
      <c r="G12" s="60">
        <f t="shared" si="0"/>
        <v>0</v>
      </c>
      <c r="H12" s="96"/>
      <c r="I12" s="61">
        <f t="shared" si="1"/>
        <v>0</v>
      </c>
    </row>
    <row r="13" spans="1:11" ht="30.6">
      <c r="A13" s="90">
        <v>7</v>
      </c>
      <c r="B13" s="91" t="s">
        <v>68</v>
      </c>
      <c r="C13" s="92" t="s">
        <v>69</v>
      </c>
      <c r="D13" s="93" t="s">
        <v>9</v>
      </c>
      <c r="E13" s="94">
        <v>2</v>
      </c>
      <c r="F13" s="95"/>
      <c r="G13" s="60">
        <f t="shared" si="0"/>
        <v>0</v>
      </c>
      <c r="H13" s="96"/>
      <c r="I13" s="61">
        <f t="shared" si="1"/>
        <v>0</v>
      </c>
      <c r="K13" s="2"/>
    </row>
    <row r="14" spans="1:11" ht="30.6">
      <c r="A14" s="90">
        <v>8</v>
      </c>
      <c r="B14" s="91" t="s">
        <v>70</v>
      </c>
      <c r="C14" s="92" t="s">
        <v>71</v>
      </c>
      <c r="D14" s="97" t="s">
        <v>9</v>
      </c>
      <c r="E14" s="98">
        <v>1</v>
      </c>
      <c r="F14" s="99"/>
      <c r="G14" s="60">
        <f t="shared" si="0"/>
        <v>0</v>
      </c>
      <c r="H14" s="96"/>
      <c r="I14" s="61">
        <f t="shared" si="1"/>
        <v>0</v>
      </c>
      <c r="K14" s="2"/>
    </row>
    <row r="15" spans="1:11" ht="19.8" customHeight="1">
      <c r="A15" s="108" t="s">
        <v>27</v>
      </c>
      <c r="B15" s="109"/>
      <c r="C15" s="109"/>
      <c r="D15" s="109"/>
      <c r="E15" s="109"/>
      <c r="F15" s="109"/>
      <c r="G15" s="49">
        <f>SUM(G7:G14)</f>
        <v>0</v>
      </c>
      <c r="H15" s="50"/>
      <c r="I15" s="70">
        <f>SUM(I7:I14)</f>
        <v>0</v>
      </c>
    </row>
    <row r="16" spans="1:11" ht="17.25" customHeight="1" thickBot="1">
      <c r="A16" s="44"/>
      <c r="B16" s="106" t="s">
        <v>42</v>
      </c>
      <c r="C16" s="106"/>
      <c r="D16" s="106"/>
      <c r="E16" s="106"/>
      <c r="F16" s="106"/>
      <c r="G16" s="106"/>
      <c r="H16" s="106"/>
      <c r="I16" s="107"/>
    </row>
    <row r="17" spans="1:9" ht="31.2" thickTop="1">
      <c r="A17" s="73">
        <v>9</v>
      </c>
      <c r="B17" s="62" t="s">
        <v>47</v>
      </c>
      <c r="C17" s="74"/>
      <c r="D17" s="74" t="s">
        <v>6</v>
      </c>
      <c r="E17" s="74">
        <v>1</v>
      </c>
      <c r="F17" s="75"/>
      <c r="G17" s="76">
        <f>E17*F17</f>
        <v>0</v>
      </c>
      <c r="H17" s="77"/>
      <c r="I17" s="78">
        <f>H17*E17</f>
        <v>0</v>
      </c>
    </row>
    <row r="18" spans="1:9" ht="21.6" customHeight="1" thickBot="1">
      <c r="A18" s="121" t="s">
        <v>27</v>
      </c>
      <c r="B18" s="122"/>
      <c r="C18" s="122"/>
      <c r="D18" s="122"/>
      <c r="E18" s="122"/>
      <c r="F18" s="122"/>
      <c r="G18" s="79">
        <f>G17</f>
        <v>0</v>
      </c>
      <c r="H18" s="80"/>
      <c r="I18" s="81">
        <f>I15+I17</f>
        <v>0</v>
      </c>
    </row>
    <row r="19" spans="1:9" ht="13.8" thickBot="1">
      <c r="A19" s="82"/>
      <c r="B19" s="83" t="s">
        <v>28</v>
      </c>
      <c r="C19" s="84"/>
      <c r="D19" s="84"/>
      <c r="E19" s="84"/>
      <c r="F19" s="85"/>
      <c r="G19" s="85"/>
      <c r="H19" s="85"/>
      <c r="I19" s="86">
        <f>G15+I15+G18+I18</f>
        <v>0</v>
      </c>
    </row>
    <row r="20" spans="1:9">
      <c r="A20" s="63"/>
      <c r="B20" s="64"/>
      <c r="C20" s="65"/>
      <c r="D20" s="65"/>
      <c r="E20" s="65"/>
      <c r="F20" s="66"/>
      <c r="G20" s="66"/>
      <c r="H20" s="66"/>
      <c r="I20" s="66"/>
    </row>
    <row r="23" spans="1:9" ht="12.75" customHeight="1"/>
    <row r="56" ht="30" customHeight="1"/>
    <row r="57" ht="47.25" customHeight="1"/>
    <row r="58" ht="35.25" customHeight="1"/>
    <row r="59" ht="30" customHeight="1"/>
    <row r="60" ht="30" customHeight="1"/>
  </sheetData>
  <customSheetViews>
    <customSheetView guid="{B6E5728D-7C8C-4CB8-AF5E-00D70C349AAF}">
      <selection activeCell="I37" sqref="I37"/>
      <pageMargins left="0.7" right="0.7" top="0.78740157499999996" bottom="0.78740157499999996" header="0.3" footer="0.3"/>
    </customSheetView>
  </customSheetView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7AAEF91FA693478E4233FCF99D1FFA" ma:contentTypeVersion="14" ma:contentTypeDescription="Ein neues Dokument erstellen." ma:contentTypeScope="" ma:versionID="037b6cd350d46bc7a4c36d01fdba43a2">
  <xsd:schema xmlns:xsd="http://www.w3.org/2001/XMLSchema" xmlns:xs="http://www.w3.org/2001/XMLSchema" xmlns:p="http://schemas.microsoft.com/office/2006/metadata/properties" xmlns:ns3="5754c874-79f4-4256-b0d3-283185c71638" xmlns:ns4="2bb84e22-94ac-4046-82b2-e718a1e3cb2c" targetNamespace="http://schemas.microsoft.com/office/2006/metadata/properties" ma:root="true" ma:fieldsID="479499b290ca098c90e9fb68b3d436f6" ns3:_="" ns4:_="">
    <xsd:import namespace="5754c874-79f4-4256-b0d3-283185c71638"/>
    <xsd:import namespace="2bb84e22-94ac-4046-82b2-e718a1e3cb2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4c874-79f4-4256-b0d3-283185c71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84e22-94ac-4046-82b2-e718a1e3cb2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50C982-A6CE-400D-8C0B-9A0512ADB2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E79BA3-26A9-4E58-978E-FB38F555374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bb84e22-94ac-4046-82b2-e718a1e3cb2c"/>
    <ds:schemaRef ds:uri="5754c874-79f4-4256-b0d3-283185c7163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4282111-F35E-4D2D-98CC-25ABCC8C8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4c874-79f4-4256-b0d3-283185c71638"/>
    <ds:schemaRef ds:uri="2bb84e22-94ac-4046-82b2-e718a1e3cb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ICT</vt:lpstr>
      <vt:lpstr>ICT - rozvody</vt:lpstr>
      <vt:lpstr>ICT - aktivní prvky</vt:lpstr>
      <vt:lpstr>'ICT - rozvody'!Názvy_tisku</vt:lpstr>
      <vt:lpstr>'Rekapitulace ICT'!Názvy_tisku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2021-12-15T05:59:06Z</cp:lastPrinted>
  <dcterms:created xsi:type="dcterms:W3CDTF">2004-11-05T08:27:47Z</dcterms:created>
  <dcterms:modified xsi:type="dcterms:W3CDTF">2022-04-13T12:30:37Z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9e395e-e3b5-421f-8616-70a10f9451af_Enabled">
    <vt:lpwstr>true</vt:lpwstr>
  </property>
  <property fmtid="{D5CDD505-2E9C-101B-9397-08002B2CF9AE}" pid="3" name="MSIP_Label_879e395e-e3b5-421f-8616-70a10f9451af_SetDate">
    <vt:lpwstr>2022-01-25T09:11:42Z</vt:lpwstr>
  </property>
  <property fmtid="{D5CDD505-2E9C-101B-9397-08002B2CF9AE}" pid="4" name="MSIP_Label_879e395e-e3b5-421f-8616-70a10f9451af_Method">
    <vt:lpwstr>Standard</vt:lpwstr>
  </property>
  <property fmtid="{D5CDD505-2E9C-101B-9397-08002B2CF9AE}" pid="5" name="MSIP_Label_879e395e-e3b5-421f-8616-70a10f9451af_Name">
    <vt:lpwstr>879e395e-e3b5-421f-8616-70a10f9451af</vt:lpwstr>
  </property>
  <property fmtid="{D5CDD505-2E9C-101B-9397-08002B2CF9AE}" pid="6" name="MSIP_Label_879e395e-e3b5-421f-8616-70a10f9451af_SiteId">
    <vt:lpwstr>0beb0c35-9cbb-4feb-99e5-589e415c7944</vt:lpwstr>
  </property>
  <property fmtid="{D5CDD505-2E9C-101B-9397-08002B2CF9AE}" pid="7" name="MSIP_Label_879e395e-e3b5-421f-8616-70a10f9451af_ActionId">
    <vt:lpwstr>494a1a90-18d3-499b-b3c1-7e71f0ed5e96</vt:lpwstr>
  </property>
  <property fmtid="{D5CDD505-2E9C-101B-9397-08002B2CF9AE}" pid="8" name="MSIP_Label_879e395e-e3b5-421f-8616-70a10f9451af_ContentBits">
    <vt:lpwstr>0</vt:lpwstr>
  </property>
  <property fmtid="{D5CDD505-2E9C-101B-9397-08002B2CF9AE}" pid="9" name="ContentTypeId">
    <vt:lpwstr>0x010100817AAEF91FA693478E4233FCF99D1FFA</vt:lpwstr>
  </property>
</Properties>
</file>