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19815" windowHeight="9150"/>
  </bookViews>
  <sheets>
    <sheet name="Rekapitulace" sheetId="6" r:id="rId1"/>
    <sheet name="000" sheetId="3" r:id="rId2"/>
    <sheet name="101" sheetId="4" r:id="rId3"/>
    <sheet name="401" sheetId="5" r:id="rId4"/>
    <sheet name="Seznam figur" sheetId="2" r:id="rId5"/>
  </sheets>
  <calcPr calcId="145621"/>
</workbook>
</file>

<file path=xl/calcChain.xml><?xml version="1.0" encoding="utf-8"?>
<calcChain xmlns="http://schemas.openxmlformats.org/spreadsheetml/2006/main">
  <c r="O71" i="5" l="1"/>
  <c r="I71" i="5"/>
  <c r="O67" i="5"/>
  <c r="I67" i="5"/>
  <c r="O63" i="5"/>
  <c r="I63" i="5"/>
  <c r="O59" i="5"/>
  <c r="I59" i="5"/>
  <c r="O55" i="5"/>
  <c r="I55" i="5"/>
  <c r="O51" i="5"/>
  <c r="I51" i="5"/>
  <c r="O47" i="5"/>
  <c r="I47" i="5"/>
  <c r="O43" i="5"/>
  <c r="I43" i="5"/>
  <c r="O39" i="5"/>
  <c r="I39" i="5"/>
  <c r="O35" i="5"/>
  <c r="I35" i="5"/>
  <c r="I34" i="5" s="1"/>
  <c r="I30" i="5"/>
  <c r="I29" i="5" s="1"/>
  <c r="I25" i="5"/>
  <c r="O25" i="5" s="1"/>
  <c r="I21" i="5"/>
  <c r="I16" i="5" s="1"/>
  <c r="O17" i="5"/>
  <c r="I17" i="5"/>
  <c r="I13" i="5"/>
  <c r="O13" i="5" s="1"/>
  <c r="I9" i="5"/>
  <c r="O9" i="5" s="1"/>
  <c r="I271" i="4"/>
  <c r="O271" i="4" s="1"/>
  <c r="O267" i="4"/>
  <c r="I267" i="4"/>
  <c r="I263" i="4"/>
  <c r="O263" i="4" s="1"/>
  <c r="I259" i="4"/>
  <c r="O259" i="4" s="1"/>
  <c r="I255" i="4"/>
  <c r="O255" i="4" s="1"/>
  <c r="O251" i="4"/>
  <c r="I251" i="4"/>
  <c r="I247" i="4"/>
  <c r="O247" i="4" s="1"/>
  <c r="I243" i="4"/>
  <c r="O243" i="4" s="1"/>
  <c r="I239" i="4"/>
  <c r="O239" i="4" s="1"/>
  <c r="O235" i="4"/>
  <c r="I235" i="4"/>
  <c r="I231" i="4"/>
  <c r="O231" i="4" s="1"/>
  <c r="I227" i="4"/>
  <c r="O227" i="4" s="1"/>
  <c r="I223" i="4"/>
  <c r="O223" i="4" s="1"/>
  <c r="I219" i="4"/>
  <c r="O219" i="4" s="1"/>
  <c r="I215" i="4"/>
  <c r="O215" i="4" s="1"/>
  <c r="I211" i="4"/>
  <c r="O211" i="4" s="1"/>
  <c r="I207" i="4"/>
  <c r="O207" i="4" s="1"/>
  <c r="I203" i="4"/>
  <c r="O203" i="4" s="1"/>
  <c r="O198" i="4"/>
  <c r="I198" i="4"/>
  <c r="O194" i="4"/>
  <c r="I194" i="4"/>
  <c r="O190" i="4"/>
  <c r="I190" i="4"/>
  <c r="I189" i="4" s="1"/>
  <c r="I185" i="4"/>
  <c r="O185" i="4" s="1"/>
  <c r="I181" i="4"/>
  <c r="O181" i="4" s="1"/>
  <c r="I177" i="4"/>
  <c r="O177" i="4" s="1"/>
  <c r="I173" i="4"/>
  <c r="O173" i="4" s="1"/>
  <c r="I169" i="4"/>
  <c r="O169" i="4" s="1"/>
  <c r="I165" i="4"/>
  <c r="O165" i="4" s="1"/>
  <c r="I161" i="4"/>
  <c r="O161" i="4" s="1"/>
  <c r="I157" i="4"/>
  <c r="O157" i="4" s="1"/>
  <c r="I153" i="4"/>
  <c r="O153" i="4" s="1"/>
  <c r="I149" i="4"/>
  <c r="O149" i="4" s="1"/>
  <c r="I145" i="4"/>
  <c r="O145" i="4" s="1"/>
  <c r="I141" i="4"/>
  <c r="O141" i="4" s="1"/>
  <c r="I137" i="4"/>
  <c r="O137" i="4" s="1"/>
  <c r="I133" i="4"/>
  <c r="O133" i="4" s="1"/>
  <c r="I129" i="4"/>
  <c r="O129" i="4" s="1"/>
  <c r="I125" i="4"/>
  <c r="O125" i="4" s="1"/>
  <c r="O120" i="4"/>
  <c r="I120" i="4"/>
  <c r="I119" i="4" s="1"/>
  <c r="I106" i="4"/>
  <c r="I115" i="4"/>
  <c r="O115" i="4" s="1"/>
  <c r="I111" i="4"/>
  <c r="O111" i="4" s="1"/>
  <c r="I107" i="4"/>
  <c r="O107" i="4" s="1"/>
  <c r="O102" i="4"/>
  <c r="I102" i="4"/>
  <c r="I98" i="4"/>
  <c r="O98" i="4" s="1"/>
  <c r="I94" i="4"/>
  <c r="O94" i="4" s="1"/>
  <c r="I90" i="4"/>
  <c r="O90" i="4" s="1"/>
  <c r="I86" i="4"/>
  <c r="O86" i="4" s="1"/>
  <c r="I82" i="4"/>
  <c r="O82" i="4" s="1"/>
  <c r="O78" i="4"/>
  <c r="I78" i="4"/>
  <c r="I74" i="4"/>
  <c r="O74" i="4" s="1"/>
  <c r="I70" i="4"/>
  <c r="O70" i="4" s="1"/>
  <c r="I66" i="4"/>
  <c r="O66" i="4" s="1"/>
  <c r="I62" i="4"/>
  <c r="O62" i="4" s="1"/>
  <c r="I58" i="4"/>
  <c r="O58" i="4" s="1"/>
  <c r="I54" i="4"/>
  <c r="O54" i="4" s="1"/>
  <c r="I50" i="4"/>
  <c r="O50" i="4" s="1"/>
  <c r="O46" i="4"/>
  <c r="I46" i="4"/>
  <c r="I42" i="4"/>
  <c r="O42" i="4" s="1"/>
  <c r="I38" i="4"/>
  <c r="O38" i="4" s="1"/>
  <c r="I34" i="4"/>
  <c r="O34" i="4" s="1"/>
  <c r="I30" i="4"/>
  <c r="O30" i="4" s="1"/>
  <c r="I26" i="4"/>
  <c r="I25" i="4" s="1"/>
  <c r="I21" i="4"/>
  <c r="O21" i="4" s="1"/>
  <c r="I17" i="4"/>
  <c r="O17" i="4" s="1"/>
  <c r="I13" i="4"/>
  <c r="O13" i="4" s="1"/>
  <c r="I9" i="4"/>
  <c r="O9" i="4" s="1"/>
  <c r="I24" i="3"/>
  <c r="O24" i="3" s="1"/>
  <c r="I21" i="3"/>
  <c r="O21" i="3" s="1"/>
  <c r="I18" i="3"/>
  <c r="O18" i="3" s="1"/>
  <c r="I15" i="3"/>
  <c r="O15" i="3" s="1"/>
  <c r="I12" i="3"/>
  <c r="I8" i="3" s="1"/>
  <c r="I3" i="3" s="1"/>
  <c r="C10" i="6" s="1"/>
  <c r="I9" i="3"/>
  <c r="O9" i="3" s="1"/>
  <c r="I8" i="4" l="1"/>
  <c r="D11" i="6"/>
  <c r="I8" i="5"/>
  <c r="I3" i="5" s="1"/>
  <c r="C12" i="6" s="1"/>
  <c r="O21" i="5"/>
  <c r="O12" i="3"/>
  <c r="D10" i="6" s="1"/>
  <c r="E10" i="6" s="1"/>
  <c r="O26" i="4"/>
  <c r="O30" i="5"/>
  <c r="I124" i="4"/>
  <c r="I3" i="4" s="1"/>
  <c r="C11" i="6" s="1"/>
  <c r="I202" i="4"/>
  <c r="D12" i="6" l="1"/>
  <c r="E12" i="6" s="1"/>
  <c r="E11" i="6"/>
  <c r="C6" i="6"/>
  <c r="C7" i="6" l="1"/>
</calcChain>
</file>

<file path=xl/sharedStrings.xml><?xml version="1.0" encoding="utf-8"?>
<sst xmlns="http://schemas.openxmlformats.org/spreadsheetml/2006/main" count="1169" uniqueCount="402">
  <si>
    <t>EstiCon</t>
  </si>
  <si>
    <t xml:space="preserve">Firma: </t>
  </si>
  <si>
    <t>Rekapitulace ceny</t>
  </si>
  <si>
    <t>Stavba: 22021 - Oprava ulice Komenského Hořovice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</si>
  <si>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</si>
  <si>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</si>
  <si>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</si>
  <si>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</si>
  <si>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</si>
  <si>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</si>
  <si>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</si>
  <si>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</si>
  <si>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VRN</t>
  </si>
  <si>
    <t>101</t>
  </si>
  <si>
    <t>Komunikace</t>
  </si>
  <si>
    <t>401</t>
  </si>
  <si>
    <t>Veřejné osvětlení</t>
  </si>
  <si>
    <t>Soupis prací objektu</t>
  </si>
  <si>
    <t>S</t>
  </si>
  <si>
    <t>Stavba:</t>
  </si>
  <si>
    <t>22021</t>
  </si>
  <si>
    <t>Oprava ulice Komenského Hořovice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</si>
  <si>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</si>
  <si>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</si>
  <si>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</si>
  <si>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</si>
  <si>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</si>
  <si>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</si>
  <si>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</si>
  <si>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</si>
  <si>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</si>
  <si>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</si>
  <si>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</si>
  <si>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</si>
  <si>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</si>
  <si>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</si>
  <si>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</si>
  <si>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</si>
  <si>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</si>
  <si>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</si>
  <si>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</si>
  <si>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</si>
  <si>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</si>
  <si>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OTSKP ~ 2023</t>
  </si>
  <si>
    <t>PP</t>
  </si>
  <si>
    <t>Vytýčení inženýrských sítí a případné zajištění ochrany inženýrských sítí</t>
  </si>
  <si>
    <t>TS</t>
  </si>
  <si>
    <t>zahrnuje veškeré náklady spojené s objednatelem požadovanými zařízeními</t>
  </si>
  <si>
    <t>02910</t>
  </si>
  <si>
    <t>OSTATNÍ POŽADAVKY - ZEMĚMĚŘIČSKÁ MĚŘENÍ</t>
  </si>
  <si>
    <t>Zajištění vytýčení stavby a zaměření skutečného provedení</t>
  </si>
  <si>
    <t>zahrnuje veškeré náklady spojené s objednatelem požadovanými pracemi, 
- pro stanovení orientační investorské ceny určete jednotkovou cenu jako 1% odhadované ceny stavby</t>
  </si>
  <si>
    <t>02944</t>
  </si>
  <si>
    <t>OSTAT POŽADAVKY - DOKUMENTACE SKUTEČ PROVEDENÍ V DIGIT FORMĚ</t>
  </si>
  <si>
    <t>zahrnuje veškeré náklady spojené s objednatelem požadovanými pracemi</t>
  </si>
  <si>
    <t>02950</t>
  </si>
  <si>
    <t>OSTATNÍ POŽADAVKY - POSUDKY, KONTROLY, REVIZNÍ ZPRÁVY</t>
  </si>
  <si>
    <t>Položka obsahuje všechny potřebné zkoušky zemní pláně dle ČSN 736133, např. únosnost zemní pláně. Četnost zkoušek je dle ČSN 736133 1 x 100 bm běžného dopravního pásu.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</si>
  <si>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</si>
  <si>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</si>
  <si>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</si>
  <si>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</t>
  </si>
  <si>
    <t>POMOC PRÁCE ZAJIŠŤ NEBO ZŘÍZ REGULACI A OCHRANU DOPRAVY</t>
  </si>
  <si>
    <t>Zajištění DIO, vyřízení DIR. Realizace provizorního značení v rozsahu stavby</t>
  </si>
  <si>
    <t>zahrnuje objednatelem povolené náklady na požadovaná zařízení zhotovitele</t>
  </si>
  <si>
    <t>014211</t>
  </si>
  <si>
    <t>NÁKUP ORNICE</t>
  </si>
  <si>
    <t>M3</t>
  </si>
  <si>
    <t>Nákup ornice</t>
  </si>
  <si>
    <t>VV</t>
  </si>
  <si>
    <t>69 = 69,000 [A]</t>
  </si>
  <si>
    <t>zahrnuje veškeré poplatky majiteli zemníku související s nákupem zeminy (nikoliv s otvírkou zemníku)</t>
  </si>
  <si>
    <t>015111</t>
  </si>
  <si>
    <t>POPLATKY ZA LIKVIDACŮ ODPADŮ NEKONTAMINOVANÝCH - 17 05 04  VYTĚŽENÉ ZEMINY A HORNINY -  I. TŘÍDA TĚŽITELNOSTI</t>
  </si>
  <si>
    <t>T</t>
  </si>
  <si>
    <t>vykopané štěrkové vrstvy [!113327]*2 = 2730,650 [A]_x000D_
Vykopané štěrkové vrstvy stmelené cementem [!113347]*2,1 = 708,908 [D]_x000D_
vykopaná zemina [!122837]*1,9 = 1710,988 [B]_x000D_
Případný odpad sanace [!122838]*1,9 = 1938,000 [C]_x000D_
Celkové množství = 7088,546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</si>
  <si>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</si>
  <si>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>015130</t>
  </si>
  <si>
    <t>POPLATKY ZA LIKVIDACŮ ODPADŮ NEKONTAMINOVANÝCH - 17 03 02  VYBOURANÝ ASFALTOVÝ BETON BEZ DEHTU</t>
  </si>
  <si>
    <t>[!113137]*2,4 = 1571,400 [A]</t>
  </si>
  <si>
    <t>015140</t>
  </si>
  <si>
    <t>POPLATKY ZA LIKVIDACŮ ODPADŮ NEKONTAMINOVANÝCH - 17 01 01  BETON Z DEMOLIC OBJEKTŮ, ZÁKLADŮ TV</t>
  </si>
  <si>
    <t>[!113187]*2 = 48,400 [A]_x000D_
silniční obrubníky [!113524]*80,6/1000 = 77,779 [B]_x000D_
záhonové obrubníky [!113514]*21,8/1000 = 2,498 [C]_x000D_
Celkové množství = 128,677</t>
  </si>
  <si>
    <t>1</t>
  </si>
  <si>
    <t>Zemní práce</t>
  </si>
  <si>
    <t>111206</t>
  </si>
  <si>
    <t>ODSTRANĚNÍ KŘOVIN S ODVOZEM DO 12KM</t>
  </si>
  <si>
    <t>M2</t>
  </si>
  <si>
    <t>35 = 35,000 [A]</t>
  </si>
  <si>
    <t>odstranění křovin a stromů do průměru 100 mm
doprava dřevin na předepsanou vzdálenost
spálení na hromadách nebo štěpkování</t>
  </si>
  <si>
    <t>112014</t>
  </si>
  <si>
    <t>KÁCENÍ STROMU D KMENE DO 0,5M S ODSTRANENÍM PAREZU, ODVOZ DO 5KM</t>
  </si>
  <si>
    <t>KUS</t>
  </si>
  <si>
    <t>1 = 1,000 [A]_x000D_
Celkové množství = 1,000</t>
  </si>
  <si>
    <t>Kácení stromu se merí v [ks] poražených stromu (prumer stromu se merí ve výšce 1,3m nad terénem) a zahrnuje zejména:
- poražení stromu a osekání vetví
- spálení vetví na hromadách nebo štepkování
- dopravu a uložení kmenu, prípadné další práce s nimi dle pokynu zadávací dokumentace
Odstranení parezu se merí v [ks] vytrhaných nebo vykopaných parezu a zahrnuje zejména:
- vytrhání nebo vykopání parezu
- veškeré zemní práce spojené s odstranením parezu
- dopravu a uložení parezu, prípadne další práce s nimi dle pokynu zadávací dokumentace
- zásyp jam po parezech</t>
  </si>
  <si>
    <t>113137</t>
  </si>
  <si>
    <t>ODSTRANĚNÍ KRYTU ZPEVNĚNÝCH PLOCH S ASFALT POJIVEM, ODVOZ DO 16KM</t>
  </si>
  <si>
    <t>vozovka 3858*0,15 = 578,700 [A]_x000D_
chodníky (1521)*0,05 = 76,050 [B]_x000D_
Celkové množství = 654,750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</si>
  <si>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</si>
  <si>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113174</t>
  </si>
  <si>
    <t>ODSTRAN KRYTU ZPEVNENÝCH PLOCH Z DLAŽEB KOSTEK, ODVOZ DO 5KM</t>
  </si>
  <si>
    <t>Odstranění linky z kamenné dlažby 7,3 = 7,300 [A]_x000D_
Celkové množství = 7,300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</si>
  <si>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</si>
  <si>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113187</t>
  </si>
  <si>
    <t>ODSTRANĚNÍ KRYTU ZPEVNĚNÝCH PLOCH Z DLAŽDIC, ODVOZ DO 16KM</t>
  </si>
  <si>
    <t>bourání chodníků (242)*0,1 = 24,200 [A]_x000D_
Celkové množství = 24,200</t>
  </si>
  <si>
    <t>113327</t>
  </si>
  <si>
    <t>ODSTRAN PODKL ZPEVNĚNÝCH PLOCH Z KAMENIVA NESTMEL, ODVOZ DO 16KM</t>
  </si>
  <si>
    <t>vozovky 3858*0,35*0,75 = 1012,725 [A]_x000D_
chodníky (242+1521)*0,2 = 352,600 [B]_x000D_
Celkové množství = 1365,325</t>
  </si>
  <si>
    <t>113347</t>
  </si>
  <si>
    <t>ODSTRAN PODKL ZPEVNENÝCH PLOCH S CEM POJIVEM, ODVOZ DO 16KM</t>
  </si>
  <si>
    <t>Odstranění stmelených vrstev vozovky. Dle diagnostiky se tato konstrukce nachází cca na 25% celé plochy komunikací.</t>
  </si>
  <si>
    <t>vozovky 3858*0,35*0,25 = 337,575 [A]_x000D_
Celkové množství = 337,575</t>
  </si>
  <si>
    <t>113514</t>
  </si>
  <si>
    <t>ODSTRANĚNÍ ZÁHONOVÝCH OBRUBNÍKŮ, ODVOZ DO 5KM</t>
  </si>
  <si>
    <t>M</t>
  </si>
  <si>
    <t>114,6 = 114,600 [A]</t>
  </si>
  <si>
    <t>113524</t>
  </si>
  <si>
    <t>ODSTRANENÍ CHODNÍKOVÝCH A SILNICNÍCH OBRUBNÍKU BETONOVÝCH, ODVOZ DO 5KM</t>
  </si>
  <si>
    <t>965 = 965,000 [A]_x000D_
Celkové množství = 965,000</t>
  </si>
  <si>
    <t>113544</t>
  </si>
  <si>
    <t>ODSTRANĚNÍ OBRUB Z KRAJNÍKŮ, ODVOZ DO 5KM</t>
  </si>
  <si>
    <t>60 = 60,000 [A]</t>
  </si>
  <si>
    <t>122837</t>
  </si>
  <si>
    <t>ODKOPÁVKY A PROKOPÁVKY OBECNÉ TŘ. II, ODVOZ DO 16KM</t>
  </si>
  <si>
    <t>Odkop pro stavbu komunikace</t>
  </si>
  <si>
    <t>2524*0,23+320 = 900,520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</si>
  <si>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</si>
  <si>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2</t>
  </si>
  <si>
    <t>Odkopávky v případě výměny stávající aktivní zóny, výkop na sanaci</t>
  </si>
  <si>
    <t>2550*0,4 = 1020,000 [A]</t>
  </si>
  <si>
    <t>132837</t>
  </si>
  <si>
    <t>HLOUBENÍ RÝH ŠÍŘ DO 2M PAŽ I NEPAŽ TŘ. II, ODVOZ DO 16KM</t>
  </si>
  <si>
    <t>Výkopy pro přípojky uličních vpustí</t>
  </si>
  <si>
    <t>(2,6+1,2+1,5+3+2,3+2,8+3+6+0,5+2,8+1+1)*1,5*0,8 = 33,240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</si>
  <si>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</si>
  <si>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17110</t>
  </si>
  <si>
    <t>ULOŽENÍ SYPANINY DO NÁSYPŮ SE ZHUTNĚNÍM</t>
  </si>
  <si>
    <t>15 = 15,000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</si>
  <si>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</si>
  <si>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</si>
  <si>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</si>
  <si>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(2,6+1,2+1,5+3+2,3+2,8+3+6+0,5+2,8+1+1)*1,2*0,8 = 26,592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</si>
  <si>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</si>
  <si>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</si>
  <si>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</si>
  <si>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vozovky 1152+45+165 = 1362,000 [A]_x000D_
chodníky 1960+855 = 2815,000 [B]_x000D_
obytná zóna 539+32 = 571,000 [C]_x000D_
zvýšená křižovatka 485+27 = 512,000 [D]_x000D_
vjezdy 174+53 = 227,000 [E]_x000D_
parkovací stání 590 = 590,000 [F]_x000D_
Celkové množství = 6077,000</t>
  </si>
  <si>
    <t>položka zahrnuje úpravu pláně včetně vyrovnání výškových rozdílů. Míru zhutnění určuje projekt.</t>
  </si>
  <si>
    <t>18233</t>
  </si>
  <si>
    <t>ROZPROSTRENÍ ORNICE V ROVINE V TL DO 0,20M</t>
  </si>
  <si>
    <t>345 = 345,000 [A]</t>
  </si>
  <si>
    <t>položka zahrnuje:
nutné premístení ornice z docasných skládek vzdálených do 50m
rozprostrení ornice v predepsané tlouštce v rovine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</si>
  <si>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</si>
  <si>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</si>
  <si>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</si>
  <si>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18311</t>
  </si>
  <si>
    <t>ZALOŽENÍ ZÁHONU PRO VÝSADBU</t>
  </si>
  <si>
    <t>Prokořenitelný substrát pro výsadbu stromů</t>
  </si>
  <si>
    <t>47 = 47,000 [A]</t>
  </si>
  <si>
    <t>položka zahrnuje založení záhonu, urovnání, naložení a odvoz odpadu, to vše bez ohledu na sklon terénu</t>
  </si>
  <si>
    <t>184B13</t>
  </si>
  <si>
    <t>VYSAZOVÁNÍ STROMU LISTNATÝCH S BALEM OBVOD KMENE DO 12CM, PODCHOZÍ VÝŠ MIN 2,2M</t>
  </si>
  <si>
    <t>16 = 16,000 [A]_x000D_
Celkové množství = 16,000</t>
  </si>
  <si>
    <t>Položka vysazování stromu dodávku projektem predepsaných  stromu, hloubení jamek (min. rozmery pro stromy min. 1,5 násobek balu výpestku) s event. výmenou pudy, s hnojením anorganickým hnojivem a prídavkem organického hnojiva min. 5kg pro stromy, zálivku, kuly, chránicky ke stromum nebo ochrana stromu náterem a pod.
Obvod kmene se merí ve výšce 1,00m nad zemí.
položka zahrnuje veškerý materiál, výrobky a polotovary, vcetne mimostaveništní a vnitrostaveništní dopravy (rovnež presuny), vcetne naložení a složení, prípadne s uložením</t>
  </si>
  <si>
    <t>Základy</t>
  </si>
  <si>
    <t>21262</t>
  </si>
  <si>
    <t>TRATIVODY KOMPLET Z TRUB Z PLAST HMOT DN DO 100MM</t>
  </si>
  <si>
    <t>470*2+140 = 1080,000 [A]_x000D_
Celkové množství = 1080,000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</si>
  <si>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</si>
  <si>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21452</t>
  </si>
  <si>
    <t>SANAČNÍ VRSTVY Z KAMENIVA DRCENÉHO</t>
  </si>
  <si>
    <t>1020 = 1020,000 [A]</t>
  </si>
  <si>
    <t>položka zahrnuje dodávku předepsaného kameniva, mimostaveništní a vnitrostaveništní dopravu a jeho uložení
není-li v zadávací dokumentaci uvedeno jinak, jedná se o nakupovaný materiál</t>
  </si>
  <si>
    <t>21461C</t>
  </si>
  <si>
    <t>SEPARAČNÍ GEOTEXTILIE DO 300G/M2</t>
  </si>
  <si>
    <t>2550 = 2550,000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</si>
  <si>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</si>
  <si>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3</t>
  </si>
  <si>
    <t>Svislé konstrukce</t>
  </si>
  <si>
    <t>348173</t>
  </si>
  <si>
    <t>ZÁBRADLÍ Z DÍLCU KOVOVÝCH ŽÁROVE ZINK PONOREM S NÁTEREM</t>
  </si>
  <si>
    <t>KG</t>
  </si>
  <si>
    <t>38,8*23,5 = 911,800 [A]</t>
  </si>
  <si>
    <t>- dílenská dokumentace, vcetne technologického predpisu spojování,
- dodání  materiálu  v požadované kvalite a výroba konstrukce (vcetne  pomucek,  prípravku a prostredku pro výrobu) bez ohledu na nárocnost a její hmotnost,
- dodání spojovacího materiálu,
- zrízení  montážních  a  dilatacních  spoju,  spar, vcetne potrebných úprav, vložek, opracování, ocištení a ošetrení,
- podper. konstr. a lešení všech druhu pro montáž konstrukcí i doplnkových, vcetne požadovaných otvoru, ochranných a bezpecnostních opatrení a základu pro tyto konstrukce a lešení,
- montáž konstrukce na staveništi, vcetne montážních prostredku a pomucek a zednických výpomocí,                              
- výpln, tesnení a tmelení spar a spoju,
- všechny druhy ocelového kotvení,
- dílenskou prejímku a montážní prohlídku, vcetne požadovaných dokladu,
- zrízení kotevních otvoru nebo jam, nejsou-li cástí jiné konstrukce,
- osazení kotvení nebo prímo cástí konstrukce do podpurné konstrukce nebo do zeminy,
- výpln kotevních otvoru  (príp.  podlití  patních  desek) maltou,  betonem  nebo  jinou speciální hmotou, vyplnení jam zeminou,
- veškeré druhy protikorozní ochrany a nátery konstrukcí,
- zvláštní spojovací prostredky, rozebíratelnost konstrukce,
- ochranná opatrení pred úcinky bludných proudu
- ochranu pred prepetím.</t>
  </si>
  <si>
    <t>5</t>
  </si>
  <si>
    <t>56314</t>
  </si>
  <si>
    <t>VOZOVKOVÉ VRSTVY Z MECHANICKY ZPEVNENÉHO KAMENIVA TL. DO 200MM</t>
  </si>
  <si>
    <t>Podklad pod zvýšenou vozovkou 480+27 = 507,000 [A]</t>
  </si>
  <si>
    <t>- dodání kameniva predepsané kvality a zrnitosti
- rozprostrení a zhutnení vrstvy v predepsané tlouštce
- zrízení vrstvy bez rozlišení šírky, pokládání vrstvy po etapách
- nezahrnuje postriky, nátery</t>
  </si>
  <si>
    <t>56333</t>
  </si>
  <si>
    <t>VOZOVKOVÉ VRSTVY ZE ŠTĚRKODRTI TL. DO 150MM</t>
  </si>
  <si>
    <t>podklad pod vozovky asfaltové 2*(1152+45+165) = 2724,000 [A]_x000D_
chodníky 1960+855 = 2815,000 [B]_x000D_
obytná zóna 2*(539+32) = 1142,000 [C]_x000D_
Celkové množství = 6681,000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</si>
  <si>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</si>
  <si>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</si>
  <si>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ŠTERKODRTI TL. DO 200MM</t>
  </si>
  <si>
    <t>podklad vyvýšená vozovka 485+27 = 512,000 [A]</t>
  </si>
  <si>
    <t>56335</t>
  </si>
  <si>
    <t>VOZOVKOVÉ VRSTVY ZE ŠTĚRKODRTI TL. DO 250MM</t>
  </si>
  <si>
    <t>podklad pod parkovací stání 590 = 590,000 [A]_x000D_
podklad pod chodníkový přejezd 174+53 = 227,000 [B]_x000D_
Celkové množství = 817,000</t>
  </si>
  <si>
    <t>572113</t>
  </si>
  <si>
    <t>INFILTRACNÍ POSTRIK Z EMULZE DO 0,5KG/M2</t>
  </si>
  <si>
    <t>1152+45 = 1197,000 [A]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</si>
  <si>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</si>
  <si>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572223</t>
  </si>
  <si>
    <t>SPOJOVACÍ POSTRIK Z EMULZE DO 1,0KG/M2</t>
  </si>
  <si>
    <t>1152+45 = 1197,000 [A]_x000D_
Celkové množství = 1197,000</t>
  </si>
  <si>
    <t>574A34</t>
  </si>
  <si>
    <t>ASFALTOVÝ BETON PRO OBRUSNÉ VRSTVY ACO 11+, 11S TL. 40MM</t>
  </si>
  <si>
    <t>vozovka 1152+45 = 1197,000 [A]_x000D_
Celkové množství = 1197,000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</si>
  <si>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</si>
  <si>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574E66</t>
  </si>
  <si>
    <t>ASFALTOVÝ BETON PRO PODKLADNÍ VRSTVY ACP 16+, 16S TL. 70MM</t>
  </si>
  <si>
    <t>vozovky ulice 1152+45 = 1197,000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</si>
  <si>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</si>
  <si>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58221</t>
  </si>
  <si>
    <t>DLÁŽDENÉ KRYTY Z DROBNÝCH KOSTEK DO LOŽE Z KAMENIVA</t>
  </si>
  <si>
    <t>vjezdy 50 = 50,000 [A]_x000D_
dvoulinka 138 = 138,000 [B]_x000D_
zvýšené křižovatky 111 = 111,000 [C]_x000D_
obytná zóna 539+32 = 571,000 [D]_x000D_
Celkové množství = 870,000</t>
  </si>
  <si>
    <t>- dodání dlažebního materiálu v požadované kvalite, dodání materiálu pro predepsané  lože v tlouštce predepsané dokumentací a pro predepsanou výpln spar
- ocištení podkladu
- uložení dlažby dle predepsaného technologického predpisu vcetne predepsané podkladní vrstvy a predepsané výplne spar
- zrízení vrstvy bez rozlišení šírky, pokládání vrstvy po etapách 
- úpravu napojení, ukoncení podél obrubníku, dilatacních zarízení, odvodnovacích proužku, odvodnovacu, vpustí, šachet a pod., nestanoví-li zadávací dokumentace jinak
- nezahrnuje postriky, nátery
- nezahrnuje tesnení podél obrubníku, dilatacních zarízení, odvodnovacích proužku, odvodnovacu, vpustí, šachet a pod.</t>
  </si>
  <si>
    <t>582312</t>
  </si>
  <si>
    <t>DLÁŽDENÉ KRYTY Z MOZAIK KOSTEK VÍCEBAREVNÝCH DO LOŽE Z KAMENIVA</t>
  </si>
  <si>
    <t>501 = 501,000 [A]_x000D_
Celkové množství = 501,000</t>
  </si>
  <si>
    <t>582611</t>
  </si>
  <si>
    <t>KRYTY Z BETON DLAŽDIC SE ZÁMKEM ŠEDÝCH TL 60MM DO LOŽE Z KAM</t>
  </si>
  <si>
    <t>1461 = 1461,000 [A]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</si>
  <si>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</si>
  <si>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582612</t>
  </si>
  <si>
    <t>KRYTY Z BETON DLAŽDIC SE ZÁMKEM ŠEDÝCH TL 80MM DO LOŽE Z KAM</t>
  </si>
  <si>
    <t>vjezdy 164 = 164,000 [A]_x000D_
parkovací stání 555 = 555,000 [B]_x000D_
Celkové množství = 719,000</t>
  </si>
  <si>
    <t>58261A</t>
  </si>
  <si>
    <t>KRYTY Z BETON DLAŽDIC SE ZÁMKEM BAREV RELIÉF TL 60MM DO LOŽE Z KAM</t>
  </si>
  <si>
    <t>18,8 = 18,800 [A]</t>
  </si>
  <si>
    <t>58261B</t>
  </si>
  <si>
    <t>KRYTY Z BETON DLAŽDIC SE ZÁMKEM BAREV RELIÉF TL 80MM DO LOŽE Z KAM</t>
  </si>
  <si>
    <t>45-18,8 = 26,200 [A]</t>
  </si>
  <si>
    <t>58271</t>
  </si>
  <si>
    <t>DLÁŽDENÉ KRYTY Z DESEK Z KONGLOMER KAMENE DO LOŽE Z KAMENIVA</t>
  </si>
  <si>
    <t>reliéfní dlažba chodník 92 = 92,000 [A]_x000D_
přídlažba kámen 62 = 62,000 [B]_x000D_
Celkové množství = 154,000</t>
  </si>
  <si>
    <t>58920</t>
  </si>
  <si>
    <t>VÝPLŇ SPAR MODIFIKOVANÝM ASFALTEM</t>
  </si>
  <si>
    <t>5,5+20,2+6 = 31,700 [A]</t>
  </si>
  <si>
    <t>položka zahrnuje:
- dodávku předepsaného materiálu
- vyčištění a výplň spar tímto materiálem</t>
  </si>
  <si>
    <t>8</t>
  </si>
  <si>
    <t>Potrubí</t>
  </si>
  <si>
    <t>87434</t>
  </si>
  <si>
    <t>POTRUBÍ Z TRUB PLASTOVÝCH ODPADNÍCH DN DO 200MM</t>
  </si>
  <si>
    <t>2,6+1,2+1,5+3+2,3+2,8+3+6+0,5+2,8+1+1 = 27,700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</si>
  <si>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</si>
  <si>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89712</t>
  </si>
  <si>
    <t>VPUSŤ KANALIZAČNÍ ULIČNÍ KOMPLETNÍ Z BETONOVÝCH DÍLCŮ</t>
  </si>
  <si>
    <t>22 = 22,000 [A]_x000D_
Celkové množství = 22,000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</si>
  <si>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</si>
  <si>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89742</t>
  </si>
  <si>
    <t>VPUST CHODNÍKOVÁ Z BETON DÍLCU</t>
  </si>
  <si>
    <t>Podobrubníková vpust typ Radbuza</t>
  </si>
  <si>
    <t>1 = 1,000 [A]</t>
  </si>
  <si>
    <t>položka zahrnuje:
dodávku a osazení predepsaného dílce vcetne mríže
predepsané podkladní konstrukce</t>
  </si>
  <si>
    <t>9</t>
  </si>
  <si>
    <t>Ostatní konstrukce a práce</t>
  </si>
  <si>
    <t>91235</t>
  </si>
  <si>
    <t>SMER SLOUPKY KOVOVÉ - NÁST NA SVOD VCET ODRAZ PÁSKU</t>
  </si>
  <si>
    <t>98 = 98,000 [A]_x000D_
Celkové množství = 98,000</t>
  </si>
  <si>
    <t>položka zahrnuje:
- dodání a osazení sloupku vcetne nutných zemních prací
- vnitrostaveništní a mimostaveništní doprava
- odrazky plastové nebo z retroreflexní fólie</t>
  </si>
  <si>
    <t>914153</t>
  </si>
  <si>
    <t>DOPRAVNÍ ZNAČKY ZÁKLADNÍ VELIKOSTI HLINÍKOVÉ NEREFLEXNÍ - DEMONTÁŽ</t>
  </si>
  <si>
    <t>Demontáž stávajících SDZ</t>
  </si>
  <si>
    <t>13 = 13,000 [A]</t>
  </si>
  <si>
    <t>Položka zahrnuje odstranění, demontáž a odklizení materiálu s odvozem na předepsané místo</t>
  </si>
  <si>
    <t>914161</t>
  </si>
  <si>
    <t>DOPRAVNÍ ZNACKY ZÁKLADNÍ VELIKOSTI HLINÍKOVÉ FÓLIE TR 1 - DODÁVKA A MONTÁŽ</t>
  </si>
  <si>
    <t>IP4b 3 = 3,000 [A]_x000D_
IP6 4 = 4,000 [b]_x000D_
IP13c 3 = 3,000 [C]_x000D_
IP2 4 = 4,000 [D]_x000D_
C2a 1 = 1,000 [K]_x000D_
C2b 2 = 2,000 [G]_x000D_
C2c 1 = 1,000 [E]_x000D_
IP13e 1 = 1,000 [F]_x000D_
A12b 1 = 1,000 [H]_x000D_
E13 1 = 1,000 [I]_x000D_
E1 1 = 1,000 [J]_x000D_
B2 2 = 2,000 [L]_x000D_
IZ5a 1 = 1,000 [M]_x000D_
IZ5b 1 = 1,000 [N]_x000D_
IJ14a 1 = 1,000 [O]_x000D_
Celkové množství = 27,000</t>
  </si>
  <si>
    <t>položka zahrnuje:
- dodávku a montáž znacek v požadovaném provedení</t>
  </si>
  <si>
    <t>914162</t>
  </si>
  <si>
    <t>DOPRAVNÍ ZNACKY ZÁKLADNÍ VELIKOSTI HLINÍKOVÉ FÓLIE TR 1 - MONTÁŽ S PREMÍSTENÍM</t>
  </si>
  <si>
    <t>12 = 12,000 [A]_x000D_
Celkové množství = 12,000</t>
  </si>
  <si>
    <t>položka zahrnuje:
- dopravu demontované znacky z docasné skládky
- osazení a montáž znacky na míste urceném projektem
- nutnou opravu poškozených cástí
nezahrnuje dodávku znacky</t>
  </si>
  <si>
    <t>914461</t>
  </si>
  <si>
    <t>DOPRAVNÍ ZNACKY 100X150CM HLINÍKOVÉ FÓLIE TR 1 - DODÁVKA A MONTÁŽ</t>
  </si>
  <si>
    <t>IZ8a 3 = 3,000 [A]_x000D_
IZ8b 3 = 3,000 [B]_x000D_
Celkové množství = 6,000</t>
  </si>
  <si>
    <t>914931</t>
  </si>
  <si>
    <t>SLOUPKY A STOJKY DZ Z HLINÍK TRUBEK ZABETON DOD A MONTÁŽ</t>
  </si>
  <si>
    <t>22 = 22,000 [A]</t>
  </si>
  <si>
    <t>položka zahrnuje:
- sloupky a upevňovací zařízení včetně jejich osazení (betonová patka, zemní práce)</t>
  </si>
  <si>
    <t>915211</t>
  </si>
  <si>
    <t>VODOROVNÉ DOPRAVNÍ ZNAČENÍ PLASTEM HLADKÉ - DODÁVKA A POKLÁDKA</t>
  </si>
  <si>
    <t>V7 5*4*0,5 = 10,000 [A]_x000D_
V10d (37+22+17+35+86+71)*0,125*0,5 = 16,750 [B]_x000D_
V12a (9,5+8,7+9,6+9,5+2*8,7+13,8+8,9)*0,125 = 9,675 [C]_x000D_
V12c 13,2*0,125 = 1,650 [D]_x000D_
V17 2,5*6 = 15,000 [E]_x000D_
V11a (33,8+24,3)*0,125 = 7,263 [F]_x000D_
V5 5,5*0,75 = 4,125 [G]_x000D_
V13 (2,3+2,6+1,7+0,8)*0,5*2 = 7,400 [H]_x000D_
Celkové množství = 71,863</t>
  </si>
  <si>
    <t>položka zahrnuje:
- dodání a pokládku nátěrového materiálu (měří se pouze natíraná plocha)
- předznačení a reflexní úpravu</t>
  </si>
  <si>
    <t>917212</t>
  </si>
  <si>
    <t>ZÁHONOVÉ OBRUBY Z BETONOVÝCH OBRUBNÍKŮ ŠÍŘ 80MM</t>
  </si>
  <si>
    <t>29 = 29,000 [A]</t>
  </si>
  <si>
    <t>Položka zahrnuje:
dodání a pokládku betonových obrubníků o rozměrech předepsaných zadávací dokumentací
betonové lože i boční betonovou opěrku.</t>
  </si>
  <si>
    <t>917223</t>
  </si>
  <si>
    <t>SILNIČNÍ A CHODNÍKOVÉ OBRUBY Z BETONOVÝCH OBRUBNÍKŮ ŠÍŘ 100MM</t>
  </si>
  <si>
    <t>290 = 290,000 [A]</t>
  </si>
  <si>
    <t>917224</t>
  </si>
  <si>
    <t>SILNIČNÍ A CHODNÍKOVÉ OBRUBY Z BETONOVÝCH OBRUBNÍKŮ ŠÍŘ 150MM</t>
  </si>
  <si>
    <t>670 = 670,000 [A]</t>
  </si>
  <si>
    <t>91726</t>
  </si>
  <si>
    <t>KO OBRUBNÍKY BETONOVÉ</t>
  </si>
  <si>
    <t>57 = 57,000 [A]_x000D_
Celkové množství = 57,000</t>
  </si>
  <si>
    <t>Položka zahrnuje:
dodání a pokládku betonových obrubníku o rozmerech predepsaných zadávací dokumentací
betonové lože i bocní betonovou operku.</t>
  </si>
  <si>
    <t>917425</t>
  </si>
  <si>
    <t>CHODNÍKOVÉ OBRUBY Z KAMENNÝCH OBRUBNÍKU ŠÍR 200MM</t>
  </si>
  <si>
    <t>352 = 352,000 [A]</t>
  </si>
  <si>
    <t>Položka zahrnuje:
dodání a pokládku kamenných obrubníku o rozmerech predepsaných zadávací dokumentací
betonové lože i bocní betonovou operku.</t>
  </si>
  <si>
    <t>917427</t>
  </si>
  <si>
    <t>CHODNÍKOVÉ OBRUBY Z KAMENNÝCH OBRUBNÍKU ŠÍR 300MM</t>
  </si>
  <si>
    <t>41,8+21,6 = 63,400 [A]_x000D_
Celkové množství = 63,400</t>
  </si>
  <si>
    <t>919113</t>
  </si>
  <si>
    <t>ŘEZÁNÍ ASFALTOVÉHO KRYTU VOZOVEK TL DO 150MM</t>
  </si>
  <si>
    <t>položka zahrnuje řezání vozovkové vrstvy v předepsané tloušťce, včetně spotřeby vody</t>
  </si>
  <si>
    <t>93543</t>
  </si>
  <si>
    <t>ŽLABY Z DÍLCU Z POLYMERBETONU SVETLÉ ŠÍRKY DO 200MM VCETNE MRÍŽÍ</t>
  </si>
  <si>
    <t>3 = 3,000 [A]</t>
  </si>
  <si>
    <t>položka zahrnuje:
-dodávku a uložení dílcu žlabu z predepsaného materiálu predepsaných rozmeru vcetne mríže
- spárování, úpravy vtoku a výtoku
- nezahrnuje nutné zemní práce, predepsané lože, obetonování
- merí se v metrech bežných délky osy žlabu, odecítají se cistící kusy a vpuste</t>
  </si>
  <si>
    <t>93756</t>
  </si>
  <si>
    <t>MOBILIÁR - KOVOVÉ MRÍŽE PRO STROMY</t>
  </si>
  <si>
    <t>5 = 5,000 [A]_x000D_
Celkové množství = 5,000</t>
  </si>
  <si>
    <t>Položka zahrnuje:
- montáž, osazení a dodávku kompletního zarízení, predepsaného zadávací dokumentací
- mimostavništní a vnitrostaveništní dopravu
- nezbytné zemní práce a základové konstrukce
- predepsanou povrchovou úpravu (nátery a pod.)
Pozn.: materiál uvedený v textu predstavuje rozhodující podíl ve výrobku</t>
  </si>
  <si>
    <t>966184</t>
  </si>
  <si>
    <t>DEMONTÁŽ KONSTRUKCÍ KOVOVÝCH S ODVOZEM DO 5KM</t>
  </si>
  <si>
    <t>Odstranění stávajícího zábradlí</t>
  </si>
  <si>
    <t>29,8*23,5/1000 = 0,700 [A]</t>
  </si>
  <si>
    <t>položka zahrnuje:
- rozebrání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</si>
  <si>
    <t>96687</t>
  </si>
  <si>
    <t>VYBOURÁNÍ ULICNÍCH VPUSTÍ KOMPLETNÍCH</t>
  </si>
  <si>
    <t>18 = 18,000 [A]</t>
  </si>
  <si>
    <t>položka zahrnuje:
- kompletní bourací práce vcetne nezbytného rozsahu zemních prací,
- veškerou manipulaci s vybouranou sutí a hmotami vcetne uložení na skládku,
- veškeré další práce plynoucí z technologického predpisu a z platných predpisu,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</si>
  <si>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(6,732+79,740-59,805)*1,9 = 50,667 [A]</t>
  </si>
  <si>
    <t>R-Pol</t>
  </si>
  <si>
    <t>Připojení na stávající soustavu VO</t>
  </si>
  <si>
    <t>1. Položka obsahuje:
 – kompletní montáž, rozměření, upevnění, řezání, spojování a pod. 
 – veškerý spojovací a montážní materiál vč. upevňovacího materiálu ( držáky apod.)
 – pomocné mechanismy
2. Položka neobsahuje:
 X
3. Způsob měření:
Měří se metr délkový.</t>
  </si>
  <si>
    <t>131838</t>
  </si>
  <si>
    <t>HLOUBENÍ JAM ZAPAŽ I NEPAŽ TŘ. II, ODVOZ DO 20KM</t>
  </si>
  <si>
    <t>17*1,1*0,6*0,6 = 6,732 [A]</t>
  </si>
  <si>
    <t>(443)*0,3*0,6 = 79,740 [A]</t>
  </si>
  <si>
    <t>(443)*0,3*0,45 = 59,805 [A]</t>
  </si>
  <si>
    <t>272324</t>
  </si>
  <si>
    <t>ZÁKLADY ZE ŽELEZOBETONU DO C25/30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</si>
  <si>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</si>
  <si>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7</t>
  </si>
  <si>
    <t>Přidružená stavební výroba</t>
  </si>
  <si>
    <t>702211</t>
  </si>
  <si>
    <t>KABELOVÁ CHRÁNIČKA ZEMNÍ DN DO 100 MM</t>
  </si>
  <si>
    <t>50 = 50,000 [A]</t>
  </si>
  <si>
    <t>1. Položka obsahuje:
 – proražení otvoru zdivem o průřezu od 0,01 do 0,025m2
 – úpravu a začištění omítky po montáži vedení
 – pomocné mechanismy
2. Položka neobsahuje:
 – protipožární ucpávku
3. Způsob měření:
Udává se počet kusů kompletní konstrukce nebo práce.</t>
  </si>
  <si>
    <t>702212</t>
  </si>
  <si>
    <t>KABELOVÁ CHRÁNIČKA ZEMNÍ DN PŘES 100 DO 200 MM</t>
  </si>
  <si>
    <t>20 = 20,000 [A]</t>
  </si>
  <si>
    <t>702311</t>
  </si>
  <si>
    <t>ZAKRYTÍ KABELŮ VÝSTRAŽNOU FÓLIÍ ŠÍŘKY DO 20 CM</t>
  </si>
  <si>
    <t>1. Položka obsahuje:
 – kompletní montáž, návrh, rozměření, upevnění, začištění, sváření, vrtání, řezání, spojování a pod. 
 – veškerý spojovací a montážní materiál vč. upevňovacího materiálu
 – sestavení a upevnění konstrukce na stanovišti
 – pomocné mechanismy a povrchovou úpravu
2. Položka neobsahuje:
 X
3. Způsob měření:
Udává se počet sad, které se skládají z předepsaných dílů, jež tvoří požadovaný celek, za každý započatý měsíc pronájmu.</t>
  </si>
  <si>
    <t>702720</t>
  </si>
  <si>
    <t>ODDĚLENÍ KABELŮ VE VÝKOPU BETONOVOU DESKOU</t>
  </si>
  <si>
    <t>741911</t>
  </si>
  <si>
    <t>UZEMŇOVACÍ VODIČ V ZEMI FEZN DO 120 MM2</t>
  </si>
  <si>
    <t>kabelové vedení 50 = 50,000 [A]_x000D_
Připojení do lamp 10*3 = 30,000 [B]_x000D_
Celkové množství = 80,000</t>
  </si>
  <si>
    <t>1. Položka obsahuje:
 – přípravu podkladu pro osazení
 – měření, dělení, spojování, tvarování
 – ochranný nátěr spojů a při průchodu vodiče nad terén apod. dle příslušných norem
2. Položka neobsahuje:
 – zemní práce
 – ochranu vodiče - chráničky apod.
3. Způsob měření:
Měří se metr délkový.</t>
  </si>
  <si>
    <t>742H11</t>
  </si>
  <si>
    <t>KABEL NN ČTYŘ- A PĚTIŽÍLOVÝ CU S PLASTOVOU IZOLACÍ DO 2,5 MM2</t>
  </si>
  <si>
    <t>kabelové vedení 50 = 50,000 [A]_x000D_
připojení do lamp 10*3 = 30,000 [B]_x000D_
Celkové množství = 80,000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</si>
  <si>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</si>
  <si>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743121</t>
  </si>
  <si>
    <t>OSVĚTLOVACÍ STOŽÁR  PEVNÝ ŽÁROVĚ ZINKOVANÝ DÉLKY DO 6 M</t>
  </si>
  <si>
    <t>10 = 10,000 [A]</t>
  </si>
  <si>
    <t>1. Položka obsahuje:
 – základovou konstrukci a veškeré příslušenství
 – připojovací svorkovnici ve třídě izolace II ( pro 2x svítidlo ) a kabelové vedení ke svítidlům
 – uzavírací nátěr, technický popis viz. projektová dokumentace
2. Položka neobsahuje:
 – zemní práce,  betonový základ, svítidlo, výložník
3. Způsob měření:
Udává se počet kusů kompletní konstrukce nebo práce.</t>
  </si>
  <si>
    <t>743311</t>
  </si>
  <si>
    <t>VÝLOŽNÍK PRO MONTÁŽ SVÍTIDLA NA STOŽÁR JEDNORAMENNÝ DÉLKA VYLOŽENÍ DO 1 M</t>
  </si>
  <si>
    <t>2 = 2,000 [A]</t>
  </si>
  <si>
    <t>1. Položka obsahuje:
 – veškeré příslušenství a uzavírací nátěr, technický popis viz. projektová dokumentace
2. Položka neobsahuje:
 X
3. Způsob měření:
Udává se počet kusů kompletní konstrukce nebo práce.</t>
  </si>
  <si>
    <t>743552</t>
  </si>
  <si>
    <t>SVÍTIDLO VENKOVNÍ VŠEOBECNÉ LED, MIN. IP 44, PŘES 10 DO 25 W</t>
  </si>
  <si>
    <t>AMPERA EVO 1 / 20 LED / 300 mA / 5369 / NW 740 / 20 W_x000D_
přisvětlení přechodů pro chodce</t>
  </si>
  <si>
    <t>1. Položka obsahuje:
 – zdroj a veškeré příslušenství
 – technický popis viz. projektová dokumentace
2. Položka neobsahuje:
 X
3. Způsob měření:
Udává se počet kusů kompletní konstrukce nebo práce.</t>
  </si>
  <si>
    <t>74F422</t>
  </si>
  <si>
    <t>DEMONTÁŽ OCELOVÝCH STOŽÁRU TRUBKOVÝCH NEBO PROFILOVÝCH</t>
  </si>
  <si>
    <t>Odstranění stávajících stožárů VO</t>
  </si>
  <si>
    <t>8 = 8,000 [A]</t>
  </si>
  <si>
    <t>1. Položka obsahuje:
 – všechny náklady na demontáž stávajícího zarízení se všemi pomocnými doplnujícími úpravami pro jeho likvidaci
 – naložení a odvoz vybouraného materiálu na urcené místo pro stavbu
2. Položka neobsahuje:
 – poplatek za likvidaci odpadu (nacení se dle SSD 0)
3. Zpusob merení:
Udává se pocet kusu kompletní konstrukce nebo práce.</t>
  </si>
  <si>
    <t>Seznam figur</t>
  </si>
  <si>
    <t>Značka</t>
  </si>
  <si>
    <t>Výměra</t>
  </si>
  <si>
    <t>SO</t>
  </si>
  <si>
    <t>FP</t>
  </si>
  <si>
    <t>Odpad Asfalt</t>
  </si>
  <si>
    <t>3858*0,15</t>
  </si>
  <si>
    <t>(1521)*0,05</t>
  </si>
  <si>
    <t>=</t>
  </si>
  <si>
    <t>odpad dlažba</t>
  </si>
  <si>
    <t>(242)*0,1</t>
  </si>
  <si>
    <t>Odpad sterky</t>
  </si>
  <si>
    <t>3858*0,35*0,75</t>
  </si>
  <si>
    <t>(242+1521)*0,2</t>
  </si>
  <si>
    <t>Odkop zeminy</t>
  </si>
  <si>
    <t>2524*0,23+320</t>
  </si>
  <si>
    <t>odpad sanace</t>
  </si>
  <si>
    <t>2550*0,4</t>
  </si>
  <si>
    <t>Odpady stmelené vrstvy</t>
  </si>
  <si>
    <t>3858*0,35*0,25</t>
  </si>
  <si>
    <t>odpad záhonové obrubníky</t>
  </si>
  <si>
    <t>114,6</t>
  </si>
  <si>
    <t>odpad silniční obrubníky</t>
  </si>
  <si>
    <t>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</si>
</sst>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.00"/>
    <numFmt numFmtId="165" formatCode="#\ ###\ ###\ ###\ ##0.000"/>
  </numFmts>
  <fonts count="13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u/>
      <sz val="11"/>
      <color rgb="FF0000FF"/>
      <name val="Arial"/>
    </font>
    <font>
      <b/>
      <u/>
      <sz val="11"/>
      <color theme="10"/>
      <name val="Calibri"/>
      <scheme val="minor"/>
    </font>
    <font>
      <sz val="10"/>
      <name val="Calibri"/>
      <scheme val="minor"/>
    </font>
    <font>
      <u/>
      <sz val="11"/>
      <color theme="10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000000"/>
      </right>
      <top/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 style="thin">
        <color rgb="FFA9A9A9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11" fillId="0" borderId="0" applyNumberFormat="0" applyFill="0" applyBorder="0" applyAlignment="0" applyProtection="0"/>
    <xf numFmtId="0" fontId="2" fillId="0" borderId="0">
      <alignment horizontal="left" vertical="center" wrapText="1"/>
    </xf>
    <xf numFmtId="0" fontId="12" fillId="0" borderId="0">
      <alignment horizontal="left" vertical="center" wrapText="1"/>
    </xf>
  </cellStyleXfs>
  <cellXfs count="7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7" xfId="0" applyFont="1" applyBorder="1" applyAlignment="1">
      <alignment wrapText="1"/>
    </xf>
    <xf numFmtId="49" fontId="0" fillId="0" borderId="0" xfId="0" applyNumberFormat="1"/>
    <xf numFmtId="49" fontId="1" fillId="2" borderId="0" xfId="0" applyNumberFormat="1" applyFont="1" applyFill="1"/>
    <xf numFmtId="49" fontId="0" fillId="2" borderId="0" xfId="0" applyNumberFormat="1" applyFill="1"/>
    <xf numFmtId="0" fontId="4" fillId="3" borderId="7" xfId="4" applyFill="1" applyBorder="1">
      <alignment horizontal="center" vertical="center" wrapText="1"/>
    </xf>
    <xf numFmtId="0" fontId="8" fillId="0" borderId="7" xfId="6" applyFont="1" applyBorder="1">
      <alignment horizontal="left" vertical="center" wrapText="1"/>
    </xf>
    <xf numFmtId="0" fontId="5" fillId="0" borderId="3" xfId="6" applyBorder="1">
      <alignment horizontal="left" vertical="center" wrapText="1"/>
    </xf>
    <xf numFmtId="49" fontId="0" fillId="0" borderId="4" xfId="0" applyNumberFormat="1" applyBorder="1"/>
    <xf numFmtId="49" fontId="9" fillId="0" borderId="7" xfId="7" applyNumberFormat="1" applyFont="1" applyBorder="1"/>
    <xf numFmtId="49" fontId="6" fillId="0" borderId="19" xfId="0" applyNumberFormat="1" applyFont="1" applyBorder="1"/>
    <xf numFmtId="165" fontId="6" fillId="0" borderId="20" xfId="0" applyNumberFormat="1" applyFont="1" applyBorder="1"/>
    <xf numFmtId="49" fontId="10" fillId="0" borderId="0" xfId="0" applyNumberFormat="1" applyFont="1"/>
    <xf numFmtId="49" fontId="10" fillId="0" borderId="5" xfId="0" applyNumberFormat="1" applyFont="1" applyBorder="1"/>
    <xf numFmtId="49" fontId="10" fillId="0" borderId="21" xfId="0" applyNumberFormat="1" applyFont="1" applyBorder="1"/>
    <xf numFmtId="165" fontId="10" fillId="0" borderId="22" xfId="0" applyNumberFormat="1" applyFont="1" applyBorder="1"/>
    <xf numFmtId="49" fontId="10" fillId="0" borderId="23" xfId="0" applyNumberFormat="1" applyFont="1" applyBorder="1"/>
    <xf numFmtId="165" fontId="10" fillId="0" borderId="6" xfId="0" applyNumberFormat="1" applyFont="1" applyBorder="1"/>
    <xf numFmtId="49" fontId="10" fillId="0" borderId="16" xfId="0" applyNumberFormat="1" applyFont="1" applyBorder="1"/>
    <xf numFmtId="49" fontId="10" fillId="0" borderId="24" xfId="0" applyNumberFormat="1" applyFont="1" applyBorder="1"/>
    <xf numFmtId="165" fontId="10" fillId="0" borderId="18" xfId="0" applyNumberFormat="1" applyFont="1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49" fontId="0" fillId="2" borderId="0" xfId="0" applyNumberFormat="1" applyFill="1"/>
  </cellXfs>
  <cellStyles count="10">
    <cellStyle name="Hypertextový odkaz" xfId="7" builtinId="8"/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9"/>
    <cellStyle name="RekapitulaceCenyStyle" xfId="3"/>
    <cellStyle name="StavbaRozpocetHeaderStyle" xfId="5"/>
    <cellStyle name="StavebniDilStyle" xfId="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65" t="s">
        <v>2</v>
      </c>
      <c r="C2" s="3"/>
      <c r="D2" s="3"/>
      <c r="E2" s="3"/>
    </row>
    <row r="3" spans="1:5" x14ac:dyDescent="0.25">
      <c r="A3" s="3"/>
      <c r="B3" s="66"/>
      <c r="C3" s="3"/>
      <c r="D3" s="3"/>
      <c r="E3" s="3"/>
    </row>
    <row r="4" spans="1:5" x14ac:dyDescent="0.25">
      <c r="A4" s="3"/>
      <c r="B4" s="65" t="s">
        <v>3</v>
      </c>
      <c r="C4" s="66"/>
      <c r="D4" s="66"/>
      <c r="E4" s="6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SUM(C10:C12)</f>
        <v>0</v>
      </c>
      <c r="D6" s="3"/>
      <c r="E6" s="3"/>
    </row>
    <row r="7" spans="1:5" x14ac:dyDescent="0.25">
      <c r="A7" s="3"/>
      <c r="B7" s="4" t="s">
        <v>5</v>
      </c>
      <c r="C7" s="5">
        <f>SUM(E10:E12)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'000'!I3</f>
        <v>0</v>
      </c>
      <c r="D10" s="8">
        <f>SUMIFS('000'!O:O,'000'!A:A,"P")</f>
        <v>0</v>
      </c>
      <c r="E10" s="8">
        <f>C10+D10</f>
        <v>0</v>
      </c>
    </row>
    <row r="11" spans="1:5" x14ac:dyDescent="0.25">
      <c r="A11" s="7" t="s">
        <v>13</v>
      </c>
      <c r="B11" s="7" t="s">
        <v>14</v>
      </c>
      <c r="C11" s="8">
        <f>'101'!I3</f>
        <v>0</v>
      </c>
      <c r="D11" s="8">
        <f>SUMIFS('101'!O:O,'101'!A:A,"P")</f>
        <v>0</v>
      </c>
      <c r="E11" s="8">
        <f>C11+D11</f>
        <v>0</v>
      </c>
    </row>
    <row r="12" spans="1:5" x14ac:dyDescent="0.25">
      <c r="A12" s="7" t="s">
        <v>15</v>
      </c>
      <c r="B12" s="7" t="s">
        <v>16</v>
      </c>
      <c r="C12" s="8">
        <f>'401'!I3</f>
        <v>0</v>
      </c>
      <c r="D12" s="8">
        <f>SUMIFS('401'!O:O,'401'!A:A,"P")</f>
        <v>0</v>
      </c>
      <c r="E12" s="8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opLeftCell="B1" workbookViewId="0">
      <selection activeCell="H9" sqref="H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67" t="s">
        <v>20</v>
      </c>
      <c r="D3" s="68"/>
      <c r="E3" s="18" t="s">
        <v>21</v>
      </c>
      <c r="F3" s="14"/>
      <c r="G3" s="14"/>
      <c r="H3" s="19" t="s">
        <v>11</v>
      </c>
      <c r="I3" s="20">
        <f>SUMIFS(I8:I26,A8:A26,"SD")</f>
        <v>0</v>
      </c>
      <c r="J3" s="16"/>
      <c r="O3">
        <v>0</v>
      </c>
      <c r="P3">
        <v>2</v>
      </c>
    </row>
    <row r="4" spans="1:16" x14ac:dyDescent="0.25">
      <c r="A4" s="3" t="s">
        <v>22</v>
      </c>
      <c r="B4" s="17" t="s">
        <v>23</v>
      </c>
      <c r="C4" s="67" t="s">
        <v>11</v>
      </c>
      <c r="D4" s="68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69" t="s">
        <v>24</v>
      </c>
      <c r="B5" s="70" t="s">
        <v>25</v>
      </c>
      <c r="C5" s="71" t="s">
        <v>26</v>
      </c>
      <c r="D5" s="71" t="s">
        <v>27</v>
      </c>
      <c r="E5" s="71" t="s">
        <v>28</v>
      </c>
      <c r="F5" s="71" t="s">
        <v>29</v>
      </c>
      <c r="G5" s="71" t="s">
        <v>30</v>
      </c>
      <c r="H5" s="71" t="s">
        <v>31</v>
      </c>
      <c r="I5" s="71"/>
      <c r="J5" s="72" t="s">
        <v>32</v>
      </c>
      <c r="O5">
        <v>0.21</v>
      </c>
    </row>
    <row r="6" spans="1:16" x14ac:dyDescent="0.25">
      <c r="A6" s="69"/>
      <c r="B6" s="70"/>
      <c r="C6" s="71"/>
      <c r="D6" s="71"/>
      <c r="E6" s="71"/>
      <c r="F6" s="71"/>
      <c r="G6" s="71"/>
      <c r="H6" s="6" t="s">
        <v>33</v>
      </c>
      <c r="I6" s="6" t="s">
        <v>34</v>
      </c>
      <c r="J6" s="72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35</v>
      </c>
      <c r="B8" s="26"/>
      <c r="C8" s="27" t="s">
        <v>36</v>
      </c>
      <c r="D8" s="28"/>
      <c r="E8" s="25" t="s">
        <v>37</v>
      </c>
      <c r="F8" s="28"/>
      <c r="G8" s="28"/>
      <c r="H8" s="28"/>
      <c r="I8" s="29">
        <f>SUMIFS(I9:I26,A9:A26,"P")</f>
        <v>0</v>
      </c>
      <c r="J8" s="30"/>
    </row>
    <row r="9" spans="1:16" x14ac:dyDescent="0.25">
      <c r="A9" s="31" t="s">
        <v>38</v>
      </c>
      <c r="B9" s="31">
        <v>1</v>
      </c>
      <c r="C9" s="32" t="s">
        <v>39</v>
      </c>
      <c r="D9" s="31" t="s">
        <v>40</v>
      </c>
      <c r="E9" s="33" t="s">
        <v>41</v>
      </c>
      <c r="F9" s="34" t="s">
        <v>42</v>
      </c>
      <c r="G9" s="35">
        <v>1</v>
      </c>
      <c r="H9" s="36"/>
      <c r="I9" s="36">
        <f>ROUND(G9*H9,P4)</f>
        <v>0</v>
      </c>
      <c r="J9" s="34" t="s">
        <v>43</v>
      </c>
      <c r="O9" s="37">
        <f>I9*0.21</f>
        <v>0</v>
      </c>
      <c r="P9">
        <v>3</v>
      </c>
    </row>
    <row r="10" spans="1:16" x14ac:dyDescent="0.25">
      <c r="A10" s="31" t="s">
        <v>44</v>
      </c>
      <c r="B10" s="38"/>
      <c r="C10" s="39"/>
      <c r="D10" s="39"/>
      <c r="E10" s="33" t="s">
        <v>45</v>
      </c>
      <c r="F10" s="39"/>
      <c r="G10" s="39"/>
      <c r="H10" s="39"/>
      <c r="I10" s="39"/>
      <c r="J10" s="40"/>
    </row>
    <row r="11" spans="1:16" ht="30" x14ac:dyDescent="0.25">
      <c r="A11" s="31" t="s">
        <v>46</v>
      </c>
      <c r="B11" s="38"/>
      <c r="C11" s="39"/>
      <c r="D11" s="39"/>
      <c r="E11" s="33" t="s">
        <v>47</v>
      </c>
      <c r="F11" s="39"/>
      <c r="G11" s="39"/>
      <c r="H11" s="39"/>
      <c r="I11" s="39"/>
      <c r="J11" s="40"/>
    </row>
    <row r="12" spans="1:16" x14ac:dyDescent="0.25">
      <c r="A12" s="31" t="s">
        <v>38</v>
      </c>
      <c r="B12" s="31">
        <v>2</v>
      </c>
      <c r="C12" s="32" t="s">
        <v>48</v>
      </c>
      <c r="D12" s="31" t="s">
        <v>40</v>
      </c>
      <c r="E12" s="33" t="s">
        <v>49</v>
      </c>
      <c r="F12" s="34" t="s">
        <v>42</v>
      </c>
      <c r="G12" s="35">
        <v>1</v>
      </c>
      <c r="H12" s="36"/>
      <c r="I12" s="36">
        <f>ROUND(G12*H12,P4)</f>
        <v>0</v>
      </c>
      <c r="J12" s="34" t="s">
        <v>43</v>
      </c>
      <c r="O12" s="37">
        <f>I12*0.21</f>
        <v>0</v>
      </c>
      <c r="P12">
        <v>3</v>
      </c>
    </row>
    <row r="13" spans="1:16" x14ac:dyDescent="0.25">
      <c r="A13" s="31" t="s">
        <v>44</v>
      </c>
      <c r="B13" s="38"/>
      <c r="C13" s="39"/>
      <c r="D13" s="39"/>
      <c r="E13" s="33" t="s">
        <v>50</v>
      </c>
      <c r="F13" s="39"/>
      <c r="G13" s="39"/>
      <c r="H13" s="39"/>
      <c r="I13" s="39"/>
      <c r="J13" s="40"/>
    </row>
    <row r="14" spans="1:16" ht="60" x14ac:dyDescent="0.25">
      <c r="A14" s="31" t="s">
        <v>46</v>
      </c>
      <c r="B14" s="38"/>
      <c r="C14" s="39"/>
      <c r="D14" s="39"/>
      <c r="E14" s="33" t="s">
        <v>51</v>
      </c>
      <c r="F14" s="39"/>
      <c r="G14" s="39"/>
      <c r="H14" s="39"/>
      <c r="I14" s="39"/>
      <c r="J14" s="40"/>
    </row>
    <row r="15" spans="1:16" ht="30" x14ac:dyDescent="0.25">
      <c r="A15" s="31" t="s">
        <v>38</v>
      </c>
      <c r="B15" s="31">
        <v>3</v>
      </c>
      <c r="C15" s="32" t="s">
        <v>52</v>
      </c>
      <c r="D15" s="31" t="s">
        <v>40</v>
      </c>
      <c r="E15" s="33" t="s">
        <v>53</v>
      </c>
      <c r="F15" s="34" t="s">
        <v>42</v>
      </c>
      <c r="G15" s="35">
        <v>1</v>
      </c>
      <c r="H15" s="36"/>
      <c r="I15" s="36">
        <f>ROUND(G15*H15,P4)</f>
        <v>0</v>
      </c>
      <c r="J15" s="34" t="s">
        <v>43</v>
      </c>
      <c r="O15" s="37">
        <f>I15*0.21</f>
        <v>0</v>
      </c>
      <c r="P15">
        <v>3</v>
      </c>
    </row>
    <row r="16" spans="1:16" x14ac:dyDescent="0.25">
      <c r="A16" s="31" t="s">
        <v>44</v>
      </c>
      <c r="B16" s="38"/>
      <c r="C16" s="39"/>
      <c r="D16" s="39"/>
      <c r="E16" s="41"/>
      <c r="F16" s="39"/>
      <c r="G16" s="39"/>
      <c r="H16" s="39"/>
      <c r="I16" s="39"/>
      <c r="J16" s="40"/>
    </row>
    <row r="17" spans="1:16" ht="30" x14ac:dyDescent="0.25">
      <c r="A17" s="31" t="s">
        <v>46</v>
      </c>
      <c r="B17" s="38"/>
      <c r="C17" s="39"/>
      <c r="D17" s="39"/>
      <c r="E17" s="33" t="s">
        <v>54</v>
      </c>
      <c r="F17" s="39"/>
      <c r="G17" s="39"/>
      <c r="H17" s="39"/>
      <c r="I17" s="39"/>
      <c r="J17" s="40"/>
    </row>
    <row r="18" spans="1:16" x14ac:dyDescent="0.25">
      <c r="A18" s="31" t="s">
        <v>38</v>
      </c>
      <c r="B18" s="31">
        <v>4</v>
      </c>
      <c r="C18" s="32" t="s">
        <v>55</v>
      </c>
      <c r="D18" s="31" t="s">
        <v>40</v>
      </c>
      <c r="E18" s="33" t="s">
        <v>56</v>
      </c>
      <c r="F18" s="34" t="s">
        <v>42</v>
      </c>
      <c r="G18" s="35">
        <v>1</v>
      </c>
      <c r="H18" s="36"/>
      <c r="I18" s="36">
        <f>ROUND(G18*H18,P4)</f>
        <v>0</v>
      </c>
      <c r="J18" s="34" t="s">
        <v>43</v>
      </c>
      <c r="O18" s="37">
        <f>I18*0.21</f>
        <v>0</v>
      </c>
      <c r="P18">
        <v>3</v>
      </c>
    </row>
    <row r="19" spans="1:16" ht="45" x14ac:dyDescent="0.25">
      <c r="A19" s="31" t="s">
        <v>44</v>
      </c>
      <c r="B19" s="38"/>
      <c r="C19" s="39"/>
      <c r="D19" s="39"/>
      <c r="E19" s="33" t="s">
        <v>57</v>
      </c>
      <c r="F19" s="39"/>
      <c r="G19" s="39"/>
      <c r="H19" s="39"/>
      <c r="I19" s="39"/>
      <c r="J19" s="40"/>
    </row>
    <row r="20" spans="1:16" ht="30" x14ac:dyDescent="0.25">
      <c r="A20" s="31" t="s">
        <v>46</v>
      </c>
      <c r="B20" s="38"/>
      <c r="C20" s="39"/>
      <c r="D20" s="39"/>
      <c r="E20" s="33" t="s">
        <v>54</v>
      </c>
      <c r="F20" s="39"/>
      <c r="G20" s="39"/>
      <c r="H20" s="39"/>
      <c r="I20" s="39"/>
      <c r="J20" s="40"/>
    </row>
    <row r="21" spans="1:16" x14ac:dyDescent="0.25">
      <c r="A21" s="31" t="s">
        <v>38</v>
      </c>
      <c r="B21" s="31">
        <v>5</v>
      </c>
      <c r="C21" s="32" t="s">
        <v>58</v>
      </c>
      <c r="D21" s="31" t="s">
        <v>40</v>
      </c>
      <c r="E21" s="33" t="s">
        <v>59</v>
      </c>
      <c r="F21" s="34" t="s">
        <v>42</v>
      </c>
      <c r="G21" s="35">
        <v>1</v>
      </c>
      <c r="H21" s="36"/>
      <c r="I21" s="36">
        <f>ROUND(G21*H21,P4)</f>
        <v>0</v>
      </c>
      <c r="J21" s="34" t="s">
        <v>43</v>
      </c>
      <c r="O21" s="37">
        <f>I21*0.21</f>
        <v>0</v>
      </c>
      <c r="P21">
        <v>3</v>
      </c>
    </row>
    <row r="22" spans="1:16" x14ac:dyDescent="0.25">
      <c r="A22" s="31" t="s">
        <v>44</v>
      </c>
      <c r="B22" s="38"/>
      <c r="C22" s="39"/>
      <c r="D22" s="39"/>
      <c r="E22" s="41"/>
      <c r="F22" s="39"/>
      <c r="G22" s="39"/>
      <c r="H22" s="39"/>
      <c r="I22" s="39"/>
      <c r="J22" s="40"/>
    </row>
    <row r="23" spans="1:16" ht="30" x14ac:dyDescent="0.25">
      <c r="A23" s="31" t="s">
        <v>46</v>
      </c>
      <c r="B23" s="38"/>
      <c r="C23" s="39"/>
      <c r="D23" s="39"/>
      <c r="E23" s="33" t="s">
        <v>60</v>
      </c>
      <c r="F23" s="39"/>
      <c r="G23" s="39"/>
      <c r="H23" s="39"/>
      <c r="I23" s="39"/>
      <c r="J23" s="40"/>
    </row>
    <row r="24" spans="1:16" x14ac:dyDescent="0.25">
      <c r="A24" s="31" t="s">
        <v>38</v>
      </c>
      <c r="B24" s="31">
        <v>6</v>
      </c>
      <c r="C24" s="32" t="s">
        <v>61</v>
      </c>
      <c r="D24" s="31" t="s">
        <v>40</v>
      </c>
      <c r="E24" s="33" t="s">
        <v>62</v>
      </c>
      <c r="F24" s="34" t="s">
        <v>42</v>
      </c>
      <c r="G24" s="35">
        <v>1</v>
      </c>
      <c r="H24" s="36"/>
      <c r="I24" s="36">
        <f>ROUND(G24*H24,P4)</f>
        <v>0</v>
      </c>
      <c r="J24" s="34" t="s">
        <v>43</v>
      </c>
      <c r="O24" s="37">
        <f>I24*0.21</f>
        <v>0</v>
      </c>
      <c r="P24">
        <v>3</v>
      </c>
    </row>
    <row r="25" spans="1:16" ht="30" x14ac:dyDescent="0.25">
      <c r="A25" s="31" t="s">
        <v>44</v>
      </c>
      <c r="B25" s="38"/>
      <c r="C25" s="39"/>
      <c r="D25" s="39"/>
      <c r="E25" s="33" t="s">
        <v>63</v>
      </c>
      <c r="F25" s="39"/>
      <c r="G25" s="39"/>
      <c r="H25" s="39"/>
      <c r="I25" s="39"/>
      <c r="J25" s="40"/>
    </row>
    <row r="26" spans="1:16" ht="30" x14ac:dyDescent="0.25">
      <c r="A26" s="31" t="s">
        <v>46</v>
      </c>
      <c r="B26" s="42"/>
      <c r="C26" s="43"/>
      <c r="D26" s="43"/>
      <c r="E26" s="33" t="s">
        <v>64</v>
      </c>
      <c r="F26" s="43"/>
      <c r="G26" s="43"/>
      <c r="H26" s="43"/>
      <c r="I26" s="43"/>
      <c r="J26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4"/>
  <sheetViews>
    <sheetView topLeftCell="B1" workbookViewId="0">
      <selection activeCell="H9" sqref="H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67" t="s">
        <v>20</v>
      </c>
      <c r="D3" s="68"/>
      <c r="E3" s="18" t="s">
        <v>21</v>
      </c>
      <c r="F3" s="14"/>
      <c r="G3" s="14"/>
      <c r="H3" s="19" t="s">
        <v>13</v>
      </c>
      <c r="I3" s="20">
        <f>SUMIFS(I8:I274,A8:A274,"SD")</f>
        <v>0</v>
      </c>
      <c r="J3" s="16"/>
      <c r="O3">
        <v>0</v>
      </c>
      <c r="P3">
        <v>2</v>
      </c>
    </row>
    <row r="4" spans="1:16" x14ac:dyDescent="0.25">
      <c r="A4" s="3" t="s">
        <v>22</v>
      </c>
      <c r="B4" s="17" t="s">
        <v>23</v>
      </c>
      <c r="C4" s="67" t="s">
        <v>13</v>
      </c>
      <c r="D4" s="68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69" t="s">
        <v>24</v>
      </c>
      <c r="B5" s="70" t="s">
        <v>25</v>
      </c>
      <c r="C5" s="71" t="s">
        <v>26</v>
      </c>
      <c r="D5" s="71" t="s">
        <v>27</v>
      </c>
      <c r="E5" s="71" t="s">
        <v>28</v>
      </c>
      <c r="F5" s="71" t="s">
        <v>29</v>
      </c>
      <c r="G5" s="71" t="s">
        <v>30</v>
      </c>
      <c r="H5" s="71" t="s">
        <v>31</v>
      </c>
      <c r="I5" s="71"/>
      <c r="J5" s="72" t="s">
        <v>32</v>
      </c>
      <c r="O5">
        <v>0.21</v>
      </c>
    </row>
    <row r="6" spans="1:16" x14ac:dyDescent="0.25">
      <c r="A6" s="69"/>
      <c r="B6" s="70"/>
      <c r="C6" s="71"/>
      <c r="D6" s="71"/>
      <c r="E6" s="71"/>
      <c r="F6" s="71"/>
      <c r="G6" s="71"/>
      <c r="H6" s="6" t="s">
        <v>33</v>
      </c>
      <c r="I6" s="6" t="s">
        <v>34</v>
      </c>
      <c r="J6" s="72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35</v>
      </c>
      <c r="B8" s="26"/>
      <c r="C8" s="27" t="s">
        <v>36</v>
      </c>
      <c r="D8" s="28"/>
      <c r="E8" s="25" t="s">
        <v>37</v>
      </c>
      <c r="F8" s="28"/>
      <c r="G8" s="28"/>
      <c r="H8" s="28"/>
      <c r="I8" s="29">
        <f>SUMIFS(I9:I24,A9:A24,"P")</f>
        <v>0</v>
      </c>
      <c r="J8" s="30"/>
    </row>
    <row r="9" spans="1:16" x14ac:dyDescent="0.25">
      <c r="A9" s="31" t="s">
        <v>38</v>
      </c>
      <c r="B9" s="31">
        <v>1</v>
      </c>
      <c r="C9" s="32" t="s">
        <v>65</v>
      </c>
      <c r="D9" s="31" t="s">
        <v>40</v>
      </c>
      <c r="E9" s="33" t="s">
        <v>66</v>
      </c>
      <c r="F9" s="34" t="s">
        <v>67</v>
      </c>
      <c r="G9" s="35">
        <v>69</v>
      </c>
      <c r="H9" s="36"/>
      <c r="I9" s="36">
        <f>ROUND(G9*H9,P4)</f>
        <v>0</v>
      </c>
      <c r="J9" s="34" t="s">
        <v>43</v>
      </c>
      <c r="O9" s="37">
        <f>I9*0.21</f>
        <v>0</v>
      </c>
      <c r="P9">
        <v>3</v>
      </c>
    </row>
    <row r="10" spans="1:16" x14ac:dyDescent="0.25">
      <c r="A10" s="31" t="s">
        <v>44</v>
      </c>
      <c r="B10" s="38"/>
      <c r="C10" s="39"/>
      <c r="D10" s="39"/>
      <c r="E10" s="33" t="s">
        <v>68</v>
      </c>
      <c r="F10" s="39"/>
      <c r="G10" s="39"/>
      <c r="H10" s="39"/>
      <c r="I10" s="39"/>
      <c r="J10" s="40"/>
    </row>
    <row r="11" spans="1:16" x14ac:dyDescent="0.25">
      <c r="A11" s="31" t="s">
        <v>69</v>
      </c>
      <c r="B11" s="38"/>
      <c r="C11" s="39"/>
      <c r="D11" s="39"/>
      <c r="E11" s="45" t="s">
        <v>70</v>
      </c>
      <c r="F11" s="39"/>
      <c r="G11" s="39"/>
      <c r="H11" s="39"/>
      <c r="I11" s="39"/>
      <c r="J11" s="40"/>
    </row>
    <row r="12" spans="1:16" ht="30" x14ac:dyDescent="0.25">
      <c r="A12" s="31" t="s">
        <v>46</v>
      </c>
      <c r="B12" s="38"/>
      <c r="C12" s="39"/>
      <c r="D12" s="39"/>
      <c r="E12" s="33" t="s">
        <v>71</v>
      </c>
      <c r="F12" s="39"/>
      <c r="G12" s="39"/>
      <c r="H12" s="39"/>
      <c r="I12" s="39"/>
      <c r="J12" s="40"/>
    </row>
    <row r="13" spans="1:16" ht="30" x14ac:dyDescent="0.25">
      <c r="A13" s="31" t="s">
        <v>38</v>
      </c>
      <c r="B13" s="31">
        <v>2</v>
      </c>
      <c r="C13" s="32" t="s">
        <v>72</v>
      </c>
      <c r="D13" s="31" t="s">
        <v>40</v>
      </c>
      <c r="E13" s="33" t="s">
        <v>73</v>
      </c>
      <c r="F13" s="34" t="s">
        <v>74</v>
      </c>
      <c r="G13" s="35">
        <v>7088.5460000000003</v>
      </c>
      <c r="H13" s="36"/>
      <c r="I13" s="36">
        <f>ROUND(G13*H13,P4)</f>
        <v>0</v>
      </c>
      <c r="J13" s="34" t="s">
        <v>43</v>
      </c>
      <c r="O13" s="37">
        <f>I13*0.21</f>
        <v>0</v>
      </c>
      <c r="P13">
        <v>3</v>
      </c>
    </row>
    <row r="14" spans="1:16" x14ac:dyDescent="0.25">
      <c r="A14" s="31" t="s">
        <v>44</v>
      </c>
      <c r="B14" s="38"/>
      <c r="C14" s="39"/>
      <c r="D14" s="39"/>
      <c r="E14" s="41"/>
      <c r="F14" s="39"/>
      <c r="G14" s="39"/>
      <c r="H14" s="39"/>
      <c r="I14" s="39"/>
      <c r="J14" s="40"/>
    </row>
    <row r="15" spans="1:16" ht="90" x14ac:dyDescent="0.25">
      <c r="A15" s="31" t="s">
        <v>69</v>
      </c>
      <c r="B15" s="38"/>
      <c r="C15" s="39"/>
      <c r="D15" s="39"/>
      <c r="E15" s="45" t="s">
        <v>75</v>
      </c>
      <c r="F15" s="39"/>
      <c r="G15" s="39"/>
      <c r="H15" s="39"/>
      <c r="I15" s="39"/>
      <c r="J15" s="40"/>
    </row>
    <row r="16" spans="1:16" ht="165" x14ac:dyDescent="0.25">
      <c r="A16" s="31" t="s">
        <v>46</v>
      </c>
      <c r="B16" s="38"/>
      <c r="C16" s="39"/>
      <c r="D16" s="39"/>
      <c r="E16" s="33" t="s">
        <v>76</v>
      </c>
      <c r="F16" s="39"/>
      <c r="G16" s="39"/>
      <c r="H16" s="39"/>
      <c r="I16" s="39"/>
      <c r="J16" s="40"/>
    </row>
    <row r="17" spans="1:16" ht="30" x14ac:dyDescent="0.25">
      <c r="A17" s="31" t="s">
        <v>38</v>
      </c>
      <c r="B17" s="31">
        <v>3</v>
      </c>
      <c r="C17" s="32" t="s">
        <v>77</v>
      </c>
      <c r="D17" s="31" t="s">
        <v>40</v>
      </c>
      <c r="E17" s="33" t="s">
        <v>78</v>
      </c>
      <c r="F17" s="34" t="s">
        <v>74</v>
      </c>
      <c r="G17" s="35">
        <v>1571.4</v>
      </c>
      <c r="H17" s="36"/>
      <c r="I17" s="36">
        <f>ROUND(G17*H17,P4)</f>
        <v>0</v>
      </c>
      <c r="J17" s="34" t="s">
        <v>43</v>
      </c>
      <c r="O17" s="37">
        <f>I17*0.21</f>
        <v>0</v>
      </c>
      <c r="P17">
        <v>3</v>
      </c>
    </row>
    <row r="18" spans="1:16" x14ac:dyDescent="0.25">
      <c r="A18" s="31" t="s">
        <v>44</v>
      </c>
      <c r="B18" s="38"/>
      <c r="C18" s="39"/>
      <c r="D18" s="39"/>
      <c r="E18" s="41"/>
      <c r="F18" s="39"/>
      <c r="G18" s="39"/>
      <c r="H18" s="39"/>
      <c r="I18" s="39"/>
      <c r="J18" s="40"/>
    </row>
    <row r="19" spans="1:16" x14ac:dyDescent="0.25">
      <c r="A19" s="31" t="s">
        <v>69</v>
      </c>
      <c r="B19" s="38"/>
      <c r="C19" s="39"/>
      <c r="D19" s="39"/>
      <c r="E19" s="45" t="s">
        <v>79</v>
      </c>
      <c r="F19" s="39"/>
      <c r="G19" s="39"/>
      <c r="H19" s="39"/>
      <c r="I19" s="39"/>
      <c r="J19" s="40"/>
    </row>
    <row r="20" spans="1:16" ht="165" x14ac:dyDescent="0.25">
      <c r="A20" s="31" t="s">
        <v>46</v>
      </c>
      <c r="B20" s="38"/>
      <c r="C20" s="39"/>
      <c r="D20" s="39"/>
      <c r="E20" s="33" t="s">
        <v>76</v>
      </c>
      <c r="F20" s="39"/>
      <c r="G20" s="39"/>
      <c r="H20" s="39"/>
      <c r="I20" s="39"/>
      <c r="J20" s="40"/>
    </row>
    <row r="21" spans="1:16" ht="30" x14ac:dyDescent="0.25">
      <c r="A21" s="31" t="s">
        <v>38</v>
      </c>
      <c r="B21" s="31">
        <v>4</v>
      </c>
      <c r="C21" s="32" t="s">
        <v>80</v>
      </c>
      <c r="D21" s="31" t="s">
        <v>40</v>
      </c>
      <c r="E21" s="33" t="s">
        <v>81</v>
      </c>
      <c r="F21" s="34" t="s">
        <v>74</v>
      </c>
      <c r="G21" s="35">
        <v>128.67699999999999</v>
      </c>
      <c r="H21" s="36"/>
      <c r="I21" s="36">
        <f>ROUND(G21*H21,P4)</f>
        <v>0</v>
      </c>
      <c r="J21" s="34" t="s">
        <v>43</v>
      </c>
      <c r="O21" s="37">
        <f>I21*0.21</f>
        <v>0</v>
      </c>
      <c r="P21">
        <v>3</v>
      </c>
    </row>
    <row r="22" spans="1:16" x14ac:dyDescent="0.25">
      <c r="A22" s="31" t="s">
        <v>44</v>
      </c>
      <c r="B22" s="38"/>
      <c r="C22" s="39"/>
      <c r="D22" s="39"/>
      <c r="E22" s="41"/>
      <c r="F22" s="39"/>
      <c r="G22" s="39"/>
      <c r="H22" s="39"/>
      <c r="I22" s="39"/>
      <c r="J22" s="40"/>
    </row>
    <row r="23" spans="1:16" ht="60" x14ac:dyDescent="0.25">
      <c r="A23" s="31" t="s">
        <v>69</v>
      </c>
      <c r="B23" s="38"/>
      <c r="C23" s="39"/>
      <c r="D23" s="39"/>
      <c r="E23" s="45" t="s">
        <v>82</v>
      </c>
      <c r="F23" s="39"/>
      <c r="G23" s="39"/>
      <c r="H23" s="39"/>
      <c r="I23" s="39"/>
      <c r="J23" s="40"/>
    </row>
    <row r="24" spans="1:16" ht="165" x14ac:dyDescent="0.25">
      <c r="A24" s="31" t="s">
        <v>46</v>
      </c>
      <c r="B24" s="38"/>
      <c r="C24" s="39"/>
      <c r="D24" s="39"/>
      <c r="E24" s="33" t="s">
        <v>76</v>
      </c>
      <c r="F24" s="39"/>
      <c r="G24" s="39"/>
      <c r="H24" s="39"/>
      <c r="I24" s="39"/>
      <c r="J24" s="40"/>
    </row>
    <row r="25" spans="1:16" x14ac:dyDescent="0.25">
      <c r="A25" s="25" t="s">
        <v>35</v>
      </c>
      <c r="B25" s="26"/>
      <c r="C25" s="27" t="s">
        <v>83</v>
      </c>
      <c r="D25" s="28"/>
      <c r="E25" s="25" t="s">
        <v>84</v>
      </c>
      <c r="F25" s="28"/>
      <c r="G25" s="28"/>
      <c r="H25" s="28"/>
      <c r="I25" s="29">
        <f>SUMIFS(I26:I105,A26:A105,"P")</f>
        <v>0</v>
      </c>
      <c r="J25" s="30"/>
    </row>
    <row r="26" spans="1:16" x14ac:dyDescent="0.25">
      <c r="A26" s="31" t="s">
        <v>38</v>
      </c>
      <c r="B26" s="31">
        <v>5</v>
      </c>
      <c r="C26" s="32" t="s">
        <v>85</v>
      </c>
      <c r="D26" s="31" t="s">
        <v>40</v>
      </c>
      <c r="E26" s="33" t="s">
        <v>86</v>
      </c>
      <c r="F26" s="34" t="s">
        <v>87</v>
      </c>
      <c r="G26" s="35">
        <v>35</v>
      </c>
      <c r="H26" s="36"/>
      <c r="I26" s="36">
        <f>ROUND(G26*H26,P4)</f>
        <v>0</v>
      </c>
      <c r="J26" s="34" t="s">
        <v>43</v>
      </c>
      <c r="O26" s="37">
        <f>I26*0.21</f>
        <v>0</v>
      </c>
      <c r="P26">
        <v>3</v>
      </c>
    </row>
    <row r="27" spans="1:16" x14ac:dyDescent="0.25">
      <c r="A27" s="31" t="s">
        <v>44</v>
      </c>
      <c r="B27" s="38"/>
      <c r="C27" s="39"/>
      <c r="D27" s="39"/>
      <c r="E27" s="41"/>
      <c r="F27" s="39"/>
      <c r="G27" s="39"/>
      <c r="H27" s="39"/>
      <c r="I27" s="39"/>
      <c r="J27" s="40"/>
    </row>
    <row r="28" spans="1:16" x14ac:dyDescent="0.25">
      <c r="A28" s="31" t="s">
        <v>69</v>
      </c>
      <c r="B28" s="38"/>
      <c r="C28" s="39"/>
      <c r="D28" s="39"/>
      <c r="E28" s="45" t="s">
        <v>88</v>
      </c>
      <c r="F28" s="39"/>
      <c r="G28" s="39"/>
      <c r="H28" s="39"/>
      <c r="I28" s="39"/>
      <c r="J28" s="40"/>
    </row>
    <row r="29" spans="1:16" ht="45" x14ac:dyDescent="0.25">
      <c r="A29" s="31" t="s">
        <v>46</v>
      </c>
      <c r="B29" s="38"/>
      <c r="C29" s="39"/>
      <c r="D29" s="39"/>
      <c r="E29" s="33" t="s">
        <v>89</v>
      </c>
      <c r="F29" s="39"/>
      <c r="G29" s="39"/>
      <c r="H29" s="39"/>
      <c r="I29" s="39"/>
      <c r="J29" s="40"/>
    </row>
    <row r="30" spans="1:16" ht="30" x14ac:dyDescent="0.25">
      <c r="A30" s="31" t="s">
        <v>38</v>
      </c>
      <c r="B30" s="31">
        <v>6</v>
      </c>
      <c r="C30" s="32" t="s">
        <v>90</v>
      </c>
      <c r="D30" s="31" t="s">
        <v>40</v>
      </c>
      <c r="E30" s="33" t="s">
        <v>91</v>
      </c>
      <c r="F30" s="34" t="s">
        <v>92</v>
      </c>
      <c r="G30" s="35">
        <v>1</v>
      </c>
      <c r="H30" s="36"/>
      <c r="I30" s="36">
        <f>ROUND(G30*H30,P4)</f>
        <v>0</v>
      </c>
      <c r="J30" s="34" t="s">
        <v>43</v>
      </c>
      <c r="O30" s="37">
        <f>I30*0.21</f>
        <v>0</v>
      </c>
      <c r="P30">
        <v>3</v>
      </c>
    </row>
    <row r="31" spans="1:16" x14ac:dyDescent="0.25">
      <c r="A31" s="31" t="s">
        <v>44</v>
      </c>
      <c r="B31" s="38"/>
      <c r="C31" s="39"/>
      <c r="D31" s="39"/>
      <c r="E31" s="41" t="s">
        <v>40</v>
      </c>
      <c r="F31" s="39"/>
      <c r="G31" s="39"/>
      <c r="H31" s="39"/>
      <c r="I31" s="39"/>
      <c r="J31" s="40"/>
    </row>
    <row r="32" spans="1:16" ht="30" x14ac:dyDescent="0.25">
      <c r="A32" s="31" t="s">
        <v>69</v>
      </c>
      <c r="B32" s="38"/>
      <c r="C32" s="39"/>
      <c r="D32" s="39"/>
      <c r="E32" s="45" t="s">
        <v>93</v>
      </c>
      <c r="F32" s="39"/>
      <c r="G32" s="39"/>
      <c r="H32" s="39"/>
      <c r="I32" s="39"/>
      <c r="J32" s="40"/>
    </row>
    <row r="33" spans="1:16" ht="195" x14ac:dyDescent="0.25">
      <c r="A33" s="31" t="s">
        <v>46</v>
      </c>
      <c r="B33" s="38"/>
      <c r="C33" s="39"/>
      <c r="D33" s="39"/>
      <c r="E33" s="33" t="s">
        <v>94</v>
      </c>
      <c r="F33" s="39"/>
      <c r="G33" s="39"/>
      <c r="H33" s="39"/>
      <c r="I33" s="39"/>
      <c r="J33" s="40"/>
    </row>
    <row r="34" spans="1:16" ht="30" x14ac:dyDescent="0.25">
      <c r="A34" s="31" t="s">
        <v>38</v>
      </c>
      <c r="B34" s="31">
        <v>7</v>
      </c>
      <c r="C34" s="32" t="s">
        <v>95</v>
      </c>
      <c r="D34" s="31" t="s">
        <v>40</v>
      </c>
      <c r="E34" s="33" t="s">
        <v>96</v>
      </c>
      <c r="F34" s="34" t="s">
        <v>67</v>
      </c>
      <c r="G34" s="35">
        <v>654.75</v>
      </c>
      <c r="H34" s="36"/>
      <c r="I34" s="36">
        <f>ROUND(G34*H34,P4)</f>
        <v>0</v>
      </c>
      <c r="J34" s="34" t="s">
        <v>43</v>
      </c>
      <c r="O34" s="37">
        <f>I34*0.21</f>
        <v>0</v>
      </c>
      <c r="P34">
        <v>3</v>
      </c>
    </row>
    <row r="35" spans="1:16" x14ac:dyDescent="0.25">
      <c r="A35" s="31" t="s">
        <v>44</v>
      </c>
      <c r="B35" s="38"/>
      <c r="C35" s="39"/>
      <c r="D35" s="39"/>
      <c r="E35" s="41"/>
      <c r="F35" s="39"/>
      <c r="G35" s="39"/>
      <c r="H35" s="39"/>
      <c r="I35" s="39"/>
      <c r="J35" s="40"/>
    </row>
    <row r="36" spans="1:16" ht="45" x14ac:dyDescent="0.25">
      <c r="A36" s="31" t="s">
        <v>69</v>
      </c>
      <c r="B36" s="38"/>
      <c r="C36" s="39"/>
      <c r="D36" s="39"/>
      <c r="E36" s="45" t="s">
        <v>97</v>
      </c>
      <c r="F36" s="39"/>
      <c r="G36" s="39"/>
      <c r="H36" s="39"/>
      <c r="I36" s="39"/>
      <c r="J36" s="40"/>
    </row>
    <row r="37" spans="1:16" ht="90" x14ac:dyDescent="0.25">
      <c r="A37" s="31" t="s">
        <v>46</v>
      </c>
      <c r="B37" s="38"/>
      <c r="C37" s="39"/>
      <c r="D37" s="39"/>
      <c r="E37" s="33" t="s">
        <v>98</v>
      </c>
      <c r="F37" s="39"/>
      <c r="G37" s="39"/>
      <c r="H37" s="39"/>
      <c r="I37" s="39"/>
      <c r="J37" s="40"/>
    </row>
    <row r="38" spans="1:16" ht="30" x14ac:dyDescent="0.25">
      <c r="A38" s="31" t="s">
        <v>38</v>
      </c>
      <c r="B38" s="31">
        <v>8</v>
      </c>
      <c r="C38" s="32" t="s">
        <v>99</v>
      </c>
      <c r="D38" s="31" t="s">
        <v>40</v>
      </c>
      <c r="E38" s="33" t="s">
        <v>100</v>
      </c>
      <c r="F38" s="34" t="s">
        <v>67</v>
      </c>
      <c r="G38" s="35">
        <v>7.3</v>
      </c>
      <c r="H38" s="36"/>
      <c r="I38" s="36">
        <f>ROUND(G38*H38,P4)</f>
        <v>0</v>
      </c>
      <c r="J38" s="34" t="s">
        <v>43</v>
      </c>
      <c r="O38" s="37">
        <f>I38*0.21</f>
        <v>0</v>
      </c>
      <c r="P38">
        <v>3</v>
      </c>
    </row>
    <row r="39" spans="1:16" x14ac:dyDescent="0.25">
      <c r="A39" s="31" t="s">
        <v>44</v>
      </c>
      <c r="B39" s="38"/>
      <c r="C39" s="39"/>
      <c r="D39" s="39"/>
      <c r="E39" s="41" t="s">
        <v>40</v>
      </c>
      <c r="F39" s="39"/>
      <c r="G39" s="39"/>
      <c r="H39" s="39"/>
      <c r="I39" s="39"/>
      <c r="J39" s="40"/>
    </row>
    <row r="40" spans="1:16" ht="30" x14ac:dyDescent="0.25">
      <c r="A40" s="31" t="s">
        <v>69</v>
      </c>
      <c r="B40" s="38"/>
      <c r="C40" s="39"/>
      <c r="D40" s="39"/>
      <c r="E40" s="45" t="s">
        <v>101</v>
      </c>
      <c r="F40" s="39"/>
      <c r="G40" s="39"/>
      <c r="H40" s="39"/>
      <c r="I40" s="39"/>
      <c r="J40" s="40"/>
    </row>
    <row r="41" spans="1:16" ht="90" x14ac:dyDescent="0.25">
      <c r="A41" s="31" t="s">
        <v>46</v>
      </c>
      <c r="B41" s="38"/>
      <c r="C41" s="39"/>
      <c r="D41" s="39"/>
      <c r="E41" s="33" t="s">
        <v>102</v>
      </c>
      <c r="F41" s="39"/>
      <c r="G41" s="39"/>
      <c r="H41" s="39"/>
      <c r="I41" s="39"/>
      <c r="J41" s="40"/>
    </row>
    <row r="42" spans="1:16" x14ac:dyDescent="0.25">
      <c r="A42" s="31" t="s">
        <v>38</v>
      </c>
      <c r="B42" s="31">
        <v>9</v>
      </c>
      <c r="C42" s="32" t="s">
        <v>103</v>
      </c>
      <c r="D42" s="31" t="s">
        <v>40</v>
      </c>
      <c r="E42" s="33" t="s">
        <v>104</v>
      </c>
      <c r="F42" s="34" t="s">
        <v>67</v>
      </c>
      <c r="G42" s="35">
        <v>24.2</v>
      </c>
      <c r="H42" s="36"/>
      <c r="I42" s="36">
        <f>ROUND(G42*H42,P4)</f>
        <v>0</v>
      </c>
      <c r="J42" s="34" t="s">
        <v>43</v>
      </c>
      <c r="O42" s="37">
        <f>I42*0.21</f>
        <v>0</v>
      </c>
      <c r="P42">
        <v>3</v>
      </c>
    </row>
    <row r="43" spans="1:16" x14ac:dyDescent="0.25">
      <c r="A43" s="31" t="s">
        <v>44</v>
      </c>
      <c r="B43" s="38"/>
      <c r="C43" s="39"/>
      <c r="D43" s="39"/>
      <c r="E43" s="41"/>
      <c r="F43" s="39"/>
      <c r="G43" s="39"/>
      <c r="H43" s="39"/>
      <c r="I43" s="39"/>
      <c r="J43" s="40"/>
    </row>
    <row r="44" spans="1:16" ht="30" x14ac:dyDescent="0.25">
      <c r="A44" s="31" t="s">
        <v>69</v>
      </c>
      <c r="B44" s="38"/>
      <c r="C44" s="39"/>
      <c r="D44" s="39"/>
      <c r="E44" s="45" t="s">
        <v>105</v>
      </c>
      <c r="F44" s="39"/>
      <c r="G44" s="39"/>
      <c r="H44" s="39"/>
      <c r="I44" s="39"/>
      <c r="J44" s="40"/>
    </row>
    <row r="45" spans="1:16" ht="90" x14ac:dyDescent="0.25">
      <c r="A45" s="31" t="s">
        <v>46</v>
      </c>
      <c r="B45" s="38"/>
      <c r="C45" s="39"/>
      <c r="D45" s="39"/>
      <c r="E45" s="33" t="s">
        <v>98</v>
      </c>
      <c r="F45" s="39"/>
      <c r="G45" s="39"/>
      <c r="H45" s="39"/>
      <c r="I45" s="39"/>
      <c r="J45" s="40"/>
    </row>
    <row r="46" spans="1:16" ht="30" x14ac:dyDescent="0.25">
      <c r="A46" s="31" t="s">
        <v>38</v>
      </c>
      <c r="B46" s="31">
        <v>10</v>
      </c>
      <c r="C46" s="32" t="s">
        <v>106</v>
      </c>
      <c r="D46" s="31" t="s">
        <v>40</v>
      </c>
      <c r="E46" s="33" t="s">
        <v>107</v>
      </c>
      <c r="F46" s="34" t="s">
        <v>67</v>
      </c>
      <c r="G46" s="35">
        <v>1365.325</v>
      </c>
      <c r="H46" s="36"/>
      <c r="I46" s="36">
        <f>ROUND(G46*H46,P4)</f>
        <v>0</v>
      </c>
      <c r="J46" s="34" t="s">
        <v>43</v>
      </c>
      <c r="O46" s="37">
        <f>I46*0.21</f>
        <v>0</v>
      </c>
      <c r="P46">
        <v>3</v>
      </c>
    </row>
    <row r="47" spans="1:16" x14ac:dyDescent="0.25">
      <c r="A47" s="31" t="s">
        <v>44</v>
      </c>
      <c r="B47" s="38"/>
      <c r="C47" s="39"/>
      <c r="D47" s="39"/>
      <c r="E47" s="41"/>
      <c r="F47" s="39"/>
      <c r="G47" s="39"/>
      <c r="H47" s="39"/>
      <c r="I47" s="39"/>
      <c r="J47" s="40"/>
    </row>
    <row r="48" spans="1:16" ht="45" x14ac:dyDescent="0.25">
      <c r="A48" s="31" t="s">
        <v>69</v>
      </c>
      <c r="B48" s="38"/>
      <c r="C48" s="39"/>
      <c r="D48" s="39"/>
      <c r="E48" s="45" t="s">
        <v>108</v>
      </c>
      <c r="F48" s="39"/>
      <c r="G48" s="39"/>
      <c r="H48" s="39"/>
      <c r="I48" s="39"/>
      <c r="J48" s="40"/>
    </row>
    <row r="49" spans="1:16" ht="90" x14ac:dyDescent="0.25">
      <c r="A49" s="31" t="s">
        <v>46</v>
      </c>
      <c r="B49" s="38"/>
      <c r="C49" s="39"/>
      <c r="D49" s="39"/>
      <c r="E49" s="33" t="s">
        <v>98</v>
      </c>
      <c r="F49" s="39"/>
      <c r="G49" s="39"/>
      <c r="H49" s="39"/>
      <c r="I49" s="39"/>
      <c r="J49" s="40"/>
    </row>
    <row r="50" spans="1:16" ht="30" x14ac:dyDescent="0.25">
      <c r="A50" s="31" t="s">
        <v>38</v>
      </c>
      <c r="B50" s="31">
        <v>11</v>
      </c>
      <c r="C50" s="32" t="s">
        <v>109</v>
      </c>
      <c r="D50" s="31" t="s">
        <v>40</v>
      </c>
      <c r="E50" s="33" t="s">
        <v>110</v>
      </c>
      <c r="F50" s="34" t="s">
        <v>67</v>
      </c>
      <c r="G50" s="35">
        <v>337.57499999999999</v>
      </c>
      <c r="H50" s="36"/>
      <c r="I50" s="36">
        <f>ROUND(G50*H50,P4)</f>
        <v>0</v>
      </c>
      <c r="J50" s="34" t="s">
        <v>43</v>
      </c>
      <c r="O50" s="37">
        <f>I50*0.21</f>
        <v>0</v>
      </c>
      <c r="P50">
        <v>3</v>
      </c>
    </row>
    <row r="51" spans="1:16" ht="30" x14ac:dyDescent="0.25">
      <c r="A51" s="31" t="s">
        <v>44</v>
      </c>
      <c r="B51" s="38"/>
      <c r="C51" s="39"/>
      <c r="D51" s="39"/>
      <c r="E51" s="33" t="s">
        <v>111</v>
      </c>
      <c r="F51" s="39"/>
      <c r="G51" s="39"/>
      <c r="H51" s="39"/>
      <c r="I51" s="39"/>
      <c r="J51" s="40"/>
    </row>
    <row r="52" spans="1:16" ht="30" x14ac:dyDescent="0.25">
      <c r="A52" s="31" t="s">
        <v>69</v>
      </c>
      <c r="B52" s="38"/>
      <c r="C52" s="39"/>
      <c r="D52" s="39"/>
      <c r="E52" s="45" t="s">
        <v>112</v>
      </c>
      <c r="F52" s="39"/>
      <c r="G52" s="39"/>
      <c r="H52" s="39"/>
      <c r="I52" s="39"/>
      <c r="J52" s="40"/>
    </row>
    <row r="53" spans="1:16" ht="90" x14ac:dyDescent="0.25">
      <c r="A53" s="31" t="s">
        <v>46</v>
      </c>
      <c r="B53" s="38"/>
      <c r="C53" s="39"/>
      <c r="D53" s="39"/>
      <c r="E53" s="33" t="s">
        <v>102</v>
      </c>
      <c r="F53" s="39"/>
      <c r="G53" s="39"/>
      <c r="H53" s="39"/>
      <c r="I53" s="39"/>
      <c r="J53" s="40"/>
    </row>
    <row r="54" spans="1:16" x14ac:dyDescent="0.25">
      <c r="A54" s="31" t="s">
        <v>38</v>
      </c>
      <c r="B54" s="31">
        <v>12</v>
      </c>
      <c r="C54" s="32" t="s">
        <v>113</v>
      </c>
      <c r="D54" s="31" t="s">
        <v>40</v>
      </c>
      <c r="E54" s="33" t="s">
        <v>114</v>
      </c>
      <c r="F54" s="34" t="s">
        <v>115</v>
      </c>
      <c r="G54" s="35">
        <v>114.6</v>
      </c>
      <c r="H54" s="36"/>
      <c r="I54" s="36">
        <f>ROUND(G54*H54,P4)</f>
        <v>0</v>
      </c>
      <c r="J54" s="34" t="s">
        <v>43</v>
      </c>
      <c r="O54" s="37">
        <f>I54*0.21</f>
        <v>0</v>
      </c>
      <c r="P54">
        <v>3</v>
      </c>
    </row>
    <row r="55" spans="1:16" x14ac:dyDescent="0.25">
      <c r="A55" s="31" t="s">
        <v>44</v>
      </c>
      <c r="B55" s="38"/>
      <c r="C55" s="39"/>
      <c r="D55" s="39"/>
      <c r="E55" s="41"/>
      <c r="F55" s="39"/>
      <c r="G55" s="39"/>
      <c r="H55" s="39"/>
      <c r="I55" s="39"/>
      <c r="J55" s="40"/>
    </row>
    <row r="56" spans="1:16" x14ac:dyDescent="0.25">
      <c r="A56" s="31" t="s">
        <v>69</v>
      </c>
      <c r="B56" s="38"/>
      <c r="C56" s="39"/>
      <c r="D56" s="39"/>
      <c r="E56" s="45" t="s">
        <v>116</v>
      </c>
      <c r="F56" s="39"/>
      <c r="G56" s="39"/>
      <c r="H56" s="39"/>
      <c r="I56" s="39"/>
      <c r="J56" s="40"/>
    </row>
    <row r="57" spans="1:16" ht="90" x14ac:dyDescent="0.25">
      <c r="A57" s="31" t="s">
        <v>46</v>
      </c>
      <c r="B57" s="38"/>
      <c r="C57" s="39"/>
      <c r="D57" s="39"/>
      <c r="E57" s="33" t="s">
        <v>98</v>
      </c>
      <c r="F57" s="39"/>
      <c r="G57" s="39"/>
      <c r="H57" s="39"/>
      <c r="I57" s="39"/>
      <c r="J57" s="40"/>
    </row>
    <row r="58" spans="1:16" ht="30" x14ac:dyDescent="0.25">
      <c r="A58" s="31" t="s">
        <v>38</v>
      </c>
      <c r="B58" s="31">
        <v>13</v>
      </c>
      <c r="C58" s="32" t="s">
        <v>117</v>
      </c>
      <c r="D58" s="31" t="s">
        <v>40</v>
      </c>
      <c r="E58" s="33" t="s">
        <v>118</v>
      </c>
      <c r="F58" s="34" t="s">
        <v>115</v>
      </c>
      <c r="G58" s="35">
        <v>965</v>
      </c>
      <c r="H58" s="36"/>
      <c r="I58" s="36">
        <f>ROUND(G58*H58,P4)</f>
        <v>0</v>
      </c>
      <c r="J58" s="34" t="s">
        <v>43</v>
      </c>
      <c r="O58" s="37">
        <f>I58*0.21</f>
        <v>0</v>
      </c>
      <c r="P58">
        <v>3</v>
      </c>
    </row>
    <row r="59" spans="1:16" x14ac:dyDescent="0.25">
      <c r="A59" s="31" t="s">
        <v>44</v>
      </c>
      <c r="B59" s="38"/>
      <c r="C59" s="39"/>
      <c r="D59" s="39"/>
      <c r="E59" s="41" t="s">
        <v>40</v>
      </c>
      <c r="F59" s="39"/>
      <c r="G59" s="39"/>
      <c r="H59" s="39"/>
      <c r="I59" s="39"/>
      <c r="J59" s="40"/>
    </row>
    <row r="60" spans="1:16" ht="30" x14ac:dyDescent="0.25">
      <c r="A60" s="31" t="s">
        <v>69</v>
      </c>
      <c r="B60" s="38"/>
      <c r="C60" s="39"/>
      <c r="D60" s="39"/>
      <c r="E60" s="45" t="s">
        <v>119</v>
      </c>
      <c r="F60" s="39"/>
      <c r="G60" s="39"/>
      <c r="H60" s="39"/>
      <c r="I60" s="39"/>
      <c r="J60" s="40"/>
    </row>
    <row r="61" spans="1:16" ht="90" x14ac:dyDescent="0.25">
      <c r="A61" s="31" t="s">
        <v>46</v>
      </c>
      <c r="B61" s="38"/>
      <c r="C61" s="39"/>
      <c r="D61" s="39"/>
      <c r="E61" s="33" t="s">
        <v>102</v>
      </c>
      <c r="F61" s="39"/>
      <c r="G61" s="39"/>
      <c r="H61" s="39"/>
      <c r="I61" s="39"/>
      <c r="J61" s="40"/>
    </row>
    <row r="62" spans="1:16" x14ac:dyDescent="0.25">
      <c r="A62" s="31" t="s">
        <v>38</v>
      </c>
      <c r="B62" s="31">
        <v>14</v>
      </c>
      <c r="C62" s="32" t="s">
        <v>120</v>
      </c>
      <c r="D62" s="31" t="s">
        <v>40</v>
      </c>
      <c r="E62" s="33" t="s">
        <v>121</v>
      </c>
      <c r="F62" s="34" t="s">
        <v>115</v>
      </c>
      <c r="G62" s="35">
        <v>60</v>
      </c>
      <c r="H62" s="36"/>
      <c r="I62" s="36">
        <f>ROUND(G62*H62,P4)</f>
        <v>0</v>
      </c>
      <c r="J62" s="34" t="s">
        <v>43</v>
      </c>
      <c r="O62" s="37">
        <f>I62*0.21</f>
        <v>0</v>
      </c>
      <c r="P62">
        <v>3</v>
      </c>
    </row>
    <row r="63" spans="1:16" x14ac:dyDescent="0.25">
      <c r="A63" s="31" t="s">
        <v>44</v>
      </c>
      <c r="B63" s="38"/>
      <c r="C63" s="39"/>
      <c r="D63" s="39"/>
      <c r="E63" s="41"/>
      <c r="F63" s="39"/>
      <c r="G63" s="39"/>
      <c r="H63" s="39"/>
      <c r="I63" s="39"/>
      <c r="J63" s="40"/>
    </row>
    <row r="64" spans="1:16" x14ac:dyDescent="0.25">
      <c r="A64" s="31" t="s">
        <v>69</v>
      </c>
      <c r="B64" s="38"/>
      <c r="C64" s="39"/>
      <c r="D64" s="39"/>
      <c r="E64" s="45" t="s">
        <v>122</v>
      </c>
      <c r="F64" s="39"/>
      <c r="G64" s="39"/>
      <c r="H64" s="39"/>
      <c r="I64" s="39"/>
      <c r="J64" s="40"/>
    </row>
    <row r="65" spans="1:16" ht="90" x14ac:dyDescent="0.25">
      <c r="A65" s="31" t="s">
        <v>46</v>
      </c>
      <c r="B65" s="38"/>
      <c r="C65" s="39"/>
      <c r="D65" s="39"/>
      <c r="E65" s="33" t="s">
        <v>98</v>
      </c>
      <c r="F65" s="39"/>
      <c r="G65" s="39"/>
      <c r="H65" s="39"/>
      <c r="I65" s="39"/>
      <c r="J65" s="40"/>
    </row>
    <row r="66" spans="1:16" x14ac:dyDescent="0.25">
      <c r="A66" s="31" t="s">
        <v>38</v>
      </c>
      <c r="B66" s="31">
        <v>15</v>
      </c>
      <c r="C66" s="32" t="s">
        <v>123</v>
      </c>
      <c r="D66" s="31" t="s">
        <v>83</v>
      </c>
      <c r="E66" s="33" t="s">
        <v>124</v>
      </c>
      <c r="F66" s="34" t="s">
        <v>67</v>
      </c>
      <c r="G66" s="35">
        <v>900.52</v>
      </c>
      <c r="H66" s="36"/>
      <c r="I66" s="36">
        <f>ROUND(G66*H66,P4)</f>
        <v>0</v>
      </c>
      <c r="J66" s="34" t="s">
        <v>43</v>
      </c>
      <c r="O66" s="37">
        <f>I66*0.21</f>
        <v>0</v>
      </c>
      <c r="P66">
        <v>3</v>
      </c>
    </row>
    <row r="67" spans="1:16" x14ac:dyDescent="0.25">
      <c r="A67" s="31" t="s">
        <v>44</v>
      </c>
      <c r="B67" s="38"/>
      <c r="C67" s="39"/>
      <c r="D67" s="39"/>
      <c r="E67" s="33" t="s">
        <v>125</v>
      </c>
      <c r="F67" s="39"/>
      <c r="G67" s="39"/>
      <c r="H67" s="39"/>
      <c r="I67" s="39"/>
      <c r="J67" s="40"/>
    </row>
    <row r="68" spans="1:16" x14ac:dyDescent="0.25">
      <c r="A68" s="31" t="s">
        <v>69</v>
      </c>
      <c r="B68" s="38"/>
      <c r="C68" s="39"/>
      <c r="D68" s="39"/>
      <c r="E68" s="45" t="s">
        <v>126</v>
      </c>
      <c r="F68" s="39"/>
      <c r="G68" s="39"/>
      <c r="H68" s="39"/>
      <c r="I68" s="39"/>
      <c r="J68" s="40"/>
    </row>
    <row r="69" spans="1:16" ht="409.5" x14ac:dyDescent="0.25">
      <c r="A69" s="31" t="s">
        <v>46</v>
      </c>
      <c r="B69" s="38"/>
      <c r="C69" s="39"/>
      <c r="D69" s="39"/>
      <c r="E69" s="33" t="s">
        <v>127</v>
      </c>
      <c r="F69" s="39"/>
      <c r="G69" s="39"/>
      <c r="H69" s="39"/>
      <c r="I69" s="39"/>
      <c r="J69" s="40"/>
    </row>
    <row r="70" spans="1:16" x14ac:dyDescent="0.25">
      <c r="A70" s="31" t="s">
        <v>38</v>
      </c>
      <c r="B70" s="31">
        <v>16</v>
      </c>
      <c r="C70" s="32" t="s">
        <v>123</v>
      </c>
      <c r="D70" s="31" t="s">
        <v>128</v>
      </c>
      <c r="E70" s="33" t="s">
        <v>124</v>
      </c>
      <c r="F70" s="34" t="s">
        <v>67</v>
      </c>
      <c r="G70" s="35">
        <v>1020</v>
      </c>
      <c r="H70" s="36"/>
      <c r="I70" s="36">
        <f>ROUND(G70*H70,P4)</f>
        <v>0</v>
      </c>
      <c r="J70" s="34" t="s">
        <v>43</v>
      </c>
      <c r="O70" s="37">
        <f>I70*0.21</f>
        <v>0</v>
      </c>
      <c r="P70">
        <v>3</v>
      </c>
    </row>
    <row r="71" spans="1:16" x14ac:dyDescent="0.25">
      <c r="A71" s="31" t="s">
        <v>44</v>
      </c>
      <c r="B71" s="38"/>
      <c r="C71" s="39"/>
      <c r="D71" s="39"/>
      <c r="E71" s="33" t="s">
        <v>129</v>
      </c>
      <c r="F71" s="39"/>
      <c r="G71" s="39"/>
      <c r="H71" s="39"/>
      <c r="I71" s="39"/>
      <c r="J71" s="40"/>
    </row>
    <row r="72" spans="1:16" x14ac:dyDescent="0.25">
      <c r="A72" s="31" t="s">
        <v>69</v>
      </c>
      <c r="B72" s="38"/>
      <c r="C72" s="39"/>
      <c r="D72" s="39"/>
      <c r="E72" s="45" t="s">
        <v>130</v>
      </c>
      <c r="F72" s="39"/>
      <c r="G72" s="39"/>
      <c r="H72" s="39"/>
      <c r="I72" s="39"/>
      <c r="J72" s="40"/>
    </row>
    <row r="73" spans="1:16" ht="409.5" x14ac:dyDescent="0.25">
      <c r="A73" s="31" t="s">
        <v>46</v>
      </c>
      <c r="B73" s="38"/>
      <c r="C73" s="39"/>
      <c r="D73" s="39"/>
      <c r="E73" s="33" t="s">
        <v>127</v>
      </c>
      <c r="F73" s="39"/>
      <c r="G73" s="39"/>
      <c r="H73" s="39"/>
      <c r="I73" s="39"/>
      <c r="J73" s="40"/>
    </row>
    <row r="74" spans="1:16" x14ac:dyDescent="0.25">
      <c r="A74" s="31" t="s">
        <v>38</v>
      </c>
      <c r="B74" s="31">
        <v>17</v>
      </c>
      <c r="C74" s="32" t="s">
        <v>131</v>
      </c>
      <c r="D74" s="31" t="s">
        <v>40</v>
      </c>
      <c r="E74" s="33" t="s">
        <v>132</v>
      </c>
      <c r="F74" s="34" t="s">
        <v>67</v>
      </c>
      <c r="G74" s="35">
        <v>33.24</v>
      </c>
      <c r="H74" s="36"/>
      <c r="I74" s="36">
        <f>ROUND(G74*H74,P4)</f>
        <v>0</v>
      </c>
      <c r="J74" s="34" t="s">
        <v>43</v>
      </c>
      <c r="O74" s="37">
        <f>I74*0.21</f>
        <v>0</v>
      </c>
      <c r="P74">
        <v>3</v>
      </c>
    </row>
    <row r="75" spans="1:16" x14ac:dyDescent="0.25">
      <c r="A75" s="31" t="s">
        <v>44</v>
      </c>
      <c r="B75" s="38"/>
      <c r="C75" s="39"/>
      <c r="D75" s="39"/>
      <c r="E75" s="33" t="s">
        <v>133</v>
      </c>
      <c r="F75" s="39"/>
      <c r="G75" s="39"/>
      <c r="H75" s="39"/>
      <c r="I75" s="39"/>
      <c r="J75" s="40"/>
    </row>
    <row r="76" spans="1:16" x14ac:dyDescent="0.25">
      <c r="A76" s="31" t="s">
        <v>69</v>
      </c>
      <c r="B76" s="38"/>
      <c r="C76" s="39"/>
      <c r="D76" s="39"/>
      <c r="E76" s="45" t="s">
        <v>134</v>
      </c>
      <c r="F76" s="39"/>
      <c r="G76" s="39"/>
      <c r="H76" s="39"/>
      <c r="I76" s="39"/>
      <c r="J76" s="40"/>
    </row>
    <row r="77" spans="1:16" ht="409.5" x14ac:dyDescent="0.25">
      <c r="A77" s="31" t="s">
        <v>46</v>
      </c>
      <c r="B77" s="38"/>
      <c r="C77" s="39"/>
      <c r="D77" s="39"/>
      <c r="E77" s="33" t="s">
        <v>135</v>
      </c>
      <c r="F77" s="39"/>
      <c r="G77" s="39"/>
      <c r="H77" s="39"/>
      <c r="I77" s="39"/>
      <c r="J77" s="40"/>
    </row>
    <row r="78" spans="1:16" x14ac:dyDescent="0.25">
      <c r="A78" s="31" t="s">
        <v>38</v>
      </c>
      <c r="B78" s="31">
        <v>18</v>
      </c>
      <c r="C78" s="32" t="s">
        <v>136</v>
      </c>
      <c r="D78" s="31" t="s">
        <v>40</v>
      </c>
      <c r="E78" s="33" t="s">
        <v>137</v>
      </c>
      <c r="F78" s="34" t="s">
        <v>67</v>
      </c>
      <c r="G78" s="35">
        <v>15</v>
      </c>
      <c r="H78" s="36"/>
      <c r="I78" s="36">
        <f>ROUND(G78*H78,P4)</f>
        <v>0</v>
      </c>
      <c r="J78" s="34" t="s">
        <v>43</v>
      </c>
      <c r="O78" s="37">
        <f>I78*0.21</f>
        <v>0</v>
      </c>
      <c r="P78">
        <v>3</v>
      </c>
    </row>
    <row r="79" spans="1:16" x14ac:dyDescent="0.25">
      <c r="A79" s="31" t="s">
        <v>44</v>
      </c>
      <c r="B79" s="38"/>
      <c r="C79" s="39"/>
      <c r="D79" s="39"/>
      <c r="E79" s="41"/>
      <c r="F79" s="39"/>
      <c r="G79" s="39"/>
      <c r="H79" s="39"/>
      <c r="I79" s="39"/>
      <c r="J79" s="40"/>
    </row>
    <row r="80" spans="1:16" x14ac:dyDescent="0.25">
      <c r="A80" s="31" t="s">
        <v>69</v>
      </c>
      <c r="B80" s="38"/>
      <c r="C80" s="39"/>
      <c r="D80" s="39"/>
      <c r="E80" s="45" t="s">
        <v>138</v>
      </c>
      <c r="F80" s="39"/>
      <c r="G80" s="39"/>
      <c r="H80" s="39"/>
      <c r="I80" s="39"/>
      <c r="J80" s="40"/>
    </row>
    <row r="81" spans="1:16" ht="390" x14ac:dyDescent="0.25">
      <c r="A81" s="31" t="s">
        <v>46</v>
      </c>
      <c r="B81" s="38"/>
      <c r="C81" s="39"/>
      <c r="D81" s="39"/>
      <c r="E81" s="33" t="s">
        <v>139</v>
      </c>
      <c r="F81" s="39"/>
      <c r="G81" s="39"/>
      <c r="H81" s="39"/>
      <c r="I81" s="39"/>
      <c r="J81" s="40"/>
    </row>
    <row r="82" spans="1:16" x14ac:dyDescent="0.25">
      <c r="A82" s="31" t="s">
        <v>38</v>
      </c>
      <c r="B82" s="31">
        <v>19</v>
      </c>
      <c r="C82" s="32" t="s">
        <v>140</v>
      </c>
      <c r="D82" s="31" t="s">
        <v>40</v>
      </c>
      <c r="E82" s="33" t="s">
        <v>141</v>
      </c>
      <c r="F82" s="34" t="s">
        <v>67</v>
      </c>
      <c r="G82" s="35">
        <v>26.591999999999999</v>
      </c>
      <c r="H82" s="36"/>
      <c r="I82" s="36">
        <f>ROUND(G82*H82,P4)</f>
        <v>0</v>
      </c>
      <c r="J82" s="34" t="s">
        <v>43</v>
      </c>
      <c r="O82" s="37">
        <f>I82*0.21</f>
        <v>0</v>
      </c>
      <c r="P82">
        <v>3</v>
      </c>
    </row>
    <row r="83" spans="1:16" x14ac:dyDescent="0.25">
      <c r="A83" s="31" t="s">
        <v>44</v>
      </c>
      <c r="B83" s="38"/>
      <c r="C83" s="39"/>
      <c r="D83" s="39"/>
      <c r="E83" s="41"/>
      <c r="F83" s="39"/>
      <c r="G83" s="39"/>
      <c r="H83" s="39"/>
      <c r="I83" s="39"/>
      <c r="J83" s="40"/>
    </row>
    <row r="84" spans="1:16" x14ac:dyDescent="0.25">
      <c r="A84" s="31" t="s">
        <v>69</v>
      </c>
      <c r="B84" s="38"/>
      <c r="C84" s="39"/>
      <c r="D84" s="39"/>
      <c r="E84" s="45" t="s">
        <v>142</v>
      </c>
      <c r="F84" s="39"/>
      <c r="G84" s="39"/>
      <c r="H84" s="39"/>
      <c r="I84" s="39"/>
      <c r="J84" s="40"/>
    </row>
    <row r="85" spans="1:16" ht="345" x14ac:dyDescent="0.25">
      <c r="A85" s="31" t="s">
        <v>46</v>
      </c>
      <c r="B85" s="38"/>
      <c r="C85" s="39"/>
      <c r="D85" s="39"/>
      <c r="E85" s="33" t="s">
        <v>143</v>
      </c>
      <c r="F85" s="39"/>
      <c r="G85" s="39"/>
      <c r="H85" s="39"/>
      <c r="I85" s="39"/>
      <c r="J85" s="40"/>
    </row>
    <row r="86" spans="1:16" x14ac:dyDescent="0.25">
      <c r="A86" s="31" t="s">
        <v>38</v>
      </c>
      <c r="B86" s="31">
        <v>20</v>
      </c>
      <c r="C86" s="32" t="s">
        <v>144</v>
      </c>
      <c r="D86" s="31" t="s">
        <v>40</v>
      </c>
      <c r="E86" s="33" t="s">
        <v>145</v>
      </c>
      <c r="F86" s="34" t="s">
        <v>87</v>
      </c>
      <c r="G86" s="35">
        <v>6077</v>
      </c>
      <c r="H86" s="36"/>
      <c r="I86" s="36">
        <f>ROUND(G86*H86,P4)</f>
        <v>0</v>
      </c>
      <c r="J86" s="34" t="s">
        <v>43</v>
      </c>
      <c r="O86" s="37">
        <f>I86*0.21</f>
        <v>0</v>
      </c>
      <c r="P86">
        <v>3</v>
      </c>
    </row>
    <row r="87" spans="1:16" x14ac:dyDescent="0.25">
      <c r="A87" s="31" t="s">
        <v>44</v>
      </c>
      <c r="B87" s="38"/>
      <c r="C87" s="39"/>
      <c r="D87" s="39"/>
      <c r="E87" s="41"/>
      <c r="F87" s="39"/>
      <c r="G87" s="39"/>
      <c r="H87" s="39"/>
      <c r="I87" s="39"/>
      <c r="J87" s="40"/>
    </row>
    <row r="88" spans="1:16" ht="105" x14ac:dyDescent="0.25">
      <c r="A88" s="31" t="s">
        <v>69</v>
      </c>
      <c r="B88" s="38"/>
      <c r="C88" s="39"/>
      <c r="D88" s="39"/>
      <c r="E88" s="45" t="s">
        <v>146</v>
      </c>
      <c r="F88" s="39"/>
      <c r="G88" s="39"/>
      <c r="H88" s="39"/>
      <c r="I88" s="39"/>
      <c r="J88" s="40"/>
    </row>
    <row r="89" spans="1:16" ht="30" x14ac:dyDescent="0.25">
      <c r="A89" s="31" t="s">
        <v>46</v>
      </c>
      <c r="B89" s="38"/>
      <c r="C89" s="39"/>
      <c r="D89" s="39"/>
      <c r="E89" s="33" t="s">
        <v>147</v>
      </c>
      <c r="F89" s="39"/>
      <c r="G89" s="39"/>
      <c r="H89" s="39"/>
      <c r="I89" s="39"/>
      <c r="J89" s="40"/>
    </row>
    <row r="90" spans="1:16" x14ac:dyDescent="0.25">
      <c r="A90" s="31" t="s">
        <v>38</v>
      </c>
      <c r="B90" s="31">
        <v>21</v>
      </c>
      <c r="C90" s="32" t="s">
        <v>148</v>
      </c>
      <c r="D90" s="31" t="s">
        <v>40</v>
      </c>
      <c r="E90" s="33" t="s">
        <v>149</v>
      </c>
      <c r="F90" s="34" t="s">
        <v>87</v>
      </c>
      <c r="G90" s="35">
        <v>345</v>
      </c>
      <c r="H90" s="36"/>
      <c r="I90" s="36">
        <f>ROUND(G90*H90,P4)</f>
        <v>0</v>
      </c>
      <c r="J90" s="34" t="s">
        <v>43</v>
      </c>
      <c r="O90" s="37">
        <f>I90*0.21</f>
        <v>0</v>
      </c>
      <c r="P90">
        <v>3</v>
      </c>
    </row>
    <row r="91" spans="1:16" x14ac:dyDescent="0.25">
      <c r="A91" s="31" t="s">
        <v>44</v>
      </c>
      <c r="B91" s="38"/>
      <c r="C91" s="39"/>
      <c r="D91" s="39"/>
      <c r="E91" s="41" t="s">
        <v>40</v>
      </c>
      <c r="F91" s="39"/>
      <c r="G91" s="39"/>
      <c r="H91" s="39"/>
      <c r="I91" s="39"/>
      <c r="J91" s="40"/>
    </row>
    <row r="92" spans="1:16" x14ac:dyDescent="0.25">
      <c r="A92" s="31" t="s">
        <v>69</v>
      </c>
      <c r="B92" s="38"/>
      <c r="C92" s="39"/>
      <c r="D92" s="39"/>
      <c r="E92" s="45" t="s">
        <v>150</v>
      </c>
      <c r="F92" s="39"/>
      <c r="G92" s="39"/>
      <c r="H92" s="39"/>
      <c r="I92" s="39"/>
      <c r="J92" s="40"/>
    </row>
    <row r="93" spans="1:16" ht="45" x14ac:dyDescent="0.25">
      <c r="A93" s="31" t="s">
        <v>46</v>
      </c>
      <c r="B93" s="38"/>
      <c r="C93" s="39"/>
      <c r="D93" s="39"/>
      <c r="E93" s="33" t="s">
        <v>151</v>
      </c>
      <c r="F93" s="39"/>
      <c r="G93" s="39"/>
      <c r="H93" s="39"/>
      <c r="I93" s="39"/>
      <c r="J93" s="40"/>
    </row>
    <row r="94" spans="1:16" x14ac:dyDescent="0.25">
      <c r="A94" s="31" t="s">
        <v>38</v>
      </c>
      <c r="B94" s="31">
        <v>22</v>
      </c>
      <c r="C94" s="32" t="s">
        <v>152</v>
      </c>
      <c r="D94" s="31" t="s">
        <v>40</v>
      </c>
      <c r="E94" s="33" t="s">
        <v>153</v>
      </c>
      <c r="F94" s="34" t="s">
        <v>87</v>
      </c>
      <c r="G94" s="35">
        <v>345</v>
      </c>
      <c r="H94" s="36"/>
      <c r="I94" s="36">
        <f>ROUND(G94*H94,P4)</f>
        <v>0</v>
      </c>
      <c r="J94" s="34" t="s">
        <v>43</v>
      </c>
      <c r="O94" s="37">
        <f>I94*0.21</f>
        <v>0</v>
      </c>
      <c r="P94">
        <v>3</v>
      </c>
    </row>
    <row r="95" spans="1:16" x14ac:dyDescent="0.25">
      <c r="A95" s="31" t="s">
        <v>44</v>
      </c>
      <c r="B95" s="38"/>
      <c r="C95" s="39"/>
      <c r="D95" s="39"/>
      <c r="E95" s="41"/>
      <c r="F95" s="39"/>
      <c r="G95" s="39"/>
      <c r="H95" s="39"/>
      <c r="I95" s="39"/>
      <c r="J95" s="40"/>
    </row>
    <row r="96" spans="1:16" x14ac:dyDescent="0.25">
      <c r="A96" s="31" t="s">
        <v>69</v>
      </c>
      <c r="B96" s="38"/>
      <c r="C96" s="39"/>
      <c r="D96" s="39"/>
      <c r="E96" s="45" t="s">
        <v>150</v>
      </c>
      <c r="F96" s="39"/>
      <c r="G96" s="39"/>
      <c r="H96" s="39"/>
      <c r="I96" s="39"/>
      <c r="J96" s="40"/>
    </row>
    <row r="97" spans="1:16" ht="30" x14ac:dyDescent="0.25">
      <c r="A97" s="31" t="s">
        <v>46</v>
      </c>
      <c r="B97" s="38"/>
      <c r="C97" s="39"/>
      <c r="D97" s="39"/>
      <c r="E97" s="33" t="s">
        <v>154</v>
      </c>
      <c r="F97" s="39"/>
      <c r="G97" s="39"/>
      <c r="H97" s="39"/>
      <c r="I97" s="39"/>
      <c r="J97" s="40"/>
    </row>
    <row r="98" spans="1:16" x14ac:dyDescent="0.25">
      <c r="A98" s="31" t="s">
        <v>38</v>
      </c>
      <c r="B98" s="31">
        <v>23</v>
      </c>
      <c r="C98" s="32" t="s">
        <v>155</v>
      </c>
      <c r="D98" s="31" t="s">
        <v>40</v>
      </c>
      <c r="E98" s="33" t="s">
        <v>156</v>
      </c>
      <c r="F98" s="34" t="s">
        <v>87</v>
      </c>
      <c r="G98" s="35">
        <v>47</v>
      </c>
      <c r="H98" s="36"/>
      <c r="I98" s="36">
        <f>ROUND(G98*H98,P4)</f>
        <v>0</v>
      </c>
      <c r="J98" s="34" t="s">
        <v>43</v>
      </c>
      <c r="O98" s="37">
        <f>I98*0.21</f>
        <v>0</v>
      </c>
      <c r="P98">
        <v>3</v>
      </c>
    </row>
    <row r="99" spans="1:16" x14ac:dyDescent="0.25">
      <c r="A99" s="31" t="s">
        <v>44</v>
      </c>
      <c r="B99" s="38"/>
      <c r="C99" s="39"/>
      <c r="D99" s="39"/>
      <c r="E99" s="33" t="s">
        <v>157</v>
      </c>
      <c r="F99" s="39"/>
      <c r="G99" s="39"/>
      <c r="H99" s="39"/>
      <c r="I99" s="39"/>
      <c r="J99" s="40"/>
    </row>
    <row r="100" spans="1:16" x14ac:dyDescent="0.25">
      <c r="A100" s="31" t="s">
        <v>69</v>
      </c>
      <c r="B100" s="38"/>
      <c r="C100" s="39"/>
      <c r="D100" s="39"/>
      <c r="E100" s="45" t="s">
        <v>158</v>
      </c>
      <c r="F100" s="39"/>
      <c r="G100" s="39"/>
      <c r="H100" s="39"/>
      <c r="I100" s="39"/>
      <c r="J100" s="40"/>
    </row>
    <row r="101" spans="1:16" ht="30" x14ac:dyDescent="0.25">
      <c r="A101" s="31" t="s">
        <v>46</v>
      </c>
      <c r="B101" s="38"/>
      <c r="C101" s="39"/>
      <c r="D101" s="39"/>
      <c r="E101" s="33" t="s">
        <v>159</v>
      </c>
      <c r="F101" s="39"/>
      <c r="G101" s="39"/>
      <c r="H101" s="39"/>
      <c r="I101" s="39"/>
      <c r="J101" s="40"/>
    </row>
    <row r="102" spans="1:16" ht="30" x14ac:dyDescent="0.25">
      <c r="A102" s="31" t="s">
        <v>38</v>
      </c>
      <c r="B102" s="31">
        <v>24</v>
      </c>
      <c r="C102" s="32" t="s">
        <v>160</v>
      </c>
      <c r="D102" s="31" t="s">
        <v>40</v>
      </c>
      <c r="E102" s="33" t="s">
        <v>161</v>
      </c>
      <c r="F102" s="34" t="s">
        <v>92</v>
      </c>
      <c r="G102" s="35">
        <v>16</v>
      </c>
      <c r="H102" s="36"/>
      <c r="I102" s="36">
        <f>ROUND(G102*H102,P4)</f>
        <v>0</v>
      </c>
      <c r="J102" s="34" t="s">
        <v>43</v>
      </c>
      <c r="O102" s="37">
        <f>I102*0.21</f>
        <v>0</v>
      </c>
      <c r="P102">
        <v>3</v>
      </c>
    </row>
    <row r="103" spans="1:16" x14ac:dyDescent="0.25">
      <c r="A103" s="31" t="s">
        <v>44</v>
      </c>
      <c r="B103" s="38"/>
      <c r="C103" s="39"/>
      <c r="D103" s="39"/>
      <c r="E103" s="41" t="s">
        <v>40</v>
      </c>
      <c r="F103" s="39"/>
      <c r="G103" s="39"/>
      <c r="H103" s="39"/>
      <c r="I103" s="39"/>
      <c r="J103" s="40"/>
    </row>
    <row r="104" spans="1:16" ht="30" x14ac:dyDescent="0.25">
      <c r="A104" s="31" t="s">
        <v>69</v>
      </c>
      <c r="B104" s="38"/>
      <c r="C104" s="39"/>
      <c r="D104" s="39"/>
      <c r="E104" s="45" t="s">
        <v>162</v>
      </c>
      <c r="F104" s="39"/>
      <c r="G104" s="39"/>
      <c r="H104" s="39"/>
      <c r="I104" s="39"/>
      <c r="J104" s="40"/>
    </row>
    <row r="105" spans="1:16" ht="135" x14ac:dyDescent="0.25">
      <c r="A105" s="31" t="s">
        <v>46</v>
      </c>
      <c r="B105" s="38"/>
      <c r="C105" s="39"/>
      <c r="D105" s="39"/>
      <c r="E105" s="33" t="s">
        <v>163</v>
      </c>
      <c r="F105" s="39"/>
      <c r="G105" s="39"/>
      <c r="H105" s="39"/>
      <c r="I105" s="39"/>
      <c r="J105" s="40"/>
    </row>
    <row r="106" spans="1:16" x14ac:dyDescent="0.25">
      <c r="A106" s="25" t="s">
        <v>35</v>
      </c>
      <c r="B106" s="26"/>
      <c r="C106" s="27" t="s">
        <v>128</v>
      </c>
      <c r="D106" s="28"/>
      <c r="E106" s="25" t="s">
        <v>164</v>
      </c>
      <c r="F106" s="28"/>
      <c r="G106" s="28"/>
      <c r="H106" s="28"/>
      <c r="I106" s="29">
        <f>SUMIFS(I107:I118,A107:A118,"P")</f>
        <v>0</v>
      </c>
      <c r="J106" s="30"/>
    </row>
    <row r="107" spans="1:16" x14ac:dyDescent="0.25">
      <c r="A107" s="31" t="s">
        <v>38</v>
      </c>
      <c r="B107" s="31">
        <v>25</v>
      </c>
      <c r="C107" s="32" t="s">
        <v>165</v>
      </c>
      <c r="D107" s="31" t="s">
        <v>40</v>
      </c>
      <c r="E107" s="33" t="s">
        <v>166</v>
      </c>
      <c r="F107" s="34" t="s">
        <v>115</v>
      </c>
      <c r="G107" s="35">
        <v>1080</v>
      </c>
      <c r="H107" s="36"/>
      <c r="I107" s="36">
        <f>ROUND(G107*H107,P4)</f>
        <v>0</v>
      </c>
      <c r="J107" s="34" t="s">
        <v>43</v>
      </c>
      <c r="O107" s="37">
        <f>I107*0.21</f>
        <v>0</v>
      </c>
      <c r="P107">
        <v>3</v>
      </c>
    </row>
    <row r="108" spans="1:16" x14ac:dyDescent="0.25">
      <c r="A108" s="31" t="s">
        <v>44</v>
      </c>
      <c r="B108" s="38"/>
      <c r="C108" s="39"/>
      <c r="D108" s="39"/>
      <c r="E108" s="41"/>
      <c r="F108" s="39"/>
      <c r="G108" s="39"/>
      <c r="H108" s="39"/>
      <c r="I108" s="39"/>
      <c r="J108" s="40"/>
    </row>
    <row r="109" spans="1:16" ht="30" x14ac:dyDescent="0.25">
      <c r="A109" s="31" t="s">
        <v>69</v>
      </c>
      <c r="B109" s="38"/>
      <c r="C109" s="39"/>
      <c r="D109" s="39"/>
      <c r="E109" s="45" t="s">
        <v>167</v>
      </c>
      <c r="F109" s="39"/>
      <c r="G109" s="39"/>
      <c r="H109" s="39"/>
      <c r="I109" s="39"/>
      <c r="J109" s="40"/>
    </row>
    <row r="110" spans="1:16" ht="195" x14ac:dyDescent="0.25">
      <c r="A110" s="31" t="s">
        <v>46</v>
      </c>
      <c r="B110" s="38"/>
      <c r="C110" s="39"/>
      <c r="D110" s="39"/>
      <c r="E110" s="33" t="s">
        <v>168</v>
      </c>
      <c r="F110" s="39"/>
      <c r="G110" s="39"/>
      <c r="H110" s="39"/>
      <c r="I110" s="39"/>
      <c r="J110" s="40"/>
    </row>
    <row r="111" spans="1:16" x14ac:dyDescent="0.25">
      <c r="A111" s="31" t="s">
        <v>38</v>
      </c>
      <c r="B111" s="31">
        <v>26</v>
      </c>
      <c r="C111" s="32" t="s">
        <v>169</v>
      </c>
      <c r="D111" s="31" t="s">
        <v>40</v>
      </c>
      <c r="E111" s="33" t="s">
        <v>170</v>
      </c>
      <c r="F111" s="34" t="s">
        <v>67</v>
      </c>
      <c r="G111" s="35">
        <v>1020</v>
      </c>
      <c r="H111" s="36"/>
      <c r="I111" s="36">
        <f>ROUND(G111*H111,P4)</f>
        <v>0</v>
      </c>
      <c r="J111" s="34" t="s">
        <v>43</v>
      </c>
      <c r="O111" s="37">
        <f>I111*0.21</f>
        <v>0</v>
      </c>
      <c r="P111">
        <v>3</v>
      </c>
    </row>
    <row r="112" spans="1:16" x14ac:dyDescent="0.25">
      <c r="A112" s="31" t="s">
        <v>44</v>
      </c>
      <c r="B112" s="38"/>
      <c r="C112" s="39"/>
      <c r="D112" s="39"/>
      <c r="E112" s="41"/>
      <c r="F112" s="39"/>
      <c r="G112" s="39"/>
      <c r="H112" s="39"/>
      <c r="I112" s="39"/>
      <c r="J112" s="40"/>
    </row>
    <row r="113" spans="1:16" x14ac:dyDescent="0.25">
      <c r="A113" s="31" t="s">
        <v>69</v>
      </c>
      <c r="B113" s="38"/>
      <c r="C113" s="39"/>
      <c r="D113" s="39"/>
      <c r="E113" s="45" t="s">
        <v>171</v>
      </c>
      <c r="F113" s="39"/>
      <c r="G113" s="39"/>
      <c r="H113" s="39"/>
      <c r="I113" s="39"/>
      <c r="J113" s="40"/>
    </row>
    <row r="114" spans="1:16" ht="60" x14ac:dyDescent="0.25">
      <c r="A114" s="31" t="s">
        <v>46</v>
      </c>
      <c r="B114" s="38"/>
      <c r="C114" s="39"/>
      <c r="D114" s="39"/>
      <c r="E114" s="33" t="s">
        <v>172</v>
      </c>
      <c r="F114" s="39"/>
      <c r="G114" s="39"/>
      <c r="H114" s="39"/>
      <c r="I114" s="39"/>
      <c r="J114" s="40"/>
    </row>
    <row r="115" spans="1:16" x14ac:dyDescent="0.25">
      <c r="A115" s="31" t="s">
        <v>38</v>
      </c>
      <c r="B115" s="31">
        <v>27</v>
      </c>
      <c r="C115" s="32" t="s">
        <v>173</v>
      </c>
      <c r="D115" s="31" t="s">
        <v>40</v>
      </c>
      <c r="E115" s="33" t="s">
        <v>174</v>
      </c>
      <c r="F115" s="34" t="s">
        <v>87</v>
      </c>
      <c r="G115" s="35">
        <v>2550</v>
      </c>
      <c r="H115" s="36"/>
      <c r="I115" s="36">
        <f>ROUND(G115*H115,P4)</f>
        <v>0</v>
      </c>
      <c r="J115" s="34" t="s">
        <v>43</v>
      </c>
      <c r="O115" s="37">
        <f>I115*0.21</f>
        <v>0</v>
      </c>
      <c r="P115">
        <v>3</v>
      </c>
    </row>
    <row r="116" spans="1:16" x14ac:dyDescent="0.25">
      <c r="A116" s="31" t="s">
        <v>44</v>
      </c>
      <c r="B116" s="38"/>
      <c r="C116" s="39"/>
      <c r="D116" s="39"/>
      <c r="E116" s="41"/>
      <c r="F116" s="39"/>
      <c r="G116" s="39"/>
      <c r="H116" s="39"/>
      <c r="I116" s="39"/>
      <c r="J116" s="40"/>
    </row>
    <row r="117" spans="1:16" x14ac:dyDescent="0.25">
      <c r="A117" s="31" t="s">
        <v>69</v>
      </c>
      <c r="B117" s="38"/>
      <c r="C117" s="39"/>
      <c r="D117" s="39"/>
      <c r="E117" s="45" t="s">
        <v>175</v>
      </c>
      <c r="F117" s="39"/>
      <c r="G117" s="39"/>
      <c r="H117" s="39"/>
      <c r="I117" s="39"/>
      <c r="J117" s="40"/>
    </row>
    <row r="118" spans="1:16" ht="120" x14ac:dyDescent="0.25">
      <c r="A118" s="31" t="s">
        <v>46</v>
      </c>
      <c r="B118" s="38"/>
      <c r="C118" s="39"/>
      <c r="D118" s="39"/>
      <c r="E118" s="33" t="s">
        <v>176</v>
      </c>
      <c r="F118" s="39"/>
      <c r="G118" s="39"/>
      <c r="H118" s="39"/>
      <c r="I118" s="39"/>
      <c r="J118" s="40"/>
    </row>
    <row r="119" spans="1:16" x14ac:dyDescent="0.25">
      <c r="A119" s="25" t="s">
        <v>35</v>
      </c>
      <c r="B119" s="26"/>
      <c r="C119" s="27" t="s">
        <v>177</v>
      </c>
      <c r="D119" s="28"/>
      <c r="E119" s="25" t="s">
        <v>178</v>
      </c>
      <c r="F119" s="28"/>
      <c r="G119" s="28"/>
      <c r="H119" s="28"/>
      <c r="I119" s="29">
        <f>SUMIFS(I120:I123,A120:A123,"P")</f>
        <v>0</v>
      </c>
      <c r="J119" s="30"/>
    </row>
    <row r="120" spans="1:16" x14ac:dyDescent="0.25">
      <c r="A120" s="31" t="s">
        <v>38</v>
      </c>
      <c r="B120" s="31">
        <v>28</v>
      </c>
      <c r="C120" s="32" t="s">
        <v>179</v>
      </c>
      <c r="D120" s="31" t="s">
        <v>40</v>
      </c>
      <c r="E120" s="33" t="s">
        <v>180</v>
      </c>
      <c r="F120" s="34" t="s">
        <v>181</v>
      </c>
      <c r="G120" s="35">
        <v>911.8</v>
      </c>
      <c r="H120" s="36"/>
      <c r="I120" s="36">
        <f>ROUND(G120*H120,P4)</f>
        <v>0</v>
      </c>
      <c r="J120" s="34" t="s">
        <v>43</v>
      </c>
      <c r="O120" s="37">
        <f>I120*0.21</f>
        <v>0</v>
      </c>
      <c r="P120">
        <v>3</v>
      </c>
    </row>
    <row r="121" spans="1:16" x14ac:dyDescent="0.25">
      <c r="A121" s="31" t="s">
        <v>44</v>
      </c>
      <c r="B121" s="38"/>
      <c r="C121" s="39"/>
      <c r="D121" s="39"/>
      <c r="E121" s="41" t="s">
        <v>40</v>
      </c>
      <c r="F121" s="39"/>
      <c r="G121" s="39"/>
      <c r="H121" s="39"/>
      <c r="I121" s="39"/>
      <c r="J121" s="40"/>
    </row>
    <row r="122" spans="1:16" x14ac:dyDescent="0.25">
      <c r="A122" s="31" t="s">
        <v>69</v>
      </c>
      <c r="B122" s="38"/>
      <c r="C122" s="39"/>
      <c r="D122" s="39"/>
      <c r="E122" s="45" t="s">
        <v>182</v>
      </c>
      <c r="F122" s="39"/>
      <c r="G122" s="39"/>
      <c r="H122" s="39"/>
      <c r="I122" s="39"/>
      <c r="J122" s="40"/>
    </row>
    <row r="123" spans="1:16" ht="375" x14ac:dyDescent="0.25">
      <c r="A123" s="31" t="s">
        <v>46</v>
      </c>
      <c r="B123" s="38"/>
      <c r="C123" s="39"/>
      <c r="D123" s="39"/>
      <c r="E123" s="33" t="s">
        <v>183</v>
      </c>
      <c r="F123" s="39"/>
      <c r="G123" s="39"/>
      <c r="H123" s="39"/>
      <c r="I123" s="39"/>
      <c r="J123" s="40"/>
    </row>
    <row r="124" spans="1:16" x14ac:dyDescent="0.25">
      <c r="A124" s="25" t="s">
        <v>35</v>
      </c>
      <c r="B124" s="26"/>
      <c r="C124" s="27" t="s">
        <v>184</v>
      </c>
      <c r="D124" s="28"/>
      <c r="E124" s="25" t="s">
        <v>14</v>
      </c>
      <c r="F124" s="28"/>
      <c r="G124" s="28"/>
      <c r="H124" s="28"/>
      <c r="I124" s="29">
        <f>SUMIFS(I125:I188,A125:A188,"P")</f>
        <v>0</v>
      </c>
      <c r="J124" s="30"/>
    </row>
    <row r="125" spans="1:16" ht="30" x14ac:dyDescent="0.25">
      <c r="A125" s="31" t="s">
        <v>38</v>
      </c>
      <c r="B125" s="31">
        <v>29</v>
      </c>
      <c r="C125" s="32" t="s">
        <v>185</v>
      </c>
      <c r="D125" s="31" t="s">
        <v>40</v>
      </c>
      <c r="E125" s="33" t="s">
        <v>186</v>
      </c>
      <c r="F125" s="34" t="s">
        <v>87</v>
      </c>
      <c r="G125" s="35">
        <v>507</v>
      </c>
      <c r="H125" s="36"/>
      <c r="I125" s="36">
        <f>ROUND(G125*H125,P4)</f>
        <v>0</v>
      </c>
      <c r="J125" s="34" t="s">
        <v>43</v>
      </c>
      <c r="O125" s="37">
        <f>I125*0.21</f>
        <v>0</v>
      </c>
      <c r="P125">
        <v>3</v>
      </c>
    </row>
    <row r="126" spans="1:16" x14ac:dyDescent="0.25">
      <c r="A126" s="31" t="s">
        <v>44</v>
      </c>
      <c r="B126" s="38"/>
      <c r="C126" s="39"/>
      <c r="D126" s="39"/>
      <c r="E126" s="41" t="s">
        <v>40</v>
      </c>
      <c r="F126" s="39"/>
      <c r="G126" s="39"/>
      <c r="H126" s="39"/>
      <c r="I126" s="39"/>
      <c r="J126" s="40"/>
    </row>
    <row r="127" spans="1:16" x14ac:dyDescent="0.25">
      <c r="A127" s="31" t="s">
        <v>69</v>
      </c>
      <c r="B127" s="38"/>
      <c r="C127" s="39"/>
      <c r="D127" s="39"/>
      <c r="E127" s="45" t="s">
        <v>187</v>
      </c>
      <c r="F127" s="39"/>
      <c r="G127" s="39"/>
      <c r="H127" s="39"/>
      <c r="I127" s="39"/>
      <c r="J127" s="40"/>
    </row>
    <row r="128" spans="1:16" ht="60" x14ac:dyDescent="0.25">
      <c r="A128" s="31" t="s">
        <v>46</v>
      </c>
      <c r="B128" s="38"/>
      <c r="C128" s="39"/>
      <c r="D128" s="39"/>
      <c r="E128" s="33" t="s">
        <v>188</v>
      </c>
      <c r="F128" s="39"/>
      <c r="G128" s="39"/>
      <c r="H128" s="39"/>
      <c r="I128" s="39"/>
      <c r="J128" s="40"/>
    </row>
    <row r="129" spans="1:16" x14ac:dyDescent="0.25">
      <c r="A129" s="31" t="s">
        <v>38</v>
      </c>
      <c r="B129" s="31">
        <v>30</v>
      </c>
      <c r="C129" s="32" t="s">
        <v>189</v>
      </c>
      <c r="D129" s="31" t="s">
        <v>40</v>
      </c>
      <c r="E129" s="33" t="s">
        <v>190</v>
      </c>
      <c r="F129" s="34" t="s">
        <v>87</v>
      </c>
      <c r="G129" s="35">
        <v>6681</v>
      </c>
      <c r="H129" s="36"/>
      <c r="I129" s="36">
        <f>ROUND(G129*H129,P4)</f>
        <v>0</v>
      </c>
      <c r="J129" s="34" t="s">
        <v>43</v>
      </c>
      <c r="O129" s="37">
        <f>I129*0.21</f>
        <v>0</v>
      </c>
      <c r="P129">
        <v>3</v>
      </c>
    </row>
    <row r="130" spans="1:16" x14ac:dyDescent="0.25">
      <c r="A130" s="31" t="s">
        <v>44</v>
      </c>
      <c r="B130" s="38"/>
      <c r="C130" s="39"/>
      <c r="D130" s="39"/>
      <c r="E130" s="41"/>
      <c r="F130" s="39"/>
      <c r="G130" s="39"/>
      <c r="H130" s="39"/>
      <c r="I130" s="39"/>
      <c r="J130" s="40"/>
    </row>
    <row r="131" spans="1:16" ht="60" x14ac:dyDescent="0.25">
      <c r="A131" s="31" t="s">
        <v>69</v>
      </c>
      <c r="B131" s="38"/>
      <c r="C131" s="39"/>
      <c r="D131" s="39"/>
      <c r="E131" s="45" t="s">
        <v>191</v>
      </c>
      <c r="F131" s="39"/>
      <c r="G131" s="39"/>
      <c r="H131" s="39"/>
      <c r="I131" s="39"/>
      <c r="J131" s="40"/>
    </row>
    <row r="132" spans="1:16" ht="60" x14ac:dyDescent="0.25">
      <c r="A132" s="31" t="s">
        <v>46</v>
      </c>
      <c r="B132" s="38"/>
      <c r="C132" s="39"/>
      <c r="D132" s="39"/>
      <c r="E132" s="33" t="s">
        <v>192</v>
      </c>
      <c r="F132" s="39"/>
      <c r="G132" s="39"/>
      <c r="H132" s="39"/>
      <c r="I132" s="39"/>
      <c r="J132" s="40"/>
    </row>
    <row r="133" spans="1:16" x14ac:dyDescent="0.25">
      <c r="A133" s="31" t="s">
        <v>38</v>
      </c>
      <c r="B133" s="31">
        <v>31</v>
      </c>
      <c r="C133" s="32" t="s">
        <v>193</v>
      </c>
      <c r="D133" s="31" t="s">
        <v>40</v>
      </c>
      <c r="E133" s="33" t="s">
        <v>194</v>
      </c>
      <c r="F133" s="34" t="s">
        <v>87</v>
      </c>
      <c r="G133" s="35">
        <v>512</v>
      </c>
      <c r="H133" s="36"/>
      <c r="I133" s="36">
        <f>ROUND(G133*H133,P4)</f>
        <v>0</v>
      </c>
      <c r="J133" s="34" t="s">
        <v>43</v>
      </c>
      <c r="O133" s="37">
        <f>I133*0.21</f>
        <v>0</v>
      </c>
      <c r="P133">
        <v>3</v>
      </c>
    </row>
    <row r="134" spans="1:16" x14ac:dyDescent="0.25">
      <c r="A134" s="31" t="s">
        <v>44</v>
      </c>
      <c r="B134" s="38"/>
      <c r="C134" s="39"/>
      <c r="D134" s="39"/>
      <c r="E134" s="41" t="s">
        <v>40</v>
      </c>
      <c r="F134" s="39"/>
      <c r="G134" s="39"/>
      <c r="H134" s="39"/>
      <c r="I134" s="39"/>
      <c r="J134" s="40"/>
    </row>
    <row r="135" spans="1:16" x14ac:dyDescent="0.25">
      <c r="A135" s="31" t="s">
        <v>69</v>
      </c>
      <c r="B135" s="38"/>
      <c r="C135" s="39"/>
      <c r="D135" s="39"/>
      <c r="E135" s="45" t="s">
        <v>195</v>
      </c>
      <c r="F135" s="39"/>
      <c r="G135" s="39"/>
      <c r="H135" s="39"/>
      <c r="I135" s="39"/>
      <c r="J135" s="40"/>
    </row>
    <row r="136" spans="1:16" ht="60" x14ac:dyDescent="0.25">
      <c r="A136" s="31" t="s">
        <v>46</v>
      </c>
      <c r="B136" s="38"/>
      <c r="C136" s="39"/>
      <c r="D136" s="39"/>
      <c r="E136" s="33" t="s">
        <v>188</v>
      </c>
      <c r="F136" s="39"/>
      <c r="G136" s="39"/>
      <c r="H136" s="39"/>
      <c r="I136" s="39"/>
      <c r="J136" s="40"/>
    </row>
    <row r="137" spans="1:16" x14ac:dyDescent="0.25">
      <c r="A137" s="31" t="s">
        <v>38</v>
      </c>
      <c r="B137" s="31">
        <v>32</v>
      </c>
      <c r="C137" s="32" t="s">
        <v>196</v>
      </c>
      <c r="D137" s="31" t="s">
        <v>40</v>
      </c>
      <c r="E137" s="33" t="s">
        <v>197</v>
      </c>
      <c r="F137" s="34" t="s">
        <v>87</v>
      </c>
      <c r="G137" s="35">
        <v>817</v>
      </c>
      <c r="H137" s="36"/>
      <c r="I137" s="36">
        <f>ROUND(G137*H137,P4)</f>
        <v>0</v>
      </c>
      <c r="J137" s="34" t="s">
        <v>43</v>
      </c>
      <c r="O137" s="37">
        <f>I137*0.21</f>
        <v>0</v>
      </c>
      <c r="P137">
        <v>3</v>
      </c>
    </row>
    <row r="138" spans="1:16" x14ac:dyDescent="0.25">
      <c r="A138" s="31" t="s">
        <v>44</v>
      </c>
      <c r="B138" s="38"/>
      <c r="C138" s="39"/>
      <c r="D138" s="39"/>
      <c r="E138" s="41"/>
      <c r="F138" s="39"/>
      <c r="G138" s="39"/>
      <c r="H138" s="39"/>
      <c r="I138" s="39"/>
      <c r="J138" s="40"/>
    </row>
    <row r="139" spans="1:16" ht="45" x14ac:dyDescent="0.25">
      <c r="A139" s="31" t="s">
        <v>69</v>
      </c>
      <c r="B139" s="38"/>
      <c r="C139" s="39"/>
      <c r="D139" s="39"/>
      <c r="E139" s="45" t="s">
        <v>198</v>
      </c>
      <c r="F139" s="39"/>
      <c r="G139" s="39"/>
      <c r="H139" s="39"/>
      <c r="I139" s="39"/>
      <c r="J139" s="40"/>
    </row>
    <row r="140" spans="1:16" ht="60" x14ac:dyDescent="0.25">
      <c r="A140" s="31" t="s">
        <v>46</v>
      </c>
      <c r="B140" s="38"/>
      <c r="C140" s="39"/>
      <c r="D140" s="39"/>
      <c r="E140" s="33" t="s">
        <v>192</v>
      </c>
      <c r="F140" s="39"/>
      <c r="G140" s="39"/>
      <c r="H140" s="39"/>
      <c r="I140" s="39"/>
      <c r="J140" s="40"/>
    </row>
    <row r="141" spans="1:16" x14ac:dyDescent="0.25">
      <c r="A141" s="31" t="s">
        <v>38</v>
      </c>
      <c r="B141" s="31">
        <v>33</v>
      </c>
      <c r="C141" s="32" t="s">
        <v>199</v>
      </c>
      <c r="D141" s="31" t="s">
        <v>40</v>
      </c>
      <c r="E141" s="33" t="s">
        <v>200</v>
      </c>
      <c r="F141" s="34" t="s">
        <v>87</v>
      </c>
      <c r="G141" s="35">
        <v>1197</v>
      </c>
      <c r="H141" s="36"/>
      <c r="I141" s="36">
        <f>ROUND(G141*H141,P4)</f>
        <v>0</v>
      </c>
      <c r="J141" s="34" t="s">
        <v>43</v>
      </c>
      <c r="O141" s="37">
        <f>I141*0.21</f>
        <v>0</v>
      </c>
      <c r="P141">
        <v>3</v>
      </c>
    </row>
    <row r="142" spans="1:16" x14ac:dyDescent="0.25">
      <c r="A142" s="31" t="s">
        <v>44</v>
      </c>
      <c r="B142" s="38"/>
      <c r="C142" s="39"/>
      <c r="D142" s="39"/>
      <c r="E142" s="41" t="s">
        <v>40</v>
      </c>
      <c r="F142" s="39"/>
      <c r="G142" s="39"/>
      <c r="H142" s="39"/>
      <c r="I142" s="39"/>
      <c r="J142" s="40"/>
    </row>
    <row r="143" spans="1:16" x14ac:dyDescent="0.25">
      <c r="A143" s="31" t="s">
        <v>69</v>
      </c>
      <c r="B143" s="38"/>
      <c r="C143" s="39"/>
      <c r="D143" s="39"/>
      <c r="E143" s="45" t="s">
        <v>201</v>
      </c>
      <c r="F143" s="39"/>
      <c r="G143" s="39"/>
      <c r="H143" s="39"/>
      <c r="I143" s="39"/>
      <c r="J143" s="40"/>
    </row>
    <row r="144" spans="1:16" ht="75" x14ac:dyDescent="0.25">
      <c r="A144" s="31" t="s">
        <v>46</v>
      </c>
      <c r="B144" s="38"/>
      <c r="C144" s="39"/>
      <c r="D144" s="39"/>
      <c r="E144" s="33" t="s">
        <v>202</v>
      </c>
      <c r="F144" s="39"/>
      <c r="G144" s="39"/>
      <c r="H144" s="39"/>
      <c r="I144" s="39"/>
      <c r="J144" s="40"/>
    </row>
    <row r="145" spans="1:16" x14ac:dyDescent="0.25">
      <c r="A145" s="31" t="s">
        <v>38</v>
      </c>
      <c r="B145" s="31">
        <v>34</v>
      </c>
      <c r="C145" s="32" t="s">
        <v>203</v>
      </c>
      <c r="D145" s="31" t="s">
        <v>40</v>
      </c>
      <c r="E145" s="33" t="s">
        <v>204</v>
      </c>
      <c r="F145" s="34" t="s">
        <v>87</v>
      </c>
      <c r="G145" s="35">
        <v>1197</v>
      </c>
      <c r="H145" s="36"/>
      <c r="I145" s="36">
        <f>ROUND(G145*H145,P4)</f>
        <v>0</v>
      </c>
      <c r="J145" s="34" t="s">
        <v>43</v>
      </c>
      <c r="O145" s="37">
        <f>I145*0.21</f>
        <v>0</v>
      </c>
      <c r="P145">
        <v>3</v>
      </c>
    </row>
    <row r="146" spans="1:16" x14ac:dyDescent="0.25">
      <c r="A146" s="31" t="s">
        <v>44</v>
      </c>
      <c r="B146" s="38"/>
      <c r="C146" s="39"/>
      <c r="D146" s="39"/>
      <c r="E146" s="41" t="s">
        <v>40</v>
      </c>
      <c r="F146" s="39"/>
      <c r="G146" s="39"/>
      <c r="H146" s="39"/>
      <c r="I146" s="39"/>
      <c r="J146" s="40"/>
    </row>
    <row r="147" spans="1:16" ht="30" x14ac:dyDescent="0.25">
      <c r="A147" s="31" t="s">
        <v>69</v>
      </c>
      <c r="B147" s="38"/>
      <c r="C147" s="39"/>
      <c r="D147" s="39"/>
      <c r="E147" s="45" t="s">
        <v>205</v>
      </c>
      <c r="F147" s="39"/>
      <c r="G147" s="39"/>
      <c r="H147" s="39"/>
      <c r="I147" s="39"/>
      <c r="J147" s="40"/>
    </row>
    <row r="148" spans="1:16" ht="75" x14ac:dyDescent="0.25">
      <c r="A148" s="31" t="s">
        <v>46</v>
      </c>
      <c r="B148" s="38"/>
      <c r="C148" s="39"/>
      <c r="D148" s="39"/>
      <c r="E148" s="33" t="s">
        <v>202</v>
      </c>
      <c r="F148" s="39"/>
      <c r="G148" s="39"/>
      <c r="H148" s="39"/>
      <c r="I148" s="39"/>
      <c r="J148" s="40"/>
    </row>
    <row r="149" spans="1:16" x14ac:dyDescent="0.25">
      <c r="A149" s="31" t="s">
        <v>38</v>
      </c>
      <c r="B149" s="31">
        <v>35</v>
      </c>
      <c r="C149" s="32" t="s">
        <v>206</v>
      </c>
      <c r="D149" s="31" t="s">
        <v>40</v>
      </c>
      <c r="E149" s="33" t="s">
        <v>207</v>
      </c>
      <c r="F149" s="34" t="s">
        <v>87</v>
      </c>
      <c r="G149" s="35">
        <v>1197</v>
      </c>
      <c r="H149" s="36"/>
      <c r="I149" s="36">
        <f>ROUND(G149*H149,P4)</f>
        <v>0</v>
      </c>
      <c r="J149" s="34" t="s">
        <v>43</v>
      </c>
      <c r="O149" s="37">
        <f>I149*0.21</f>
        <v>0</v>
      </c>
      <c r="P149">
        <v>3</v>
      </c>
    </row>
    <row r="150" spans="1:16" x14ac:dyDescent="0.25">
      <c r="A150" s="31" t="s">
        <v>44</v>
      </c>
      <c r="B150" s="38"/>
      <c r="C150" s="39"/>
      <c r="D150" s="39"/>
      <c r="E150" s="41" t="s">
        <v>40</v>
      </c>
      <c r="F150" s="39"/>
      <c r="G150" s="39"/>
      <c r="H150" s="39"/>
      <c r="I150" s="39"/>
      <c r="J150" s="40"/>
    </row>
    <row r="151" spans="1:16" ht="30" x14ac:dyDescent="0.25">
      <c r="A151" s="31" t="s">
        <v>69</v>
      </c>
      <c r="B151" s="38"/>
      <c r="C151" s="39"/>
      <c r="D151" s="39"/>
      <c r="E151" s="45" t="s">
        <v>208</v>
      </c>
      <c r="F151" s="39"/>
      <c r="G151" s="39"/>
      <c r="H151" s="39"/>
      <c r="I151" s="39"/>
      <c r="J151" s="40"/>
    </row>
    <row r="152" spans="1:16" ht="165" x14ac:dyDescent="0.25">
      <c r="A152" s="31" t="s">
        <v>46</v>
      </c>
      <c r="B152" s="38"/>
      <c r="C152" s="39"/>
      <c r="D152" s="39"/>
      <c r="E152" s="33" t="s">
        <v>209</v>
      </c>
      <c r="F152" s="39"/>
      <c r="G152" s="39"/>
      <c r="H152" s="39"/>
      <c r="I152" s="39"/>
      <c r="J152" s="40"/>
    </row>
    <row r="153" spans="1:16" x14ac:dyDescent="0.25">
      <c r="A153" s="31" t="s">
        <v>38</v>
      </c>
      <c r="B153" s="31">
        <v>36</v>
      </c>
      <c r="C153" s="32" t="s">
        <v>210</v>
      </c>
      <c r="D153" s="31" t="s">
        <v>40</v>
      </c>
      <c r="E153" s="33" t="s">
        <v>211</v>
      </c>
      <c r="F153" s="34" t="s">
        <v>87</v>
      </c>
      <c r="G153" s="35">
        <v>1197</v>
      </c>
      <c r="H153" s="36"/>
      <c r="I153" s="36">
        <f>ROUND(G153*H153,P4)</f>
        <v>0</v>
      </c>
      <c r="J153" s="34" t="s">
        <v>43</v>
      </c>
      <c r="O153" s="37">
        <f>I153*0.21</f>
        <v>0</v>
      </c>
      <c r="P153">
        <v>3</v>
      </c>
    </row>
    <row r="154" spans="1:16" x14ac:dyDescent="0.25">
      <c r="A154" s="31" t="s">
        <v>44</v>
      </c>
      <c r="B154" s="38"/>
      <c r="C154" s="39"/>
      <c r="D154" s="39"/>
      <c r="E154" s="41"/>
      <c r="F154" s="39"/>
      <c r="G154" s="39"/>
      <c r="H154" s="39"/>
      <c r="I154" s="39"/>
      <c r="J154" s="40"/>
    </row>
    <row r="155" spans="1:16" x14ac:dyDescent="0.25">
      <c r="A155" s="31" t="s">
        <v>69</v>
      </c>
      <c r="B155" s="38"/>
      <c r="C155" s="39"/>
      <c r="D155" s="39"/>
      <c r="E155" s="45" t="s">
        <v>212</v>
      </c>
      <c r="F155" s="39"/>
      <c r="G155" s="39"/>
      <c r="H155" s="39"/>
      <c r="I155" s="39"/>
      <c r="J155" s="40"/>
    </row>
    <row r="156" spans="1:16" ht="165" x14ac:dyDescent="0.25">
      <c r="A156" s="31" t="s">
        <v>46</v>
      </c>
      <c r="B156" s="38"/>
      <c r="C156" s="39"/>
      <c r="D156" s="39"/>
      <c r="E156" s="33" t="s">
        <v>213</v>
      </c>
      <c r="F156" s="39"/>
      <c r="G156" s="39"/>
      <c r="H156" s="39"/>
      <c r="I156" s="39"/>
      <c r="J156" s="40"/>
    </row>
    <row r="157" spans="1:16" x14ac:dyDescent="0.25">
      <c r="A157" s="31" t="s">
        <v>38</v>
      </c>
      <c r="B157" s="31">
        <v>37</v>
      </c>
      <c r="C157" s="32" t="s">
        <v>214</v>
      </c>
      <c r="D157" s="31" t="s">
        <v>40</v>
      </c>
      <c r="E157" s="33" t="s">
        <v>215</v>
      </c>
      <c r="F157" s="34" t="s">
        <v>87</v>
      </c>
      <c r="G157" s="35">
        <v>870</v>
      </c>
      <c r="H157" s="36"/>
      <c r="I157" s="36">
        <f>ROUND(G157*H157,P4)</f>
        <v>0</v>
      </c>
      <c r="J157" s="34" t="s">
        <v>43</v>
      </c>
      <c r="O157" s="37">
        <f>I157*0.21</f>
        <v>0</v>
      </c>
      <c r="P157">
        <v>3</v>
      </c>
    </row>
    <row r="158" spans="1:16" x14ac:dyDescent="0.25">
      <c r="A158" s="31" t="s">
        <v>44</v>
      </c>
      <c r="B158" s="38"/>
      <c r="C158" s="39"/>
      <c r="D158" s="39"/>
      <c r="E158" s="41" t="s">
        <v>40</v>
      </c>
      <c r="F158" s="39"/>
      <c r="G158" s="39"/>
      <c r="H158" s="39"/>
      <c r="I158" s="39"/>
      <c r="J158" s="40"/>
    </row>
    <row r="159" spans="1:16" ht="75" x14ac:dyDescent="0.25">
      <c r="A159" s="31" t="s">
        <v>69</v>
      </c>
      <c r="B159" s="38"/>
      <c r="C159" s="39"/>
      <c r="D159" s="39"/>
      <c r="E159" s="45" t="s">
        <v>216</v>
      </c>
      <c r="F159" s="39"/>
      <c r="G159" s="39"/>
      <c r="H159" s="39"/>
      <c r="I159" s="39"/>
      <c r="J159" s="40"/>
    </row>
    <row r="160" spans="1:16" ht="195" x14ac:dyDescent="0.25">
      <c r="A160" s="31" t="s">
        <v>46</v>
      </c>
      <c r="B160" s="38"/>
      <c r="C160" s="39"/>
      <c r="D160" s="39"/>
      <c r="E160" s="33" t="s">
        <v>217</v>
      </c>
      <c r="F160" s="39"/>
      <c r="G160" s="39"/>
      <c r="H160" s="39"/>
      <c r="I160" s="39"/>
      <c r="J160" s="40"/>
    </row>
    <row r="161" spans="1:16" ht="30" x14ac:dyDescent="0.25">
      <c r="A161" s="31" t="s">
        <v>38</v>
      </c>
      <c r="B161" s="31">
        <v>38</v>
      </c>
      <c r="C161" s="32" t="s">
        <v>218</v>
      </c>
      <c r="D161" s="31" t="s">
        <v>40</v>
      </c>
      <c r="E161" s="33" t="s">
        <v>219</v>
      </c>
      <c r="F161" s="34" t="s">
        <v>87</v>
      </c>
      <c r="G161" s="35">
        <v>501</v>
      </c>
      <c r="H161" s="36"/>
      <c r="I161" s="36">
        <f>ROUND(G161*H161,P4)</f>
        <v>0</v>
      </c>
      <c r="J161" s="34" t="s">
        <v>43</v>
      </c>
      <c r="O161" s="37">
        <f>I161*0.21</f>
        <v>0</v>
      </c>
      <c r="P161">
        <v>3</v>
      </c>
    </row>
    <row r="162" spans="1:16" x14ac:dyDescent="0.25">
      <c r="A162" s="31" t="s">
        <v>44</v>
      </c>
      <c r="B162" s="38"/>
      <c r="C162" s="39"/>
      <c r="D162" s="39"/>
      <c r="E162" s="41" t="s">
        <v>40</v>
      </c>
      <c r="F162" s="39"/>
      <c r="G162" s="39"/>
      <c r="H162" s="39"/>
      <c r="I162" s="39"/>
      <c r="J162" s="40"/>
    </row>
    <row r="163" spans="1:16" ht="30" x14ac:dyDescent="0.25">
      <c r="A163" s="31" t="s">
        <v>69</v>
      </c>
      <c r="B163" s="38"/>
      <c r="C163" s="39"/>
      <c r="D163" s="39"/>
      <c r="E163" s="45" t="s">
        <v>220</v>
      </c>
      <c r="F163" s="39"/>
      <c r="G163" s="39"/>
      <c r="H163" s="39"/>
      <c r="I163" s="39"/>
      <c r="J163" s="40"/>
    </row>
    <row r="164" spans="1:16" ht="195" x14ac:dyDescent="0.25">
      <c r="A164" s="31" t="s">
        <v>46</v>
      </c>
      <c r="B164" s="38"/>
      <c r="C164" s="39"/>
      <c r="D164" s="39"/>
      <c r="E164" s="33" t="s">
        <v>217</v>
      </c>
      <c r="F164" s="39"/>
      <c r="G164" s="39"/>
      <c r="H164" s="39"/>
      <c r="I164" s="39"/>
      <c r="J164" s="40"/>
    </row>
    <row r="165" spans="1:16" x14ac:dyDescent="0.25">
      <c r="A165" s="31" t="s">
        <v>38</v>
      </c>
      <c r="B165" s="31">
        <v>39</v>
      </c>
      <c r="C165" s="32" t="s">
        <v>221</v>
      </c>
      <c r="D165" s="31" t="s">
        <v>40</v>
      </c>
      <c r="E165" s="33" t="s">
        <v>222</v>
      </c>
      <c r="F165" s="34" t="s">
        <v>87</v>
      </c>
      <c r="G165" s="35">
        <v>1461</v>
      </c>
      <c r="H165" s="36"/>
      <c r="I165" s="36">
        <f>ROUND(G165*H165,P4)</f>
        <v>0</v>
      </c>
      <c r="J165" s="34" t="s">
        <v>43</v>
      </c>
      <c r="O165" s="37">
        <f>I165*0.21</f>
        <v>0</v>
      </c>
      <c r="P165">
        <v>3</v>
      </c>
    </row>
    <row r="166" spans="1:16" x14ac:dyDescent="0.25">
      <c r="A166" s="31" t="s">
        <v>44</v>
      </c>
      <c r="B166" s="38"/>
      <c r="C166" s="39"/>
      <c r="D166" s="39"/>
      <c r="E166" s="41"/>
      <c r="F166" s="39"/>
      <c r="G166" s="39"/>
      <c r="H166" s="39"/>
      <c r="I166" s="39"/>
      <c r="J166" s="40"/>
    </row>
    <row r="167" spans="1:16" x14ac:dyDescent="0.25">
      <c r="A167" s="31" t="s">
        <v>69</v>
      </c>
      <c r="B167" s="38"/>
      <c r="C167" s="39"/>
      <c r="D167" s="39"/>
      <c r="E167" s="45" t="s">
        <v>223</v>
      </c>
      <c r="F167" s="39"/>
      <c r="G167" s="39"/>
      <c r="H167" s="39"/>
      <c r="I167" s="39"/>
      <c r="J167" s="40"/>
    </row>
    <row r="168" spans="1:16" ht="195" x14ac:dyDescent="0.25">
      <c r="A168" s="31" t="s">
        <v>46</v>
      </c>
      <c r="B168" s="38"/>
      <c r="C168" s="39"/>
      <c r="D168" s="39"/>
      <c r="E168" s="33" t="s">
        <v>224</v>
      </c>
      <c r="F168" s="39"/>
      <c r="G168" s="39"/>
      <c r="H168" s="39"/>
      <c r="I168" s="39"/>
      <c r="J168" s="40"/>
    </row>
    <row r="169" spans="1:16" x14ac:dyDescent="0.25">
      <c r="A169" s="31" t="s">
        <v>38</v>
      </c>
      <c r="B169" s="31">
        <v>40</v>
      </c>
      <c r="C169" s="32" t="s">
        <v>225</v>
      </c>
      <c r="D169" s="31" t="s">
        <v>40</v>
      </c>
      <c r="E169" s="33" t="s">
        <v>226</v>
      </c>
      <c r="F169" s="34" t="s">
        <v>87</v>
      </c>
      <c r="G169" s="35">
        <v>719</v>
      </c>
      <c r="H169" s="36"/>
      <c r="I169" s="36">
        <f>ROUND(G169*H169,P4)</f>
        <v>0</v>
      </c>
      <c r="J169" s="34" t="s">
        <v>43</v>
      </c>
      <c r="O169" s="37">
        <f>I169*0.21</f>
        <v>0</v>
      </c>
      <c r="P169">
        <v>3</v>
      </c>
    </row>
    <row r="170" spans="1:16" x14ac:dyDescent="0.25">
      <c r="A170" s="31" t="s">
        <v>44</v>
      </c>
      <c r="B170" s="38"/>
      <c r="C170" s="39"/>
      <c r="D170" s="39"/>
      <c r="E170" s="41"/>
      <c r="F170" s="39"/>
      <c r="G170" s="39"/>
      <c r="H170" s="39"/>
      <c r="I170" s="39"/>
      <c r="J170" s="40"/>
    </row>
    <row r="171" spans="1:16" ht="45" x14ac:dyDescent="0.25">
      <c r="A171" s="31" t="s">
        <v>69</v>
      </c>
      <c r="B171" s="38"/>
      <c r="C171" s="39"/>
      <c r="D171" s="39"/>
      <c r="E171" s="45" t="s">
        <v>227</v>
      </c>
      <c r="F171" s="39"/>
      <c r="G171" s="39"/>
      <c r="H171" s="39"/>
      <c r="I171" s="39"/>
      <c r="J171" s="40"/>
    </row>
    <row r="172" spans="1:16" ht="195" x14ac:dyDescent="0.25">
      <c r="A172" s="31" t="s">
        <v>46</v>
      </c>
      <c r="B172" s="38"/>
      <c r="C172" s="39"/>
      <c r="D172" s="39"/>
      <c r="E172" s="33" t="s">
        <v>224</v>
      </c>
      <c r="F172" s="39"/>
      <c r="G172" s="39"/>
      <c r="H172" s="39"/>
      <c r="I172" s="39"/>
      <c r="J172" s="40"/>
    </row>
    <row r="173" spans="1:16" ht="30" x14ac:dyDescent="0.25">
      <c r="A173" s="31" t="s">
        <v>38</v>
      </c>
      <c r="B173" s="31">
        <v>41</v>
      </c>
      <c r="C173" s="32" t="s">
        <v>228</v>
      </c>
      <c r="D173" s="31" t="s">
        <v>40</v>
      </c>
      <c r="E173" s="33" t="s">
        <v>229</v>
      </c>
      <c r="F173" s="34" t="s">
        <v>87</v>
      </c>
      <c r="G173" s="35">
        <v>18.8</v>
      </c>
      <c r="H173" s="36"/>
      <c r="I173" s="36">
        <f>ROUND(G173*H173,P4)</f>
        <v>0</v>
      </c>
      <c r="J173" s="34" t="s">
        <v>43</v>
      </c>
      <c r="O173" s="37">
        <f>I173*0.21</f>
        <v>0</v>
      </c>
      <c r="P173">
        <v>3</v>
      </c>
    </row>
    <row r="174" spans="1:16" x14ac:dyDescent="0.25">
      <c r="A174" s="31" t="s">
        <v>44</v>
      </c>
      <c r="B174" s="38"/>
      <c r="C174" s="39"/>
      <c r="D174" s="39"/>
      <c r="E174" s="41"/>
      <c r="F174" s="39"/>
      <c r="G174" s="39"/>
      <c r="H174" s="39"/>
      <c r="I174" s="39"/>
      <c r="J174" s="40"/>
    </row>
    <row r="175" spans="1:16" x14ac:dyDescent="0.25">
      <c r="A175" s="31" t="s">
        <v>69</v>
      </c>
      <c r="B175" s="38"/>
      <c r="C175" s="39"/>
      <c r="D175" s="39"/>
      <c r="E175" s="45" t="s">
        <v>230</v>
      </c>
      <c r="F175" s="39"/>
      <c r="G175" s="39"/>
      <c r="H175" s="39"/>
      <c r="I175" s="39"/>
      <c r="J175" s="40"/>
    </row>
    <row r="176" spans="1:16" ht="195" x14ac:dyDescent="0.25">
      <c r="A176" s="31" t="s">
        <v>46</v>
      </c>
      <c r="B176" s="38"/>
      <c r="C176" s="39"/>
      <c r="D176" s="39"/>
      <c r="E176" s="33" t="s">
        <v>224</v>
      </c>
      <c r="F176" s="39"/>
      <c r="G176" s="39"/>
      <c r="H176" s="39"/>
      <c r="I176" s="39"/>
      <c r="J176" s="40"/>
    </row>
    <row r="177" spans="1:16" ht="30" x14ac:dyDescent="0.25">
      <c r="A177" s="31" t="s">
        <v>38</v>
      </c>
      <c r="B177" s="31">
        <v>42</v>
      </c>
      <c r="C177" s="32" t="s">
        <v>231</v>
      </c>
      <c r="D177" s="31" t="s">
        <v>40</v>
      </c>
      <c r="E177" s="33" t="s">
        <v>232</v>
      </c>
      <c r="F177" s="34" t="s">
        <v>87</v>
      </c>
      <c r="G177" s="35">
        <v>26.2</v>
      </c>
      <c r="H177" s="36"/>
      <c r="I177" s="36">
        <f>ROUND(G177*H177,P4)</f>
        <v>0</v>
      </c>
      <c r="J177" s="34" t="s">
        <v>43</v>
      </c>
      <c r="O177" s="37">
        <f>I177*0.21</f>
        <v>0</v>
      </c>
      <c r="P177">
        <v>3</v>
      </c>
    </row>
    <row r="178" spans="1:16" x14ac:dyDescent="0.25">
      <c r="A178" s="31" t="s">
        <v>44</v>
      </c>
      <c r="B178" s="38"/>
      <c r="C178" s="39"/>
      <c r="D178" s="39"/>
      <c r="E178" s="41" t="s">
        <v>40</v>
      </c>
      <c r="F178" s="39"/>
      <c r="G178" s="39"/>
      <c r="H178" s="39"/>
      <c r="I178" s="39"/>
      <c r="J178" s="40"/>
    </row>
    <row r="179" spans="1:16" x14ac:dyDescent="0.25">
      <c r="A179" s="31" t="s">
        <v>69</v>
      </c>
      <c r="B179" s="38"/>
      <c r="C179" s="39"/>
      <c r="D179" s="39"/>
      <c r="E179" s="45" t="s">
        <v>233</v>
      </c>
      <c r="F179" s="39"/>
      <c r="G179" s="39"/>
      <c r="H179" s="39"/>
      <c r="I179" s="39"/>
      <c r="J179" s="40"/>
    </row>
    <row r="180" spans="1:16" ht="195" x14ac:dyDescent="0.25">
      <c r="A180" s="31" t="s">
        <v>46</v>
      </c>
      <c r="B180" s="38"/>
      <c r="C180" s="39"/>
      <c r="D180" s="39"/>
      <c r="E180" s="33" t="s">
        <v>217</v>
      </c>
      <c r="F180" s="39"/>
      <c r="G180" s="39"/>
      <c r="H180" s="39"/>
      <c r="I180" s="39"/>
      <c r="J180" s="40"/>
    </row>
    <row r="181" spans="1:16" ht="30" x14ac:dyDescent="0.25">
      <c r="A181" s="31" t="s">
        <v>38</v>
      </c>
      <c r="B181" s="31">
        <v>43</v>
      </c>
      <c r="C181" s="32" t="s">
        <v>234</v>
      </c>
      <c r="D181" s="31" t="s">
        <v>40</v>
      </c>
      <c r="E181" s="33" t="s">
        <v>235</v>
      </c>
      <c r="F181" s="34" t="s">
        <v>87</v>
      </c>
      <c r="G181" s="35">
        <v>154</v>
      </c>
      <c r="H181" s="36"/>
      <c r="I181" s="36">
        <f>ROUND(G181*H181,P4)</f>
        <v>0</v>
      </c>
      <c r="J181" s="34" t="s">
        <v>43</v>
      </c>
      <c r="O181" s="37">
        <f>I181*0.21</f>
        <v>0</v>
      </c>
      <c r="P181">
        <v>3</v>
      </c>
    </row>
    <row r="182" spans="1:16" x14ac:dyDescent="0.25">
      <c r="A182" s="31" t="s">
        <v>44</v>
      </c>
      <c r="B182" s="38"/>
      <c r="C182" s="39"/>
      <c r="D182" s="39"/>
      <c r="E182" s="41" t="s">
        <v>40</v>
      </c>
      <c r="F182" s="39"/>
      <c r="G182" s="39"/>
      <c r="H182" s="39"/>
      <c r="I182" s="39"/>
      <c r="J182" s="40"/>
    </row>
    <row r="183" spans="1:16" ht="45" x14ac:dyDescent="0.25">
      <c r="A183" s="31" t="s">
        <v>69</v>
      </c>
      <c r="B183" s="38"/>
      <c r="C183" s="39"/>
      <c r="D183" s="39"/>
      <c r="E183" s="45" t="s">
        <v>236</v>
      </c>
      <c r="F183" s="39"/>
      <c r="G183" s="39"/>
      <c r="H183" s="39"/>
      <c r="I183" s="39"/>
      <c r="J183" s="40"/>
    </row>
    <row r="184" spans="1:16" ht="195" x14ac:dyDescent="0.25">
      <c r="A184" s="31" t="s">
        <v>46</v>
      </c>
      <c r="B184" s="38"/>
      <c r="C184" s="39"/>
      <c r="D184" s="39"/>
      <c r="E184" s="33" t="s">
        <v>217</v>
      </c>
      <c r="F184" s="39"/>
      <c r="G184" s="39"/>
      <c r="H184" s="39"/>
      <c r="I184" s="39"/>
      <c r="J184" s="40"/>
    </row>
    <row r="185" spans="1:16" x14ac:dyDescent="0.25">
      <c r="A185" s="31" t="s">
        <v>38</v>
      </c>
      <c r="B185" s="31">
        <v>44</v>
      </c>
      <c r="C185" s="32" t="s">
        <v>237</v>
      </c>
      <c r="D185" s="31" t="s">
        <v>40</v>
      </c>
      <c r="E185" s="33" t="s">
        <v>238</v>
      </c>
      <c r="F185" s="34" t="s">
        <v>115</v>
      </c>
      <c r="G185" s="35">
        <v>31.7</v>
      </c>
      <c r="H185" s="36"/>
      <c r="I185" s="36">
        <f>ROUND(G185*H185,P4)</f>
        <v>0</v>
      </c>
      <c r="J185" s="34" t="s">
        <v>43</v>
      </c>
      <c r="O185" s="37">
        <f>I185*0.21</f>
        <v>0</v>
      </c>
      <c r="P185">
        <v>3</v>
      </c>
    </row>
    <row r="186" spans="1:16" x14ac:dyDescent="0.25">
      <c r="A186" s="31" t="s">
        <v>44</v>
      </c>
      <c r="B186" s="38"/>
      <c r="C186" s="39"/>
      <c r="D186" s="39"/>
      <c r="E186" s="41"/>
      <c r="F186" s="39"/>
      <c r="G186" s="39"/>
      <c r="H186" s="39"/>
      <c r="I186" s="39"/>
      <c r="J186" s="40"/>
    </row>
    <row r="187" spans="1:16" x14ac:dyDescent="0.25">
      <c r="A187" s="31" t="s">
        <v>69</v>
      </c>
      <c r="B187" s="38"/>
      <c r="C187" s="39"/>
      <c r="D187" s="39"/>
      <c r="E187" s="45" t="s">
        <v>239</v>
      </c>
      <c r="F187" s="39"/>
      <c r="G187" s="39"/>
      <c r="H187" s="39"/>
      <c r="I187" s="39"/>
      <c r="J187" s="40"/>
    </row>
    <row r="188" spans="1:16" ht="45" x14ac:dyDescent="0.25">
      <c r="A188" s="31" t="s">
        <v>46</v>
      </c>
      <c r="B188" s="38"/>
      <c r="C188" s="39"/>
      <c r="D188" s="39"/>
      <c r="E188" s="33" t="s">
        <v>240</v>
      </c>
      <c r="F188" s="39"/>
      <c r="G188" s="39"/>
      <c r="H188" s="39"/>
      <c r="I188" s="39"/>
      <c r="J188" s="40"/>
    </row>
    <row r="189" spans="1:16" x14ac:dyDescent="0.25">
      <c r="A189" s="25" t="s">
        <v>35</v>
      </c>
      <c r="B189" s="26"/>
      <c r="C189" s="27" t="s">
        <v>241</v>
      </c>
      <c r="D189" s="28"/>
      <c r="E189" s="25" t="s">
        <v>242</v>
      </c>
      <c r="F189" s="28"/>
      <c r="G189" s="28"/>
      <c r="H189" s="28"/>
      <c r="I189" s="29">
        <f>SUMIFS(I190:I201,A190:A201,"P")</f>
        <v>0</v>
      </c>
      <c r="J189" s="30"/>
    </row>
    <row r="190" spans="1:16" x14ac:dyDescent="0.25">
      <c r="A190" s="31" t="s">
        <v>38</v>
      </c>
      <c r="B190" s="31">
        <v>45</v>
      </c>
      <c r="C190" s="32" t="s">
        <v>243</v>
      </c>
      <c r="D190" s="31" t="s">
        <v>40</v>
      </c>
      <c r="E190" s="33" t="s">
        <v>244</v>
      </c>
      <c r="F190" s="34" t="s">
        <v>115</v>
      </c>
      <c r="G190" s="35">
        <v>27.7</v>
      </c>
      <c r="H190" s="36"/>
      <c r="I190" s="36">
        <f>ROUND(G190*H190,P4)</f>
        <v>0</v>
      </c>
      <c r="J190" s="34" t="s">
        <v>43</v>
      </c>
      <c r="O190" s="37">
        <f>I190*0.21</f>
        <v>0</v>
      </c>
      <c r="P190">
        <v>3</v>
      </c>
    </row>
    <row r="191" spans="1:16" x14ac:dyDescent="0.25">
      <c r="A191" s="31" t="s">
        <v>44</v>
      </c>
      <c r="B191" s="38"/>
      <c r="C191" s="39"/>
      <c r="D191" s="39"/>
      <c r="E191" s="41"/>
      <c r="F191" s="39"/>
      <c r="G191" s="39"/>
      <c r="H191" s="39"/>
      <c r="I191" s="39"/>
      <c r="J191" s="40"/>
    </row>
    <row r="192" spans="1:16" x14ac:dyDescent="0.25">
      <c r="A192" s="31" t="s">
        <v>69</v>
      </c>
      <c r="B192" s="38"/>
      <c r="C192" s="39"/>
      <c r="D192" s="39"/>
      <c r="E192" s="45" t="s">
        <v>245</v>
      </c>
      <c r="F192" s="39"/>
      <c r="G192" s="39"/>
      <c r="H192" s="39"/>
      <c r="I192" s="39"/>
      <c r="J192" s="40"/>
    </row>
    <row r="193" spans="1:16" ht="330" x14ac:dyDescent="0.25">
      <c r="A193" s="31" t="s">
        <v>46</v>
      </c>
      <c r="B193" s="38"/>
      <c r="C193" s="39"/>
      <c r="D193" s="39"/>
      <c r="E193" s="33" t="s">
        <v>246</v>
      </c>
      <c r="F193" s="39"/>
      <c r="G193" s="39"/>
      <c r="H193" s="39"/>
      <c r="I193" s="39"/>
      <c r="J193" s="40"/>
    </row>
    <row r="194" spans="1:16" x14ac:dyDescent="0.25">
      <c r="A194" s="31" t="s">
        <v>38</v>
      </c>
      <c r="B194" s="31">
        <v>46</v>
      </c>
      <c r="C194" s="32" t="s">
        <v>247</v>
      </c>
      <c r="D194" s="31" t="s">
        <v>40</v>
      </c>
      <c r="E194" s="33" t="s">
        <v>248</v>
      </c>
      <c r="F194" s="34" t="s">
        <v>92</v>
      </c>
      <c r="G194" s="35">
        <v>22</v>
      </c>
      <c r="H194" s="36"/>
      <c r="I194" s="36">
        <f>ROUND(G194*H194,P4)</f>
        <v>0</v>
      </c>
      <c r="J194" s="34" t="s">
        <v>43</v>
      </c>
      <c r="O194" s="37">
        <f>I194*0.21</f>
        <v>0</v>
      </c>
      <c r="P194">
        <v>3</v>
      </c>
    </row>
    <row r="195" spans="1:16" x14ac:dyDescent="0.25">
      <c r="A195" s="31" t="s">
        <v>44</v>
      </c>
      <c r="B195" s="38"/>
      <c r="C195" s="39"/>
      <c r="D195" s="39"/>
      <c r="E195" s="41"/>
      <c r="F195" s="39"/>
      <c r="G195" s="39"/>
      <c r="H195" s="39"/>
      <c r="I195" s="39"/>
      <c r="J195" s="40"/>
    </row>
    <row r="196" spans="1:16" ht="30" x14ac:dyDescent="0.25">
      <c r="A196" s="31" t="s">
        <v>69</v>
      </c>
      <c r="B196" s="38"/>
      <c r="C196" s="39"/>
      <c r="D196" s="39"/>
      <c r="E196" s="45" t="s">
        <v>249</v>
      </c>
      <c r="F196" s="39"/>
      <c r="G196" s="39"/>
      <c r="H196" s="39"/>
      <c r="I196" s="39"/>
      <c r="J196" s="40"/>
    </row>
    <row r="197" spans="1:16" ht="90" x14ac:dyDescent="0.25">
      <c r="A197" s="31" t="s">
        <v>46</v>
      </c>
      <c r="B197" s="38"/>
      <c r="C197" s="39"/>
      <c r="D197" s="39"/>
      <c r="E197" s="33" t="s">
        <v>250</v>
      </c>
      <c r="F197" s="39"/>
      <c r="G197" s="39"/>
      <c r="H197" s="39"/>
      <c r="I197" s="39"/>
      <c r="J197" s="40"/>
    </row>
    <row r="198" spans="1:16" x14ac:dyDescent="0.25">
      <c r="A198" s="31" t="s">
        <v>38</v>
      </c>
      <c r="B198" s="31">
        <v>47</v>
      </c>
      <c r="C198" s="32" t="s">
        <v>251</v>
      </c>
      <c r="D198" s="31" t="s">
        <v>40</v>
      </c>
      <c r="E198" s="33" t="s">
        <v>252</v>
      </c>
      <c r="F198" s="34" t="s">
        <v>92</v>
      </c>
      <c r="G198" s="35">
        <v>1</v>
      </c>
      <c r="H198" s="36"/>
      <c r="I198" s="36">
        <f>ROUND(G198*H198,P4)</f>
        <v>0</v>
      </c>
      <c r="J198" s="34" t="s">
        <v>43</v>
      </c>
      <c r="O198" s="37">
        <f>I198*0.21</f>
        <v>0</v>
      </c>
      <c r="P198">
        <v>3</v>
      </c>
    </row>
    <row r="199" spans="1:16" x14ac:dyDescent="0.25">
      <c r="A199" s="31" t="s">
        <v>44</v>
      </c>
      <c r="B199" s="38"/>
      <c r="C199" s="39"/>
      <c r="D199" s="39"/>
      <c r="E199" s="33" t="s">
        <v>253</v>
      </c>
      <c r="F199" s="39"/>
      <c r="G199" s="39"/>
      <c r="H199" s="39"/>
      <c r="I199" s="39"/>
      <c r="J199" s="40"/>
    </row>
    <row r="200" spans="1:16" x14ac:dyDescent="0.25">
      <c r="A200" s="31" t="s">
        <v>69</v>
      </c>
      <c r="B200" s="38"/>
      <c r="C200" s="39"/>
      <c r="D200" s="39"/>
      <c r="E200" s="45" t="s">
        <v>254</v>
      </c>
      <c r="F200" s="39"/>
      <c r="G200" s="39"/>
      <c r="H200" s="39"/>
      <c r="I200" s="39"/>
      <c r="J200" s="40"/>
    </row>
    <row r="201" spans="1:16" ht="45" x14ac:dyDescent="0.25">
      <c r="A201" s="31" t="s">
        <v>46</v>
      </c>
      <c r="B201" s="38"/>
      <c r="C201" s="39"/>
      <c r="D201" s="39"/>
      <c r="E201" s="33" t="s">
        <v>255</v>
      </c>
      <c r="F201" s="39"/>
      <c r="G201" s="39"/>
      <c r="H201" s="39"/>
      <c r="I201" s="39"/>
      <c r="J201" s="40"/>
    </row>
    <row r="202" spans="1:16" x14ac:dyDescent="0.25">
      <c r="A202" s="25" t="s">
        <v>35</v>
      </c>
      <c r="B202" s="26"/>
      <c r="C202" s="27" t="s">
        <v>256</v>
      </c>
      <c r="D202" s="28"/>
      <c r="E202" s="25" t="s">
        <v>257</v>
      </c>
      <c r="F202" s="28"/>
      <c r="G202" s="28"/>
      <c r="H202" s="28"/>
      <c r="I202" s="29">
        <f>SUMIFS(I203:I274,A203:A274,"P")</f>
        <v>0</v>
      </c>
      <c r="J202" s="30"/>
    </row>
    <row r="203" spans="1:16" x14ac:dyDescent="0.25">
      <c r="A203" s="31" t="s">
        <v>38</v>
      </c>
      <c r="B203" s="31">
        <v>48</v>
      </c>
      <c r="C203" s="32" t="s">
        <v>258</v>
      </c>
      <c r="D203" s="31" t="s">
        <v>40</v>
      </c>
      <c r="E203" s="33" t="s">
        <v>259</v>
      </c>
      <c r="F203" s="34" t="s">
        <v>92</v>
      </c>
      <c r="G203" s="35">
        <v>98</v>
      </c>
      <c r="H203" s="36"/>
      <c r="I203" s="36">
        <f>ROUND(G203*H203,P4)</f>
        <v>0</v>
      </c>
      <c r="J203" s="34" t="s">
        <v>43</v>
      </c>
      <c r="O203" s="37">
        <f>I203*0.21</f>
        <v>0</v>
      </c>
      <c r="P203">
        <v>3</v>
      </c>
    </row>
    <row r="204" spans="1:16" x14ac:dyDescent="0.25">
      <c r="A204" s="31" t="s">
        <v>44</v>
      </c>
      <c r="B204" s="38"/>
      <c r="C204" s="39"/>
      <c r="D204" s="39"/>
      <c r="E204" s="41" t="s">
        <v>40</v>
      </c>
      <c r="F204" s="39"/>
      <c r="G204" s="39"/>
      <c r="H204" s="39"/>
      <c r="I204" s="39"/>
      <c r="J204" s="40"/>
    </row>
    <row r="205" spans="1:16" ht="30" x14ac:dyDescent="0.25">
      <c r="A205" s="31" t="s">
        <v>69</v>
      </c>
      <c r="B205" s="38"/>
      <c r="C205" s="39"/>
      <c r="D205" s="39"/>
      <c r="E205" s="45" t="s">
        <v>260</v>
      </c>
      <c r="F205" s="39"/>
      <c r="G205" s="39"/>
      <c r="H205" s="39"/>
      <c r="I205" s="39"/>
      <c r="J205" s="40"/>
    </row>
    <row r="206" spans="1:16" ht="60" x14ac:dyDescent="0.25">
      <c r="A206" s="31" t="s">
        <v>46</v>
      </c>
      <c r="B206" s="38"/>
      <c r="C206" s="39"/>
      <c r="D206" s="39"/>
      <c r="E206" s="33" t="s">
        <v>261</v>
      </c>
      <c r="F206" s="39"/>
      <c r="G206" s="39"/>
      <c r="H206" s="39"/>
      <c r="I206" s="39"/>
      <c r="J206" s="40"/>
    </row>
    <row r="207" spans="1:16" ht="30" x14ac:dyDescent="0.25">
      <c r="A207" s="31" t="s">
        <v>38</v>
      </c>
      <c r="B207" s="31">
        <v>49</v>
      </c>
      <c r="C207" s="32" t="s">
        <v>262</v>
      </c>
      <c r="D207" s="31" t="s">
        <v>40</v>
      </c>
      <c r="E207" s="33" t="s">
        <v>263</v>
      </c>
      <c r="F207" s="34" t="s">
        <v>92</v>
      </c>
      <c r="G207" s="35">
        <v>13</v>
      </c>
      <c r="H207" s="36"/>
      <c r="I207" s="36">
        <f>ROUND(G207*H207,P4)</f>
        <v>0</v>
      </c>
      <c r="J207" s="34" t="s">
        <v>43</v>
      </c>
      <c r="O207" s="37">
        <f>I207*0.21</f>
        <v>0</v>
      </c>
      <c r="P207">
        <v>3</v>
      </c>
    </row>
    <row r="208" spans="1:16" x14ac:dyDescent="0.25">
      <c r="A208" s="31" t="s">
        <v>44</v>
      </c>
      <c r="B208" s="38"/>
      <c r="C208" s="39"/>
      <c r="D208" s="39"/>
      <c r="E208" s="33" t="s">
        <v>264</v>
      </c>
      <c r="F208" s="39"/>
      <c r="G208" s="39"/>
      <c r="H208" s="39"/>
      <c r="I208" s="39"/>
      <c r="J208" s="40"/>
    </row>
    <row r="209" spans="1:16" x14ac:dyDescent="0.25">
      <c r="A209" s="31" t="s">
        <v>69</v>
      </c>
      <c r="B209" s="38"/>
      <c r="C209" s="39"/>
      <c r="D209" s="39"/>
      <c r="E209" s="45" t="s">
        <v>265</v>
      </c>
      <c r="F209" s="39"/>
      <c r="G209" s="39"/>
      <c r="H209" s="39"/>
      <c r="I209" s="39"/>
      <c r="J209" s="40"/>
    </row>
    <row r="210" spans="1:16" ht="30" x14ac:dyDescent="0.25">
      <c r="A210" s="31" t="s">
        <v>46</v>
      </c>
      <c r="B210" s="38"/>
      <c r="C210" s="39"/>
      <c r="D210" s="39"/>
      <c r="E210" s="33" t="s">
        <v>266</v>
      </c>
      <c r="F210" s="39"/>
      <c r="G210" s="39"/>
      <c r="H210" s="39"/>
      <c r="I210" s="39"/>
      <c r="J210" s="40"/>
    </row>
    <row r="211" spans="1:16" ht="30" x14ac:dyDescent="0.25">
      <c r="A211" s="31" t="s">
        <v>38</v>
      </c>
      <c r="B211" s="31">
        <v>50</v>
      </c>
      <c r="C211" s="32" t="s">
        <v>267</v>
      </c>
      <c r="D211" s="31" t="s">
        <v>40</v>
      </c>
      <c r="E211" s="33" t="s">
        <v>268</v>
      </c>
      <c r="F211" s="34" t="s">
        <v>92</v>
      </c>
      <c r="G211" s="35">
        <v>27</v>
      </c>
      <c r="H211" s="36"/>
      <c r="I211" s="36">
        <f>ROUND(G211*H211,P4)</f>
        <v>0</v>
      </c>
      <c r="J211" s="34" t="s">
        <v>43</v>
      </c>
      <c r="O211" s="37">
        <f>I211*0.21</f>
        <v>0</v>
      </c>
      <c r="P211">
        <v>3</v>
      </c>
    </row>
    <row r="212" spans="1:16" x14ac:dyDescent="0.25">
      <c r="A212" s="31" t="s">
        <v>44</v>
      </c>
      <c r="B212" s="38"/>
      <c r="C212" s="39"/>
      <c r="D212" s="39"/>
      <c r="E212" s="41" t="s">
        <v>40</v>
      </c>
      <c r="F212" s="39"/>
      <c r="G212" s="39"/>
      <c r="H212" s="39"/>
      <c r="I212" s="39"/>
      <c r="J212" s="40"/>
    </row>
    <row r="213" spans="1:16" ht="240" x14ac:dyDescent="0.25">
      <c r="A213" s="31" t="s">
        <v>69</v>
      </c>
      <c r="B213" s="38"/>
      <c r="C213" s="39"/>
      <c r="D213" s="39"/>
      <c r="E213" s="45" t="s">
        <v>269</v>
      </c>
      <c r="F213" s="39"/>
      <c r="G213" s="39"/>
      <c r="H213" s="39"/>
      <c r="I213" s="39"/>
      <c r="J213" s="40"/>
    </row>
    <row r="214" spans="1:16" ht="30" x14ac:dyDescent="0.25">
      <c r="A214" s="31" t="s">
        <v>46</v>
      </c>
      <c r="B214" s="38"/>
      <c r="C214" s="39"/>
      <c r="D214" s="39"/>
      <c r="E214" s="33" t="s">
        <v>270</v>
      </c>
      <c r="F214" s="39"/>
      <c r="G214" s="39"/>
      <c r="H214" s="39"/>
      <c r="I214" s="39"/>
      <c r="J214" s="40"/>
    </row>
    <row r="215" spans="1:16" ht="30" x14ac:dyDescent="0.25">
      <c r="A215" s="31" t="s">
        <v>38</v>
      </c>
      <c r="B215" s="31">
        <v>51</v>
      </c>
      <c r="C215" s="32" t="s">
        <v>271</v>
      </c>
      <c r="D215" s="31" t="s">
        <v>40</v>
      </c>
      <c r="E215" s="33" t="s">
        <v>272</v>
      </c>
      <c r="F215" s="34" t="s">
        <v>92</v>
      </c>
      <c r="G215" s="35">
        <v>12</v>
      </c>
      <c r="H215" s="36"/>
      <c r="I215" s="36">
        <f>ROUND(G215*H215,P4)</f>
        <v>0</v>
      </c>
      <c r="J215" s="34" t="s">
        <v>43</v>
      </c>
      <c r="O215" s="37">
        <f>I215*0.21</f>
        <v>0</v>
      </c>
      <c r="P215">
        <v>3</v>
      </c>
    </row>
    <row r="216" spans="1:16" x14ac:dyDescent="0.25">
      <c r="A216" s="31" t="s">
        <v>44</v>
      </c>
      <c r="B216" s="38"/>
      <c r="C216" s="39"/>
      <c r="D216" s="39"/>
      <c r="E216" s="41" t="s">
        <v>40</v>
      </c>
      <c r="F216" s="39"/>
      <c r="G216" s="39"/>
      <c r="H216" s="39"/>
      <c r="I216" s="39"/>
      <c r="J216" s="40"/>
    </row>
    <row r="217" spans="1:16" ht="30" x14ac:dyDescent="0.25">
      <c r="A217" s="31" t="s">
        <v>69</v>
      </c>
      <c r="B217" s="38"/>
      <c r="C217" s="39"/>
      <c r="D217" s="39"/>
      <c r="E217" s="45" t="s">
        <v>273</v>
      </c>
      <c r="F217" s="39"/>
      <c r="G217" s="39"/>
      <c r="H217" s="39"/>
      <c r="I217" s="39"/>
      <c r="J217" s="40"/>
    </row>
    <row r="218" spans="1:16" ht="75" x14ac:dyDescent="0.25">
      <c r="A218" s="31" t="s">
        <v>46</v>
      </c>
      <c r="B218" s="38"/>
      <c r="C218" s="39"/>
      <c r="D218" s="39"/>
      <c r="E218" s="33" t="s">
        <v>274</v>
      </c>
      <c r="F218" s="39"/>
      <c r="G218" s="39"/>
      <c r="H218" s="39"/>
      <c r="I218" s="39"/>
      <c r="J218" s="40"/>
    </row>
    <row r="219" spans="1:16" ht="30" x14ac:dyDescent="0.25">
      <c r="A219" s="31" t="s">
        <v>38</v>
      </c>
      <c r="B219" s="31">
        <v>52</v>
      </c>
      <c r="C219" s="32" t="s">
        <v>275</v>
      </c>
      <c r="D219" s="31" t="s">
        <v>40</v>
      </c>
      <c r="E219" s="33" t="s">
        <v>276</v>
      </c>
      <c r="F219" s="34" t="s">
        <v>92</v>
      </c>
      <c r="G219" s="35">
        <v>6</v>
      </c>
      <c r="H219" s="36"/>
      <c r="I219" s="36">
        <f>ROUND(G219*H219,P4)</f>
        <v>0</v>
      </c>
      <c r="J219" s="34" t="s">
        <v>43</v>
      </c>
      <c r="O219" s="37">
        <f>I219*0.21</f>
        <v>0</v>
      </c>
      <c r="P219">
        <v>3</v>
      </c>
    </row>
    <row r="220" spans="1:16" x14ac:dyDescent="0.25">
      <c r="A220" s="31" t="s">
        <v>44</v>
      </c>
      <c r="B220" s="38"/>
      <c r="C220" s="39"/>
      <c r="D220" s="39"/>
      <c r="E220" s="41" t="s">
        <v>40</v>
      </c>
      <c r="F220" s="39"/>
      <c r="G220" s="39"/>
      <c r="H220" s="39"/>
      <c r="I220" s="39"/>
      <c r="J220" s="40"/>
    </row>
    <row r="221" spans="1:16" ht="45" x14ac:dyDescent="0.25">
      <c r="A221" s="31" t="s">
        <v>69</v>
      </c>
      <c r="B221" s="38"/>
      <c r="C221" s="39"/>
      <c r="D221" s="39"/>
      <c r="E221" s="45" t="s">
        <v>277</v>
      </c>
      <c r="F221" s="39"/>
      <c r="G221" s="39"/>
      <c r="H221" s="39"/>
      <c r="I221" s="39"/>
      <c r="J221" s="40"/>
    </row>
    <row r="222" spans="1:16" ht="30" x14ac:dyDescent="0.25">
      <c r="A222" s="31" t="s">
        <v>46</v>
      </c>
      <c r="B222" s="38"/>
      <c r="C222" s="39"/>
      <c r="D222" s="39"/>
      <c r="E222" s="33" t="s">
        <v>270</v>
      </c>
      <c r="F222" s="39"/>
      <c r="G222" s="39"/>
      <c r="H222" s="39"/>
      <c r="I222" s="39"/>
      <c r="J222" s="40"/>
    </row>
    <row r="223" spans="1:16" x14ac:dyDescent="0.25">
      <c r="A223" s="31" t="s">
        <v>38</v>
      </c>
      <c r="B223" s="31">
        <v>53</v>
      </c>
      <c r="C223" s="32" t="s">
        <v>278</v>
      </c>
      <c r="D223" s="31" t="s">
        <v>40</v>
      </c>
      <c r="E223" s="33" t="s">
        <v>279</v>
      </c>
      <c r="F223" s="34" t="s">
        <v>92</v>
      </c>
      <c r="G223" s="35">
        <v>22</v>
      </c>
      <c r="H223" s="36"/>
      <c r="I223" s="36">
        <f>ROUND(G223*H223,P4)</f>
        <v>0</v>
      </c>
      <c r="J223" s="34" t="s">
        <v>43</v>
      </c>
      <c r="O223" s="37">
        <f>I223*0.21</f>
        <v>0</v>
      </c>
      <c r="P223">
        <v>3</v>
      </c>
    </row>
    <row r="224" spans="1:16" x14ac:dyDescent="0.25">
      <c r="A224" s="31" t="s">
        <v>44</v>
      </c>
      <c r="B224" s="38"/>
      <c r="C224" s="39"/>
      <c r="D224" s="39"/>
      <c r="E224" s="41"/>
      <c r="F224" s="39"/>
      <c r="G224" s="39"/>
      <c r="H224" s="39"/>
      <c r="I224" s="39"/>
      <c r="J224" s="40"/>
    </row>
    <row r="225" spans="1:16" x14ac:dyDescent="0.25">
      <c r="A225" s="31" t="s">
        <v>69</v>
      </c>
      <c r="B225" s="38"/>
      <c r="C225" s="39"/>
      <c r="D225" s="39"/>
      <c r="E225" s="45" t="s">
        <v>280</v>
      </c>
      <c r="F225" s="39"/>
      <c r="G225" s="39"/>
      <c r="H225" s="39"/>
      <c r="I225" s="39"/>
      <c r="J225" s="40"/>
    </row>
    <row r="226" spans="1:16" ht="45" x14ac:dyDescent="0.25">
      <c r="A226" s="31" t="s">
        <v>46</v>
      </c>
      <c r="B226" s="38"/>
      <c r="C226" s="39"/>
      <c r="D226" s="39"/>
      <c r="E226" s="33" t="s">
        <v>281</v>
      </c>
      <c r="F226" s="39"/>
      <c r="G226" s="39"/>
      <c r="H226" s="39"/>
      <c r="I226" s="39"/>
      <c r="J226" s="40"/>
    </row>
    <row r="227" spans="1:16" ht="30" x14ac:dyDescent="0.25">
      <c r="A227" s="31" t="s">
        <v>38</v>
      </c>
      <c r="B227" s="31">
        <v>54</v>
      </c>
      <c r="C227" s="32" t="s">
        <v>282</v>
      </c>
      <c r="D227" s="31" t="s">
        <v>40</v>
      </c>
      <c r="E227" s="33" t="s">
        <v>283</v>
      </c>
      <c r="F227" s="34" t="s">
        <v>87</v>
      </c>
      <c r="G227" s="35">
        <v>71.863</v>
      </c>
      <c r="H227" s="36"/>
      <c r="I227" s="36">
        <f>ROUND(G227*H227,P4)</f>
        <v>0</v>
      </c>
      <c r="J227" s="34" t="s">
        <v>43</v>
      </c>
      <c r="O227" s="37">
        <f>I227*0.21</f>
        <v>0</v>
      </c>
      <c r="P227">
        <v>3</v>
      </c>
    </row>
    <row r="228" spans="1:16" x14ac:dyDescent="0.25">
      <c r="A228" s="31" t="s">
        <v>44</v>
      </c>
      <c r="B228" s="38"/>
      <c r="C228" s="39"/>
      <c r="D228" s="39"/>
      <c r="E228" s="41"/>
      <c r="F228" s="39"/>
      <c r="G228" s="39"/>
      <c r="H228" s="39"/>
      <c r="I228" s="39"/>
      <c r="J228" s="40"/>
    </row>
    <row r="229" spans="1:16" ht="135" x14ac:dyDescent="0.25">
      <c r="A229" s="31" t="s">
        <v>69</v>
      </c>
      <c r="B229" s="38"/>
      <c r="C229" s="39"/>
      <c r="D229" s="39"/>
      <c r="E229" s="45" t="s">
        <v>284</v>
      </c>
      <c r="F229" s="39"/>
      <c r="G229" s="39"/>
      <c r="H229" s="39"/>
      <c r="I229" s="39"/>
      <c r="J229" s="40"/>
    </row>
    <row r="230" spans="1:16" ht="60" x14ac:dyDescent="0.25">
      <c r="A230" s="31" t="s">
        <v>46</v>
      </c>
      <c r="B230" s="38"/>
      <c r="C230" s="39"/>
      <c r="D230" s="39"/>
      <c r="E230" s="33" t="s">
        <v>285</v>
      </c>
      <c r="F230" s="39"/>
      <c r="G230" s="39"/>
      <c r="H230" s="39"/>
      <c r="I230" s="39"/>
      <c r="J230" s="40"/>
    </row>
    <row r="231" spans="1:16" x14ac:dyDescent="0.25">
      <c r="A231" s="31" t="s">
        <v>38</v>
      </c>
      <c r="B231" s="31">
        <v>55</v>
      </c>
      <c r="C231" s="32" t="s">
        <v>286</v>
      </c>
      <c r="D231" s="31" t="s">
        <v>40</v>
      </c>
      <c r="E231" s="33" t="s">
        <v>287</v>
      </c>
      <c r="F231" s="34" t="s">
        <v>115</v>
      </c>
      <c r="G231" s="35">
        <v>29</v>
      </c>
      <c r="H231" s="36"/>
      <c r="I231" s="36">
        <f>ROUND(G231*H231,P4)</f>
        <v>0</v>
      </c>
      <c r="J231" s="34" t="s">
        <v>43</v>
      </c>
      <c r="O231" s="37">
        <f>I231*0.21</f>
        <v>0</v>
      </c>
      <c r="P231">
        <v>3</v>
      </c>
    </row>
    <row r="232" spans="1:16" x14ac:dyDescent="0.25">
      <c r="A232" s="31" t="s">
        <v>44</v>
      </c>
      <c r="B232" s="38"/>
      <c r="C232" s="39"/>
      <c r="D232" s="39"/>
      <c r="E232" s="41"/>
      <c r="F232" s="39"/>
      <c r="G232" s="39"/>
      <c r="H232" s="39"/>
      <c r="I232" s="39"/>
      <c r="J232" s="40"/>
    </row>
    <row r="233" spans="1:16" x14ac:dyDescent="0.25">
      <c r="A233" s="31" t="s">
        <v>69</v>
      </c>
      <c r="B233" s="38"/>
      <c r="C233" s="39"/>
      <c r="D233" s="39"/>
      <c r="E233" s="45" t="s">
        <v>288</v>
      </c>
      <c r="F233" s="39"/>
      <c r="G233" s="39"/>
      <c r="H233" s="39"/>
      <c r="I233" s="39"/>
      <c r="J233" s="40"/>
    </row>
    <row r="234" spans="1:16" ht="60" x14ac:dyDescent="0.25">
      <c r="A234" s="31" t="s">
        <v>46</v>
      </c>
      <c r="B234" s="38"/>
      <c r="C234" s="39"/>
      <c r="D234" s="39"/>
      <c r="E234" s="33" t="s">
        <v>289</v>
      </c>
      <c r="F234" s="39"/>
      <c r="G234" s="39"/>
      <c r="H234" s="39"/>
      <c r="I234" s="39"/>
      <c r="J234" s="40"/>
    </row>
    <row r="235" spans="1:16" ht="30" x14ac:dyDescent="0.25">
      <c r="A235" s="31" t="s">
        <v>38</v>
      </c>
      <c r="B235" s="31">
        <v>56</v>
      </c>
      <c r="C235" s="32" t="s">
        <v>290</v>
      </c>
      <c r="D235" s="31" t="s">
        <v>40</v>
      </c>
      <c r="E235" s="33" t="s">
        <v>291</v>
      </c>
      <c r="F235" s="34" t="s">
        <v>115</v>
      </c>
      <c r="G235" s="35">
        <v>290</v>
      </c>
      <c r="H235" s="36"/>
      <c r="I235" s="36">
        <f>ROUND(G235*H235,P4)</f>
        <v>0</v>
      </c>
      <c r="J235" s="34" t="s">
        <v>43</v>
      </c>
      <c r="O235" s="37">
        <f>I235*0.21</f>
        <v>0</v>
      </c>
      <c r="P235">
        <v>3</v>
      </c>
    </row>
    <row r="236" spans="1:16" x14ac:dyDescent="0.25">
      <c r="A236" s="31" t="s">
        <v>44</v>
      </c>
      <c r="B236" s="38"/>
      <c r="C236" s="39"/>
      <c r="D236" s="39"/>
      <c r="E236" s="41"/>
      <c r="F236" s="39"/>
      <c r="G236" s="39"/>
      <c r="H236" s="39"/>
      <c r="I236" s="39"/>
      <c r="J236" s="40"/>
    </row>
    <row r="237" spans="1:16" x14ac:dyDescent="0.25">
      <c r="A237" s="31" t="s">
        <v>69</v>
      </c>
      <c r="B237" s="38"/>
      <c r="C237" s="39"/>
      <c r="D237" s="39"/>
      <c r="E237" s="45" t="s">
        <v>292</v>
      </c>
      <c r="F237" s="39"/>
      <c r="G237" s="39"/>
      <c r="H237" s="39"/>
      <c r="I237" s="39"/>
      <c r="J237" s="40"/>
    </row>
    <row r="238" spans="1:16" ht="60" x14ac:dyDescent="0.25">
      <c r="A238" s="31" t="s">
        <v>46</v>
      </c>
      <c r="B238" s="38"/>
      <c r="C238" s="39"/>
      <c r="D238" s="39"/>
      <c r="E238" s="33" t="s">
        <v>289</v>
      </c>
      <c r="F238" s="39"/>
      <c r="G238" s="39"/>
      <c r="H238" s="39"/>
      <c r="I238" s="39"/>
      <c r="J238" s="40"/>
    </row>
    <row r="239" spans="1:16" ht="30" x14ac:dyDescent="0.25">
      <c r="A239" s="31" t="s">
        <v>38</v>
      </c>
      <c r="B239" s="31">
        <v>57</v>
      </c>
      <c r="C239" s="32" t="s">
        <v>293</v>
      </c>
      <c r="D239" s="31" t="s">
        <v>40</v>
      </c>
      <c r="E239" s="33" t="s">
        <v>294</v>
      </c>
      <c r="F239" s="34" t="s">
        <v>115</v>
      </c>
      <c r="G239" s="35">
        <v>670</v>
      </c>
      <c r="H239" s="36"/>
      <c r="I239" s="36">
        <f>ROUND(G239*H239,P4)</f>
        <v>0</v>
      </c>
      <c r="J239" s="34" t="s">
        <v>43</v>
      </c>
      <c r="O239" s="37">
        <f>I239*0.21</f>
        <v>0</v>
      </c>
      <c r="P239">
        <v>3</v>
      </c>
    </row>
    <row r="240" spans="1:16" x14ac:dyDescent="0.25">
      <c r="A240" s="31" t="s">
        <v>44</v>
      </c>
      <c r="B240" s="38"/>
      <c r="C240" s="39"/>
      <c r="D240" s="39"/>
      <c r="E240" s="41"/>
      <c r="F240" s="39"/>
      <c r="G240" s="39"/>
      <c r="H240" s="39"/>
      <c r="I240" s="39"/>
      <c r="J240" s="40"/>
    </row>
    <row r="241" spans="1:16" x14ac:dyDescent="0.25">
      <c r="A241" s="31" t="s">
        <v>69</v>
      </c>
      <c r="B241" s="38"/>
      <c r="C241" s="39"/>
      <c r="D241" s="39"/>
      <c r="E241" s="45" t="s">
        <v>295</v>
      </c>
      <c r="F241" s="39"/>
      <c r="G241" s="39"/>
      <c r="H241" s="39"/>
      <c r="I241" s="39"/>
      <c r="J241" s="40"/>
    </row>
    <row r="242" spans="1:16" ht="60" x14ac:dyDescent="0.25">
      <c r="A242" s="31" t="s">
        <v>46</v>
      </c>
      <c r="B242" s="38"/>
      <c r="C242" s="39"/>
      <c r="D242" s="39"/>
      <c r="E242" s="33" t="s">
        <v>289</v>
      </c>
      <c r="F242" s="39"/>
      <c r="G242" s="39"/>
      <c r="H242" s="39"/>
      <c r="I242" s="39"/>
      <c r="J242" s="40"/>
    </row>
    <row r="243" spans="1:16" x14ac:dyDescent="0.25">
      <c r="A243" s="31" t="s">
        <v>38</v>
      </c>
      <c r="B243" s="31">
        <v>58</v>
      </c>
      <c r="C243" s="32" t="s">
        <v>296</v>
      </c>
      <c r="D243" s="31" t="s">
        <v>40</v>
      </c>
      <c r="E243" s="33" t="s">
        <v>297</v>
      </c>
      <c r="F243" s="34" t="s">
        <v>115</v>
      </c>
      <c r="G243" s="35">
        <v>57</v>
      </c>
      <c r="H243" s="36"/>
      <c r="I243" s="36">
        <f>ROUND(G243*H243,P4)</f>
        <v>0</v>
      </c>
      <c r="J243" s="34" t="s">
        <v>43</v>
      </c>
      <c r="O243" s="37">
        <f>I243*0.21</f>
        <v>0</v>
      </c>
      <c r="P243">
        <v>3</v>
      </c>
    </row>
    <row r="244" spans="1:16" x14ac:dyDescent="0.25">
      <c r="A244" s="31" t="s">
        <v>44</v>
      </c>
      <c r="B244" s="38"/>
      <c r="C244" s="39"/>
      <c r="D244" s="39"/>
      <c r="E244" s="41" t="s">
        <v>40</v>
      </c>
      <c r="F244" s="39"/>
      <c r="G244" s="39"/>
      <c r="H244" s="39"/>
      <c r="I244" s="39"/>
      <c r="J244" s="40"/>
    </row>
    <row r="245" spans="1:16" ht="30" x14ac:dyDescent="0.25">
      <c r="A245" s="31" t="s">
        <v>69</v>
      </c>
      <c r="B245" s="38"/>
      <c r="C245" s="39"/>
      <c r="D245" s="39"/>
      <c r="E245" s="45" t="s">
        <v>298</v>
      </c>
      <c r="F245" s="39"/>
      <c r="G245" s="39"/>
      <c r="H245" s="39"/>
      <c r="I245" s="39"/>
      <c r="J245" s="40"/>
    </row>
    <row r="246" spans="1:16" ht="60" x14ac:dyDescent="0.25">
      <c r="A246" s="31" t="s">
        <v>46</v>
      </c>
      <c r="B246" s="38"/>
      <c r="C246" s="39"/>
      <c r="D246" s="39"/>
      <c r="E246" s="33" t="s">
        <v>299</v>
      </c>
      <c r="F246" s="39"/>
      <c r="G246" s="39"/>
      <c r="H246" s="39"/>
      <c r="I246" s="39"/>
      <c r="J246" s="40"/>
    </row>
    <row r="247" spans="1:16" x14ac:dyDescent="0.25">
      <c r="A247" s="31" t="s">
        <v>38</v>
      </c>
      <c r="B247" s="31">
        <v>59</v>
      </c>
      <c r="C247" s="32" t="s">
        <v>300</v>
      </c>
      <c r="D247" s="31" t="s">
        <v>40</v>
      </c>
      <c r="E247" s="33" t="s">
        <v>301</v>
      </c>
      <c r="F247" s="34" t="s">
        <v>115</v>
      </c>
      <c r="G247" s="35">
        <v>352</v>
      </c>
      <c r="H247" s="36"/>
      <c r="I247" s="36">
        <f>ROUND(G247*H247,P4)</f>
        <v>0</v>
      </c>
      <c r="J247" s="34" t="s">
        <v>43</v>
      </c>
      <c r="O247" s="37">
        <f>I247*0.21</f>
        <v>0</v>
      </c>
      <c r="P247">
        <v>3</v>
      </c>
    </row>
    <row r="248" spans="1:16" x14ac:dyDescent="0.25">
      <c r="A248" s="31" t="s">
        <v>44</v>
      </c>
      <c r="B248" s="38"/>
      <c r="C248" s="39"/>
      <c r="D248" s="39"/>
      <c r="E248" s="41" t="s">
        <v>40</v>
      </c>
      <c r="F248" s="39"/>
      <c r="G248" s="39"/>
      <c r="H248" s="39"/>
      <c r="I248" s="39"/>
      <c r="J248" s="40"/>
    </row>
    <row r="249" spans="1:16" x14ac:dyDescent="0.25">
      <c r="A249" s="31" t="s">
        <v>69</v>
      </c>
      <c r="B249" s="38"/>
      <c r="C249" s="39"/>
      <c r="D249" s="39"/>
      <c r="E249" s="45" t="s">
        <v>302</v>
      </c>
      <c r="F249" s="39"/>
      <c r="G249" s="39"/>
      <c r="H249" s="39"/>
      <c r="I249" s="39"/>
      <c r="J249" s="40"/>
    </row>
    <row r="250" spans="1:16" ht="60" x14ac:dyDescent="0.25">
      <c r="A250" s="31" t="s">
        <v>46</v>
      </c>
      <c r="B250" s="38"/>
      <c r="C250" s="39"/>
      <c r="D250" s="39"/>
      <c r="E250" s="33" t="s">
        <v>303</v>
      </c>
      <c r="F250" s="39"/>
      <c r="G250" s="39"/>
      <c r="H250" s="39"/>
      <c r="I250" s="39"/>
      <c r="J250" s="40"/>
    </row>
    <row r="251" spans="1:16" x14ac:dyDescent="0.25">
      <c r="A251" s="31" t="s">
        <v>38</v>
      </c>
      <c r="B251" s="31">
        <v>60</v>
      </c>
      <c r="C251" s="32" t="s">
        <v>304</v>
      </c>
      <c r="D251" s="31" t="s">
        <v>40</v>
      </c>
      <c r="E251" s="33" t="s">
        <v>305</v>
      </c>
      <c r="F251" s="34" t="s">
        <v>115</v>
      </c>
      <c r="G251" s="35">
        <v>63.4</v>
      </c>
      <c r="H251" s="36"/>
      <c r="I251" s="36">
        <f>ROUND(G251*H251,P4)</f>
        <v>0</v>
      </c>
      <c r="J251" s="34" t="s">
        <v>43</v>
      </c>
      <c r="O251" s="37">
        <f>I251*0.21</f>
        <v>0</v>
      </c>
      <c r="P251">
        <v>3</v>
      </c>
    </row>
    <row r="252" spans="1:16" x14ac:dyDescent="0.25">
      <c r="A252" s="31" t="s">
        <v>44</v>
      </c>
      <c r="B252" s="38"/>
      <c r="C252" s="39"/>
      <c r="D252" s="39"/>
      <c r="E252" s="41" t="s">
        <v>40</v>
      </c>
      <c r="F252" s="39"/>
      <c r="G252" s="39"/>
      <c r="H252" s="39"/>
      <c r="I252" s="39"/>
      <c r="J252" s="40"/>
    </row>
    <row r="253" spans="1:16" ht="30" x14ac:dyDescent="0.25">
      <c r="A253" s="31" t="s">
        <v>69</v>
      </c>
      <c r="B253" s="38"/>
      <c r="C253" s="39"/>
      <c r="D253" s="39"/>
      <c r="E253" s="45" t="s">
        <v>306</v>
      </c>
      <c r="F253" s="39"/>
      <c r="G253" s="39"/>
      <c r="H253" s="39"/>
      <c r="I253" s="39"/>
      <c r="J253" s="40"/>
    </row>
    <row r="254" spans="1:16" ht="60" x14ac:dyDescent="0.25">
      <c r="A254" s="31" t="s">
        <v>46</v>
      </c>
      <c r="B254" s="38"/>
      <c r="C254" s="39"/>
      <c r="D254" s="39"/>
      <c r="E254" s="33" t="s">
        <v>303</v>
      </c>
      <c r="F254" s="39"/>
      <c r="G254" s="39"/>
      <c r="H254" s="39"/>
      <c r="I254" s="39"/>
      <c r="J254" s="40"/>
    </row>
    <row r="255" spans="1:16" x14ac:dyDescent="0.25">
      <c r="A255" s="31" t="s">
        <v>38</v>
      </c>
      <c r="B255" s="31">
        <v>61</v>
      </c>
      <c r="C255" s="32" t="s">
        <v>307</v>
      </c>
      <c r="D255" s="31" t="s">
        <v>40</v>
      </c>
      <c r="E255" s="33" t="s">
        <v>308</v>
      </c>
      <c r="F255" s="34" t="s">
        <v>115</v>
      </c>
      <c r="G255" s="35">
        <v>31.7</v>
      </c>
      <c r="H255" s="36"/>
      <c r="I255" s="36">
        <f>ROUND(G255*H255,P4)</f>
        <v>0</v>
      </c>
      <c r="J255" s="34" t="s">
        <v>43</v>
      </c>
      <c r="O255" s="37">
        <f>I255*0.21</f>
        <v>0</v>
      </c>
      <c r="P255">
        <v>3</v>
      </c>
    </row>
    <row r="256" spans="1:16" x14ac:dyDescent="0.25">
      <c r="A256" s="31" t="s">
        <v>44</v>
      </c>
      <c r="B256" s="38"/>
      <c r="C256" s="39"/>
      <c r="D256" s="39"/>
      <c r="E256" s="41"/>
      <c r="F256" s="39"/>
      <c r="G256" s="39"/>
      <c r="H256" s="39"/>
      <c r="I256" s="39"/>
      <c r="J256" s="40"/>
    </row>
    <row r="257" spans="1:16" x14ac:dyDescent="0.25">
      <c r="A257" s="31" t="s">
        <v>69</v>
      </c>
      <c r="B257" s="38"/>
      <c r="C257" s="39"/>
      <c r="D257" s="39"/>
      <c r="E257" s="45" t="s">
        <v>239</v>
      </c>
      <c r="F257" s="39"/>
      <c r="G257" s="39"/>
      <c r="H257" s="39"/>
      <c r="I257" s="39"/>
      <c r="J257" s="40"/>
    </row>
    <row r="258" spans="1:16" ht="30" x14ac:dyDescent="0.25">
      <c r="A258" s="31" t="s">
        <v>46</v>
      </c>
      <c r="B258" s="38"/>
      <c r="C258" s="39"/>
      <c r="D258" s="39"/>
      <c r="E258" s="33" t="s">
        <v>309</v>
      </c>
      <c r="F258" s="39"/>
      <c r="G258" s="39"/>
      <c r="H258" s="39"/>
      <c r="I258" s="39"/>
      <c r="J258" s="40"/>
    </row>
    <row r="259" spans="1:16" ht="30" x14ac:dyDescent="0.25">
      <c r="A259" s="31" t="s">
        <v>38</v>
      </c>
      <c r="B259" s="31">
        <v>62</v>
      </c>
      <c r="C259" s="32" t="s">
        <v>310</v>
      </c>
      <c r="D259" s="31" t="s">
        <v>40</v>
      </c>
      <c r="E259" s="33" t="s">
        <v>311</v>
      </c>
      <c r="F259" s="34" t="s">
        <v>115</v>
      </c>
      <c r="G259" s="35">
        <v>3</v>
      </c>
      <c r="H259" s="36"/>
      <c r="I259" s="36">
        <f>ROUND(G259*H259,P4)</f>
        <v>0</v>
      </c>
      <c r="J259" s="34" t="s">
        <v>43</v>
      </c>
      <c r="O259" s="37">
        <f>I259*0.21</f>
        <v>0</v>
      </c>
      <c r="P259">
        <v>3</v>
      </c>
    </row>
    <row r="260" spans="1:16" x14ac:dyDescent="0.25">
      <c r="A260" s="31" t="s">
        <v>44</v>
      </c>
      <c r="B260" s="38"/>
      <c r="C260" s="39"/>
      <c r="D260" s="39"/>
      <c r="E260" s="41" t="s">
        <v>40</v>
      </c>
      <c r="F260" s="39"/>
      <c r="G260" s="39"/>
      <c r="H260" s="39"/>
      <c r="I260" s="39"/>
      <c r="J260" s="40"/>
    </row>
    <row r="261" spans="1:16" x14ac:dyDescent="0.25">
      <c r="A261" s="31" t="s">
        <v>69</v>
      </c>
      <c r="B261" s="38"/>
      <c r="C261" s="39"/>
      <c r="D261" s="39"/>
      <c r="E261" s="45" t="s">
        <v>312</v>
      </c>
      <c r="F261" s="39"/>
      <c r="G261" s="39"/>
      <c r="H261" s="39"/>
      <c r="I261" s="39"/>
      <c r="J261" s="40"/>
    </row>
    <row r="262" spans="1:16" ht="105" x14ac:dyDescent="0.25">
      <c r="A262" s="31" t="s">
        <v>46</v>
      </c>
      <c r="B262" s="38"/>
      <c r="C262" s="39"/>
      <c r="D262" s="39"/>
      <c r="E262" s="33" t="s">
        <v>313</v>
      </c>
      <c r="F262" s="39"/>
      <c r="G262" s="39"/>
      <c r="H262" s="39"/>
      <c r="I262" s="39"/>
      <c r="J262" s="40"/>
    </row>
    <row r="263" spans="1:16" x14ac:dyDescent="0.25">
      <c r="A263" s="31" t="s">
        <v>38</v>
      </c>
      <c r="B263" s="31">
        <v>63</v>
      </c>
      <c r="C263" s="32" t="s">
        <v>314</v>
      </c>
      <c r="D263" s="31" t="s">
        <v>40</v>
      </c>
      <c r="E263" s="33" t="s">
        <v>315</v>
      </c>
      <c r="F263" s="34" t="s">
        <v>92</v>
      </c>
      <c r="G263" s="35">
        <v>5</v>
      </c>
      <c r="H263" s="36"/>
      <c r="I263" s="36">
        <f>ROUND(G263*H263,P4)</f>
        <v>0</v>
      </c>
      <c r="J263" s="34" t="s">
        <v>43</v>
      </c>
      <c r="O263" s="37">
        <f>I263*0.21</f>
        <v>0</v>
      </c>
      <c r="P263">
        <v>3</v>
      </c>
    </row>
    <row r="264" spans="1:16" x14ac:dyDescent="0.25">
      <c r="A264" s="31" t="s">
        <v>44</v>
      </c>
      <c r="B264" s="38"/>
      <c r="C264" s="39"/>
      <c r="D264" s="39"/>
      <c r="E264" s="41" t="s">
        <v>40</v>
      </c>
      <c r="F264" s="39"/>
      <c r="G264" s="39"/>
      <c r="H264" s="39"/>
      <c r="I264" s="39"/>
      <c r="J264" s="40"/>
    </row>
    <row r="265" spans="1:16" ht="30" x14ac:dyDescent="0.25">
      <c r="A265" s="31" t="s">
        <v>69</v>
      </c>
      <c r="B265" s="38"/>
      <c r="C265" s="39"/>
      <c r="D265" s="39"/>
      <c r="E265" s="45" t="s">
        <v>316</v>
      </c>
      <c r="F265" s="39"/>
      <c r="G265" s="39"/>
      <c r="H265" s="39"/>
      <c r="I265" s="39"/>
      <c r="J265" s="40"/>
    </row>
    <row r="266" spans="1:16" ht="120" x14ac:dyDescent="0.25">
      <c r="A266" s="31" t="s">
        <v>46</v>
      </c>
      <c r="B266" s="38"/>
      <c r="C266" s="39"/>
      <c r="D266" s="39"/>
      <c r="E266" s="33" t="s">
        <v>317</v>
      </c>
      <c r="F266" s="39"/>
      <c r="G266" s="39"/>
      <c r="H266" s="39"/>
      <c r="I266" s="39"/>
      <c r="J266" s="40"/>
    </row>
    <row r="267" spans="1:16" x14ac:dyDescent="0.25">
      <c r="A267" s="31" t="s">
        <v>38</v>
      </c>
      <c r="B267" s="31">
        <v>64</v>
      </c>
      <c r="C267" s="32" t="s">
        <v>318</v>
      </c>
      <c r="D267" s="31" t="s">
        <v>40</v>
      </c>
      <c r="E267" s="33" t="s">
        <v>319</v>
      </c>
      <c r="F267" s="34" t="s">
        <v>74</v>
      </c>
      <c r="G267" s="35">
        <v>0.7</v>
      </c>
      <c r="H267" s="36"/>
      <c r="I267" s="36">
        <f>ROUND(G267*H267,P4)</f>
        <v>0</v>
      </c>
      <c r="J267" s="34" t="s">
        <v>43</v>
      </c>
      <c r="O267" s="37">
        <f>I267*0.21</f>
        <v>0</v>
      </c>
      <c r="P267">
        <v>3</v>
      </c>
    </row>
    <row r="268" spans="1:16" x14ac:dyDescent="0.25">
      <c r="A268" s="31" t="s">
        <v>44</v>
      </c>
      <c r="B268" s="38"/>
      <c r="C268" s="39"/>
      <c r="D268" s="39"/>
      <c r="E268" s="33" t="s">
        <v>320</v>
      </c>
      <c r="F268" s="39"/>
      <c r="G268" s="39"/>
      <c r="H268" s="39"/>
      <c r="I268" s="39"/>
      <c r="J268" s="40"/>
    </row>
    <row r="269" spans="1:16" x14ac:dyDescent="0.25">
      <c r="A269" s="31" t="s">
        <v>69</v>
      </c>
      <c r="B269" s="38"/>
      <c r="C269" s="39"/>
      <c r="D269" s="39"/>
      <c r="E269" s="45" t="s">
        <v>321</v>
      </c>
      <c r="F269" s="39"/>
      <c r="G269" s="39"/>
      <c r="H269" s="39"/>
      <c r="I269" s="39"/>
      <c r="J269" s="40"/>
    </row>
    <row r="270" spans="1:16" ht="150" x14ac:dyDescent="0.25">
      <c r="A270" s="31" t="s">
        <v>46</v>
      </c>
      <c r="B270" s="38"/>
      <c r="C270" s="39"/>
      <c r="D270" s="39"/>
      <c r="E270" s="33" t="s">
        <v>322</v>
      </c>
      <c r="F270" s="39"/>
      <c r="G270" s="39"/>
      <c r="H270" s="39"/>
      <c r="I270" s="39"/>
      <c r="J270" s="40"/>
    </row>
    <row r="271" spans="1:16" x14ac:dyDescent="0.25">
      <c r="A271" s="31" t="s">
        <v>38</v>
      </c>
      <c r="B271" s="31">
        <v>65</v>
      </c>
      <c r="C271" s="32" t="s">
        <v>323</v>
      </c>
      <c r="D271" s="31" t="s">
        <v>40</v>
      </c>
      <c r="E271" s="33" t="s">
        <v>324</v>
      </c>
      <c r="F271" s="34" t="s">
        <v>92</v>
      </c>
      <c r="G271" s="35">
        <v>18</v>
      </c>
      <c r="H271" s="36"/>
      <c r="I271" s="36">
        <f>ROUND(G271*H271,P4)</f>
        <v>0</v>
      </c>
      <c r="J271" s="34" t="s">
        <v>43</v>
      </c>
      <c r="O271" s="37">
        <f>I271*0.21</f>
        <v>0</v>
      </c>
      <c r="P271">
        <v>3</v>
      </c>
    </row>
    <row r="272" spans="1:16" x14ac:dyDescent="0.25">
      <c r="A272" s="31" t="s">
        <v>44</v>
      </c>
      <c r="B272" s="38"/>
      <c r="C272" s="39"/>
      <c r="D272" s="39"/>
      <c r="E272" s="41" t="s">
        <v>40</v>
      </c>
      <c r="F272" s="39"/>
      <c r="G272" s="39"/>
      <c r="H272" s="39"/>
      <c r="I272" s="39"/>
      <c r="J272" s="40"/>
    </row>
    <row r="273" spans="1:10" x14ac:dyDescent="0.25">
      <c r="A273" s="31" t="s">
        <v>69</v>
      </c>
      <c r="B273" s="38"/>
      <c r="C273" s="39"/>
      <c r="D273" s="39"/>
      <c r="E273" s="45" t="s">
        <v>325</v>
      </c>
      <c r="F273" s="39"/>
      <c r="G273" s="39"/>
      <c r="H273" s="39"/>
      <c r="I273" s="39"/>
      <c r="J273" s="40"/>
    </row>
    <row r="274" spans="1:10" ht="150" x14ac:dyDescent="0.25">
      <c r="A274" s="31" t="s">
        <v>46</v>
      </c>
      <c r="B274" s="42"/>
      <c r="C274" s="43"/>
      <c r="D274" s="43"/>
      <c r="E274" s="33" t="s">
        <v>326</v>
      </c>
      <c r="F274" s="43"/>
      <c r="G274" s="43"/>
      <c r="H274" s="43"/>
      <c r="I274" s="43"/>
      <c r="J274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B1" workbookViewId="0">
      <selection activeCell="H9" sqref="H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67" t="s">
        <v>20</v>
      </c>
      <c r="D3" s="68"/>
      <c r="E3" s="18" t="s">
        <v>21</v>
      </c>
      <c r="F3" s="14"/>
      <c r="G3" s="14"/>
      <c r="H3" s="19" t="s">
        <v>15</v>
      </c>
      <c r="I3" s="20">
        <f>SUMIFS(I8:I74,A8:A74,"SD")</f>
        <v>0</v>
      </c>
      <c r="J3" s="16"/>
      <c r="O3">
        <v>0</v>
      </c>
      <c r="P3">
        <v>2</v>
      </c>
    </row>
    <row r="4" spans="1:16" x14ac:dyDescent="0.25">
      <c r="A4" s="3" t="s">
        <v>22</v>
      </c>
      <c r="B4" s="17" t="s">
        <v>23</v>
      </c>
      <c r="C4" s="67" t="s">
        <v>15</v>
      </c>
      <c r="D4" s="68"/>
      <c r="E4" s="18" t="s">
        <v>16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69" t="s">
        <v>24</v>
      </c>
      <c r="B5" s="70" t="s">
        <v>25</v>
      </c>
      <c r="C5" s="71" t="s">
        <v>26</v>
      </c>
      <c r="D5" s="71" t="s">
        <v>27</v>
      </c>
      <c r="E5" s="71" t="s">
        <v>28</v>
      </c>
      <c r="F5" s="71" t="s">
        <v>29</v>
      </c>
      <c r="G5" s="71" t="s">
        <v>30</v>
      </c>
      <c r="H5" s="71" t="s">
        <v>31</v>
      </c>
      <c r="I5" s="71"/>
      <c r="J5" s="72" t="s">
        <v>32</v>
      </c>
      <c r="O5">
        <v>0.21</v>
      </c>
    </row>
    <row r="6" spans="1:16" x14ac:dyDescent="0.25">
      <c r="A6" s="69"/>
      <c r="B6" s="70"/>
      <c r="C6" s="71"/>
      <c r="D6" s="71"/>
      <c r="E6" s="71"/>
      <c r="F6" s="71"/>
      <c r="G6" s="71"/>
      <c r="H6" s="6" t="s">
        <v>33</v>
      </c>
      <c r="I6" s="6" t="s">
        <v>34</v>
      </c>
      <c r="J6" s="72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35</v>
      </c>
      <c r="B8" s="26"/>
      <c r="C8" s="27" t="s">
        <v>36</v>
      </c>
      <c r="D8" s="28"/>
      <c r="E8" s="25" t="s">
        <v>37</v>
      </c>
      <c r="F8" s="28"/>
      <c r="G8" s="28"/>
      <c r="H8" s="28"/>
      <c r="I8" s="29">
        <f>SUMIFS(I9:I15,A9:A15,"P")</f>
        <v>0</v>
      </c>
      <c r="J8" s="30"/>
    </row>
    <row r="9" spans="1:16" ht="30" x14ac:dyDescent="0.25">
      <c r="A9" s="31" t="s">
        <v>38</v>
      </c>
      <c r="B9" s="31">
        <v>1</v>
      </c>
      <c r="C9" s="32" t="s">
        <v>72</v>
      </c>
      <c r="D9" s="31" t="s">
        <v>40</v>
      </c>
      <c r="E9" s="33" t="s">
        <v>73</v>
      </c>
      <c r="F9" s="34" t="s">
        <v>74</v>
      </c>
      <c r="G9" s="35">
        <v>50.667000000000002</v>
      </c>
      <c r="H9" s="36"/>
      <c r="I9" s="36">
        <f>ROUND(G9*H9,P4)</f>
        <v>0</v>
      </c>
      <c r="J9" s="34" t="s">
        <v>43</v>
      </c>
      <c r="O9" s="37">
        <f>I9*0.21</f>
        <v>0</v>
      </c>
      <c r="P9">
        <v>3</v>
      </c>
    </row>
    <row r="10" spans="1:16" x14ac:dyDescent="0.25">
      <c r="A10" s="31" t="s">
        <v>44</v>
      </c>
      <c r="B10" s="38"/>
      <c r="C10" s="39"/>
      <c r="D10" s="39"/>
      <c r="E10" s="41"/>
      <c r="F10" s="39"/>
      <c r="G10" s="39"/>
      <c r="H10" s="39"/>
      <c r="I10" s="39"/>
      <c r="J10" s="40"/>
    </row>
    <row r="11" spans="1:16" x14ac:dyDescent="0.25">
      <c r="A11" s="31" t="s">
        <v>69</v>
      </c>
      <c r="B11" s="38"/>
      <c r="C11" s="39"/>
      <c r="D11" s="39"/>
      <c r="E11" s="45" t="s">
        <v>327</v>
      </c>
      <c r="F11" s="39"/>
      <c r="G11" s="39"/>
      <c r="H11" s="39"/>
      <c r="I11" s="39"/>
      <c r="J11" s="40"/>
    </row>
    <row r="12" spans="1:16" ht="165" x14ac:dyDescent="0.25">
      <c r="A12" s="31" t="s">
        <v>46</v>
      </c>
      <c r="B12" s="38"/>
      <c r="C12" s="39"/>
      <c r="D12" s="39"/>
      <c r="E12" s="33" t="s">
        <v>76</v>
      </c>
      <c r="F12" s="39"/>
      <c r="G12" s="39"/>
      <c r="H12" s="39"/>
      <c r="I12" s="39"/>
      <c r="J12" s="40"/>
    </row>
    <row r="13" spans="1:16" x14ac:dyDescent="0.25">
      <c r="A13" s="31" t="s">
        <v>38</v>
      </c>
      <c r="B13" s="31">
        <v>2</v>
      </c>
      <c r="C13" s="32" t="s">
        <v>328</v>
      </c>
      <c r="D13" s="31" t="s">
        <v>40</v>
      </c>
      <c r="E13" s="33" t="s">
        <v>329</v>
      </c>
      <c r="F13" s="34" t="s">
        <v>92</v>
      </c>
      <c r="G13" s="35">
        <v>2</v>
      </c>
      <c r="H13" s="36"/>
      <c r="I13" s="36">
        <f>ROUND(G13*H13,P4)</f>
        <v>0</v>
      </c>
      <c r="J13" s="34" t="s">
        <v>43</v>
      </c>
      <c r="O13" s="37">
        <f>I13*0.21</f>
        <v>0</v>
      </c>
      <c r="P13">
        <v>3</v>
      </c>
    </row>
    <row r="14" spans="1:16" x14ac:dyDescent="0.25">
      <c r="A14" s="31" t="s">
        <v>44</v>
      </c>
      <c r="B14" s="38"/>
      <c r="C14" s="39"/>
      <c r="D14" s="39"/>
      <c r="E14" s="41"/>
      <c r="F14" s="39"/>
      <c r="G14" s="39"/>
      <c r="H14" s="39"/>
      <c r="I14" s="39"/>
      <c r="J14" s="40"/>
    </row>
    <row r="15" spans="1:16" ht="135" x14ac:dyDescent="0.25">
      <c r="A15" s="31" t="s">
        <v>46</v>
      </c>
      <c r="B15" s="38"/>
      <c r="C15" s="39"/>
      <c r="D15" s="39"/>
      <c r="E15" s="33" t="s">
        <v>330</v>
      </c>
      <c r="F15" s="39"/>
      <c r="G15" s="39"/>
      <c r="H15" s="39"/>
      <c r="I15" s="39"/>
      <c r="J15" s="40"/>
    </row>
    <row r="16" spans="1:16" x14ac:dyDescent="0.25">
      <c r="A16" s="25" t="s">
        <v>35</v>
      </c>
      <c r="B16" s="26"/>
      <c r="C16" s="27" t="s">
        <v>83</v>
      </c>
      <c r="D16" s="28"/>
      <c r="E16" s="25" t="s">
        <v>84</v>
      </c>
      <c r="F16" s="28"/>
      <c r="G16" s="28"/>
      <c r="H16" s="28"/>
      <c r="I16" s="29">
        <f>SUMIFS(I17:I28,A17:A28,"P")</f>
        <v>0</v>
      </c>
      <c r="J16" s="30"/>
    </row>
    <row r="17" spans="1:16" x14ac:dyDescent="0.25">
      <c r="A17" s="31" t="s">
        <v>38</v>
      </c>
      <c r="B17" s="31">
        <v>3</v>
      </c>
      <c r="C17" s="32" t="s">
        <v>331</v>
      </c>
      <c r="D17" s="31" t="s">
        <v>40</v>
      </c>
      <c r="E17" s="33" t="s">
        <v>332</v>
      </c>
      <c r="F17" s="34" t="s">
        <v>67</v>
      </c>
      <c r="G17" s="35">
        <v>6.7320000000000002</v>
      </c>
      <c r="H17" s="36"/>
      <c r="I17" s="36">
        <f>ROUND(G17*H17,P4)</f>
        <v>0</v>
      </c>
      <c r="J17" s="34" t="s">
        <v>43</v>
      </c>
      <c r="O17" s="37">
        <f>I17*0.21</f>
        <v>0</v>
      </c>
      <c r="P17">
        <v>3</v>
      </c>
    </row>
    <row r="18" spans="1:16" x14ac:dyDescent="0.25">
      <c r="A18" s="31" t="s">
        <v>44</v>
      </c>
      <c r="B18" s="38"/>
      <c r="C18" s="39"/>
      <c r="D18" s="39"/>
      <c r="E18" s="41"/>
      <c r="F18" s="39"/>
      <c r="G18" s="39"/>
      <c r="H18" s="39"/>
      <c r="I18" s="39"/>
      <c r="J18" s="40"/>
    </row>
    <row r="19" spans="1:16" x14ac:dyDescent="0.25">
      <c r="A19" s="31" t="s">
        <v>69</v>
      </c>
      <c r="B19" s="38"/>
      <c r="C19" s="39"/>
      <c r="D19" s="39"/>
      <c r="E19" s="45" t="s">
        <v>333</v>
      </c>
      <c r="F19" s="39"/>
      <c r="G19" s="39"/>
      <c r="H19" s="39"/>
      <c r="I19" s="39"/>
      <c r="J19" s="40"/>
    </row>
    <row r="20" spans="1:16" ht="409.5" x14ac:dyDescent="0.25">
      <c r="A20" s="31" t="s">
        <v>46</v>
      </c>
      <c r="B20" s="38"/>
      <c r="C20" s="39"/>
      <c r="D20" s="39"/>
      <c r="E20" s="33" t="s">
        <v>135</v>
      </c>
      <c r="F20" s="39"/>
      <c r="G20" s="39"/>
      <c r="H20" s="39"/>
      <c r="I20" s="39"/>
      <c r="J20" s="40"/>
    </row>
    <row r="21" spans="1:16" x14ac:dyDescent="0.25">
      <c r="A21" s="31" t="s">
        <v>38</v>
      </c>
      <c r="B21" s="31">
        <v>4</v>
      </c>
      <c r="C21" s="32" t="s">
        <v>131</v>
      </c>
      <c r="D21" s="31" t="s">
        <v>40</v>
      </c>
      <c r="E21" s="33" t="s">
        <v>132</v>
      </c>
      <c r="F21" s="34" t="s">
        <v>67</v>
      </c>
      <c r="G21" s="35">
        <v>79.739999999999995</v>
      </c>
      <c r="H21" s="36"/>
      <c r="I21" s="36">
        <f>ROUND(G21*H21,P4)</f>
        <v>0</v>
      </c>
      <c r="J21" s="34" t="s">
        <v>43</v>
      </c>
      <c r="O21" s="37">
        <f>I21*0.21</f>
        <v>0</v>
      </c>
      <c r="P21">
        <v>3</v>
      </c>
    </row>
    <row r="22" spans="1:16" x14ac:dyDescent="0.25">
      <c r="A22" s="31" t="s">
        <v>44</v>
      </c>
      <c r="B22" s="38"/>
      <c r="C22" s="39"/>
      <c r="D22" s="39"/>
      <c r="E22" s="41"/>
      <c r="F22" s="39"/>
      <c r="G22" s="39"/>
      <c r="H22" s="39"/>
      <c r="I22" s="39"/>
      <c r="J22" s="40"/>
    </row>
    <row r="23" spans="1:16" x14ac:dyDescent="0.25">
      <c r="A23" s="31" t="s">
        <v>69</v>
      </c>
      <c r="B23" s="38"/>
      <c r="C23" s="39"/>
      <c r="D23" s="39"/>
      <c r="E23" s="45" t="s">
        <v>334</v>
      </c>
      <c r="F23" s="39"/>
      <c r="G23" s="39"/>
      <c r="H23" s="39"/>
      <c r="I23" s="39"/>
      <c r="J23" s="40"/>
    </row>
    <row r="24" spans="1:16" ht="409.5" x14ac:dyDescent="0.25">
      <c r="A24" s="31" t="s">
        <v>46</v>
      </c>
      <c r="B24" s="38"/>
      <c r="C24" s="39"/>
      <c r="D24" s="39"/>
      <c r="E24" s="33" t="s">
        <v>135</v>
      </c>
      <c r="F24" s="39"/>
      <c r="G24" s="39"/>
      <c r="H24" s="39"/>
      <c r="I24" s="39"/>
      <c r="J24" s="40"/>
    </row>
    <row r="25" spans="1:16" x14ac:dyDescent="0.25">
      <c r="A25" s="31" t="s">
        <v>38</v>
      </c>
      <c r="B25" s="31">
        <v>5</v>
      </c>
      <c r="C25" s="32" t="s">
        <v>140</v>
      </c>
      <c r="D25" s="31" t="s">
        <v>40</v>
      </c>
      <c r="E25" s="33" t="s">
        <v>141</v>
      </c>
      <c r="F25" s="34" t="s">
        <v>67</v>
      </c>
      <c r="G25" s="35">
        <v>59.805</v>
      </c>
      <c r="H25" s="36"/>
      <c r="I25" s="36">
        <f>ROUND(G25*H25,P4)</f>
        <v>0</v>
      </c>
      <c r="J25" s="34" t="s">
        <v>43</v>
      </c>
      <c r="O25" s="37">
        <f>I25*0.21</f>
        <v>0</v>
      </c>
      <c r="P25">
        <v>3</v>
      </c>
    </row>
    <row r="26" spans="1:16" x14ac:dyDescent="0.25">
      <c r="A26" s="31" t="s">
        <v>44</v>
      </c>
      <c r="B26" s="38"/>
      <c r="C26" s="39"/>
      <c r="D26" s="39"/>
      <c r="E26" s="41"/>
      <c r="F26" s="39"/>
      <c r="G26" s="39"/>
      <c r="H26" s="39"/>
      <c r="I26" s="39"/>
      <c r="J26" s="40"/>
    </row>
    <row r="27" spans="1:16" x14ac:dyDescent="0.25">
      <c r="A27" s="31" t="s">
        <v>69</v>
      </c>
      <c r="B27" s="38"/>
      <c r="C27" s="39"/>
      <c r="D27" s="39"/>
      <c r="E27" s="45" t="s">
        <v>335</v>
      </c>
      <c r="F27" s="39"/>
      <c r="G27" s="39"/>
      <c r="H27" s="39"/>
      <c r="I27" s="39"/>
      <c r="J27" s="40"/>
    </row>
    <row r="28" spans="1:16" ht="345" x14ac:dyDescent="0.25">
      <c r="A28" s="31" t="s">
        <v>46</v>
      </c>
      <c r="B28" s="38"/>
      <c r="C28" s="39"/>
      <c r="D28" s="39"/>
      <c r="E28" s="33" t="s">
        <v>143</v>
      </c>
      <c r="F28" s="39"/>
      <c r="G28" s="39"/>
      <c r="H28" s="39"/>
      <c r="I28" s="39"/>
      <c r="J28" s="40"/>
    </row>
    <row r="29" spans="1:16" x14ac:dyDescent="0.25">
      <c r="A29" s="25" t="s">
        <v>35</v>
      </c>
      <c r="B29" s="26"/>
      <c r="C29" s="27" t="s">
        <v>128</v>
      </c>
      <c r="D29" s="28"/>
      <c r="E29" s="25" t="s">
        <v>164</v>
      </c>
      <c r="F29" s="28"/>
      <c r="G29" s="28"/>
      <c r="H29" s="28"/>
      <c r="I29" s="29">
        <f>SUMIFS(I30:I33,A30:A33,"P")</f>
        <v>0</v>
      </c>
      <c r="J29" s="30"/>
    </row>
    <row r="30" spans="1:16" x14ac:dyDescent="0.25">
      <c r="A30" s="31" t="s">
        <v>38</v>
      </c>
      <c r="B30" s="31">
        <v>6</v>
      </c>
      <c r="C30" s="32" t="s">
        <v>336</v>
      </c>
      <c r="D30" s="31" t="s">
        <v>40</v>
      </c>
      <c r="E30" s="33" t="s">
        <v>337</v>
      </c>
      <c r="F30" s="34" t="s">
        <v>67</v>
      </c>
      <c r="G30" s="35">
        <v>6.7320000000000002</v>
      </c>
      <c r="H30" s="36"/>
      <c r="I30" s="36">
        <f>ROUND(G30*H30,P4)</f>
        <v>0</v>
      </c>
      <c r="J30" s="34" t="s">
        <v>43</v>
      </c>
      <c r="O30" s="37">
        <f>I30*0.21</f>
        <v>0</v>
      </c>
      <c r="P30">
        <v>3</v>
      </c>
    </row>
    <row r="31" spans="1:16" x14ac:dyDescent="0.25">
      <c r="A31" s="31" t="s">
        <v>44</v>
      </c>
      <c r="B31" s="38"/>
      <c r="C31" s="39"/>
      <c r="D31" s="39"/>
      <c r="E31" s="41"/>
      <c r="F31" s="39"/>
      <c r="G31" s="39"/>
      <c r="H31" s="39"/>
      <c r="I31" s="39"/>
      <c r="J31" s="40"/>
    </row>
    <row r="32" spans="1:16" x14ac:dyDescent="0.25">
      <c r="A32" s="31" t="s">
        <v>69</v>
      </c>
      <c r="B32" s="38"/>
      <c r="C32" s="39"/>
      <c r="D32" s="39"/>
      <c r="E32" s="45" t="s">
        <v>333</v>
      </c>
      <c r="F32" s="39"/>
      <c r="G32" s="39"/>
      <c r="H32" s="39"/>
      <c r="I32" s="39"/>
      <c r="J32" s="40"/>
    </row>
    <row r="33" spans="1:16" ht="409.5" x14ac:dyDescent="0.25">
      <c r="A33" s="31" t="s">
        <v>46</v>
      </c>
      <c r="B33" s="38"/>
      <c r="C33" s="39"/>
      <c r="D33" s="39"/>
      <c r="E33" s="33" t="s">
        <v>338</v>
      </c>
      <c r="F33" s="39"/>
      <c r="G33" s="39"/>
      <c r="H33" s="39"/>
      <c r="I33" s="39"/>
      <c r="J33" s="40"/>
    </row>
    <row r="34" spans="1:16" x14ac:dyDescent="0.25">
      <c r="A34" s="25" t="s">
        <v>35</v>
      </c>
      <c r="B34" s="26"/>
      <c r="C34" s="27" t="s">
        <v>339</v>
      </c>
      <c r="D34" s="28"/>
      <c r="E34" s="25" t="s">
        <v>340</v>
      </c>
      <c r="F34" s="28"/>
      <c r="G34" s="28"/>
      <c r="H34" s="28"/>
      <c r="I34" s="29">
        <f>SUMIFS(I35:I74,A35:A74,"P")</f>
        <v>0</v>
      </c>
      <c r="J34" s="30"/>
    </row>
    <row r="35" spans="1:16" x14ac:dyDescent="0.25">
      <c r="A35" s="31" t="s">
        <v>38</v>
      </c>
      <c r="B35" s="31">
        <v>7</v>
      </c>
      <c r="C35" s="32" t="s">
        <v>341</v>
      </c>
      <c r="D35" s="31" t="s">
        <v>40</v>
      </c>
      <c r="E35" s="33" t="s">
        <v>342</v>
      </c>
      <c r="F35" s="34" t="s">
        <v>115</v>
      </c>
      <c r="G35" s="35">
        <v>50</v>
      </c>
      <c r="H35" s="36"/>
      <c r="I35" s="36">
        <f>ROUND(G35*H35,P4)</f>
        <v>0</v>
      </c>
      <c r="J35" s="34" t="s">
        <v>43</v>
      </c>
      <c r="O35" s="37">
        <f>I35*0.21</f>
        <v>0</v>
      </c>
      <c r="P35">
        <v>3</v>
      </c>
    </row>
    <row r="36" spans="1:16" x14ac:dyDescent="0.25">
      <c r="A36" s="31" t="s">
        <v>44</v>
      </c>
      <c r="B36" s="38"/>
      <c r="C36" s="39"/>
      <c r="D36" s="39"/>
      <c r="E36" s="41"/>
      <c r="F36" s="39"/>
      <c r="G36" s="39"/>
      <c r="H36" s="39"/>
      <c r="I36" s="39"/>
      <c r="J36" s="40"/>
    </row>
    <row r="37" spans="1:16" x14ac:dyDescent="0.25">
      <c r="A37" s="31" t="s">
        <v>69</v>
      </c>
      <c r="B37" s="38"/>
      <c r="C37" s="39"/>
      <c r="D37" s="39"/>
      <c r="E37" s="45" t="s">
        <v>343</v>
      </c>
      <c r="F37" s="39"/>
      <c r="G37" s="39"/>
      <c r="H37" s="39"/>
      <c r="I37" s="39"/>
      <c r="J37" s="40"/>
    </row>
    <row r="38" spans="1:16" ht="120" x14ac:dyDescent="0.25">
      <c r="A38" s="31" t="s">
        <v>46</v>
      </c>
      <c r="B38" s="38"/>
      <c r="C38" s="39"/>
      <c r="D38" s="39"/>
      <c r="E38" s="33" t="s">
        <v>344</v>
      </c>
      <c r="F38" s="39"/>
      <c r="G38" s="39"/>
      <c r="H38" s="39"/>
      <c r="I38" s="39"/>
      <c r="J38" s="40"/>
    </row>
    <row r="39" spans="1:16" x14ac:dyDescent="0.25">
      <c r="A39" s="31" t="s">
        <v>38</v>
      </c>
      <c r="B39" s="31">
        <v>8</v>
      </c>
      <c r="C39" s="32" t="s">
        <v>345</v>
      </c>
      <c r="D39" s="31" t="s">
        <v>40</v>
      </c>
      <c r="E39" s="33" t="s">
        <v>346</v>
      </c>
      <c r="F39" s="34" t="s">
        <v>115</v>
      </c>
      <c r="G39" s="35">
        <v>20</v>
      </c>
      <c r="H39" s="36"/>
      <c r="I39" s="36">
        <f>ROUND(G39*H39,P4)</f>
        <v>0</v>
      </c>
      <c r="J39" s="34" t="s">
        <v>43</v>
      </c>
      <c r="O39" s="37">
        <f>I39*0.21</f>
        <v>0</v>
      </c>
      <c r="P39">
        <v>3</v>
      </c>
    </row>
    <row r="40" spans="1:16" x14ac:dyDescent="0.25">
      <c r="A40" s="31" t="s">
        <v>44</v>
      </c>
      <c r="B40" s="38"/>
      <c r="C40" s="39"/>
      <c r="D40" s="39"/>
      <c r="E40" s="41"/>
      <c r="F40" s="39"/>
      <c r="G40" s="39"/>
      <c r="H40" s="39"/>
      <c r="I40" s="39"/>
      <c r="J40" s="40"/>
    </row>
    <row r="41" spans="1:16" x14ac:dyDescent="0.25">
      <c r="A41" s="31" t="s">
        <v>69</v>
      </c>
      <c r="B41" s="38"/>
      <c r="C41" s="39"/>
      <c r="D41" s="39"/>
      <c r="E41" s="45" t="s">
        <v>347</v>
      </c>
      <c r="F41" s="39"/>
      <c r="G41" s="39"/>
      <c r="H41" s="39"/>
      <c r="I41" s="39"/>
      <c r="J41" s="40"/>
    </row>
    <row r="42" spans="1:16" ht="120" x14ac:dyDescent="0.25">
      <c r="A42" s="31" t="s">
        <v>46</v>
      </c>
      <c r="B42" s="38"/>
      <c r="C42" s="39"/>
      <c r="D42" s="39"/>
      <c r="E42" s="33" t="s">
        <v>344</v>
      </c>
      <c r="F42" s="39"/>
      <c r="G42" s="39"/>
      <c r="H42" s="39"/>
      <c r="I42" s="39"/>
      <c r="J42" s="40"/>
    </row>
    <row r="43" spans="1:16" x14ac:dyDescent="0.25">
      <c r="A43" s="31" t="s">
        <v>38</v>
      </c>
      <c r="B43" s="31">
        <v>9</v>
      </c>
      <c r="C43" s="32" t="s">
        <v>348</v>
      </c>
      <c r="D43" s="31" t="s">
        <v>40</v>
      </c>
      <c r="E43" s="33" t="s">
        <v>349</v>
      </c>
      <c r="F43" s="34" t="s">
        <v>115</v>
      </c>
      <c r="G43" s="35">
        <v>50</v>
      </c>
      <c r="H43" s="36"/>
      <c r="I43" s="36">
        <f>ROUND(G43*H43,P4)</f>
        <v>0</v>
      </c>
      <c r="J43" s="34" t="s">
        <v>43</v>
      </c>
      <c r="O43" s="37">
        <f>I43*0.21</f>
        <v>0</v>
      </c>
      <c r="P43">
        <v>3</v>
      </c>
    </row>
    <row r="44" spans="1:16" x14ac:dyDescent="0.25">
      <c r="A44" s="31" t="s">
        <v>44</v>
      </c>
      <c r="B44" s="38"/>
      <c r="C44" s="39"/>
      <c r="D44" s="39"/>
      <c r="E44" s="41"/>
      <c r="F44" s="39"/>
      <c r="G44" s="39"/>
      <c r="H44" s="39"/>
      <c r="I44" s="39"/>
      <c r="J44" s="40"/>
    </row>
    <row r="45" spans="1:16" x14ac:dyDescent="0.25">
      <c r="A45" s="31" t="s">
        <v>69</v>
      </c>
      <c r="B45" s="38"/>
      <c r="C45" s="39"/>
      <c r="D45" s="39"/>
      <c r="E45" s="45" t="s">
        <v>343</v>
      </c>
      <c r="F45" s="39"/>
      <c r="G45" s="39"/>
      <c r="H45" s="39"/>
      <c r="I45" s="39"/>
      <c r="J45" s="40"/>
    </row>
    <row r="46" spans="1:16" ht="165" x14ac:dyDescent="0.25">
      <c r="A46" s="31" t="s">
        <v>46</v>
      </c>
      <c r="B46" s="38"/>
      <c r="C46" s="39"/>
      <c r="D46" s="39"/>
      <c r="E46" s="33" t="s">
        <v>350</v>
      </c>
      <c r="F46" s="39"/>
      <c r="G46" s="39"/>
      <c r="H46" s="39"/>
      <c r="I46" s="39"/>
      <c r="J46" s="40"/>
    </row>
    <row r="47" spans="1:16" x14ac:dyDescent="0.25">
      <c r="A47" s="31" t="s">
        <v>38</v>
      </c>
      <c r="B47" s="31">
        <v>10</v>
      </c>
      <c r="C47" s="32" t="s">
        <v>351</v>
      </c>
      <c r="D47" s="31" t="s">
        <v>40</v>
      </c>
      <c r="E47" s="33" t="s">
        <v>352</v>
      </c>
      <c r="F47" s="34" t="s">
        <v>115</v>
      </c>
      <c r="G47" s="35">
        <v>50</v>
      </c>
      <c r="H47" s="36"/>
      <c r="I47" s="36">
        <f>ROUND(G47*H47,P4)</f>
        <v>0</v>
      </c>
      <c r="J47" s="34" t="s">
        <v>43</v>
      </c>
      <c r="O47" s="37">
        <f>I47*0.21</f>
        <v>0</v>
      </c>
      <c r="P47">
        <v>3</v>
      </c>
    </row>
    <row r="48" spans="1:16" x14ac:dyDescent="0.25">
      <c r="A48" s="31" t="s">
        <v>44</v>
      </c>
      <c r="B48" s="38"/>
      <c r="C48" s="39"/>
      <c r="D48" s="39"/>
      <c r="E48" s="41"/>
      <c r="F48" s="39"/>
      <c r="G48" s="39"/>
      <c r="H48" s="39"/>
      <c r="I48" s="39"/>
      <c r="J48" s="40"/>
    </row>
    <row r="49" spans="1:16" x14ac:dyDescent="0.25">
      <c r="A49" s="31" t="s">
        <v>69</v>
      </c>
      <c r="B49" s="38"/>
      <c r="C49" s="39"/>
      <c r="D49" s="39"/>
      <c r="E49" s="45" t="s">
        <v>343</v>
      </c>
      <c r="F49" s="39"/>
      <c r="G49" s="39"/>
      <c r="H49" s="39"/>
      <c r="I49" s="39"/>
      <c r="J49" s="40"/>
    </row>
    <row r="50" spans="1:16" ht="135" x14ac:dyDescent="0.25">
      <c r="A50" s="31" t="s">
        <v>46</v>
      </c>
      <c r="B50" s="38"/>
      <c r="C50" s="39"/>
      <c r="D50" s="39"/>
      <c r="E50" s="33" t="s">
        <v>330</v>
      </c>
      <c r="F50" s="39"/>
      <c r="G50" s="39"/>
      <c r="H50" s="39"/>
      <c r="I50" s="39"/>
      <c r="J50" s="40"/>
    </row>
    <row r="51" spans="1:16" x14ac:dyDescent="0.25">
      <c r="A51" s="31" t="s">
        <v>38</v>
      </c>
      <c r="B51" s="31">
        <v>11</v>
      </c>
      <c r="C51" s="32" t="s">
        <v>353</v>
      </c>
      <c r="D51" s="31" t="s">
        <v>40</v>
      </c>
      <c r="E51" s="33" t="s">
        <v>354</v>
      </c>
      <c r="F51" s="34" t="s">
        <v>115</v>
      </c>
      <c r="G51" s="35">
        <v>80</v>
      </c>
      <c r="H51" s="36"/>
      <c r="I51" s="36">
        <f>ROUND(G51*H51,P4)</f>
        <v>0</v>
      </c>
      <c r="J51" s="34" t="s">
        <v>43</v>
      </c>
      <c r="O51" s="37">
        <f>I51*0.21</f>
        <v>0</v>
      </c>
      <c r="P51">
        <v>3</v>
      </c>
    </row>
    <row r="52" spans="1:16" x14ac:dyDescent="0.25">
      <c r="A52" s="31" t="s">
        <v>44</v>
      </c>
      <c r="B52" s="38"/>
      <c r="C52" s="39"/>
      <c r="D52" s="39"/>
      <c r="E52" s="41"/>
      <c r="F52" s="39"/>
      <c r="G52" s="39"/>
      <c r="H52" s="39"/>
      <c r="I52" s="39"/>
      <c r="J52" s="40"/>
    </row>
    <row r="53" spans="1:16" ht="45" x14ac:dyDescent="0.25">
      <c r="A53" s="31" t="s">
        <v>69</v>
      </c>
      <c r="B53" s="38"/>
      <c r="C53" s="39"/>
      <c r="D53" s="39"/>
      <c r="E53" s="45" t="s">
        <v>355</v>
      </c>
      <c r="F53" s="39"/>
      <c r="G53" s="39"/>
      <c r="H53" s="39"/>
      <c r="I53" s="39"/>
      <c r="J53" s="40"/>
    </row>
    <row r="54" spans="1:16" ht="150" x14ac:dyDescent="0.25">
      <c r="A54" s="31" t="s">
        <v>46</v>
      </c>
      <c r="B54" s="38"/>
      <c r="C54" s="39"/>
      <c r="D54" s="39"/>
      <c r="E54" s="33" t="s">
        <v>356</v>
      </c>
      <c r="F54" s="39"/>
      <c r="G54" s="39"/>
      <c r="H54" s="39"/>
      <c r="I54" s="39"/>
      <c r="J54" s="40"/>
    </row>
    <row r="55" spans="1:16" x14ac:dyDescent="0.25">
      <c r="A55" s="31" t="s">
        <v>38</v>
      </c>
      <c r="B55" s="31">
        <v>12</v>
      </c>
      <c r="C55" s="32" t="s">
        <v>357</v>
      </c>
      <c r="D55" s="31" t="s">
        <v>40</v>
      </c>
      <c r="E55" s="33" t="s">
        <v>358</v>
      </c>
      <c r="F55" s="34" t="s">
        <v>115</v>
      </c>
      <c r="G55" s="35">
        <v>80</v>
      </c>
      <c r="H55" s="36"/>
      <c r="I55" s="36">
        <f>ROUND(G55*H55,P4)</f>
        <v>0</v>
      </c>
      <c r="J55" s="34" t="s">
        <v>43</v>
      </c>
      <c r="O55" s="37">
        <f>I55*0.21</f>
        <v>0</v>
      </c>
      <c r="P55">
        <v>3</v>
      </c>
    </row>
    <row r="56" spans="1:16" x14ac:dyDescent="0.25">
      <c r="A56" s="31" t="s">
        <v>44</v>
      </c>
      <c r="B56" s="38"/>
      <c r="C56" s="39"/>
      <c r="D56" s="39"/>
      <c r="E56" s="41"/>
      <c r="F56" s="39"/>
      <c r="G56" s="39"/>
      <c r="H56" s="39"/>
      <c r="I56" s="39"/>
      <c r="J56" s="40"/>
    </row>
    <row r="57" spans="1:16" ht="45" x14ac:dyDescent="0.25">
      <c r="A57" s="31" t="s">
        <v>69</v>
      </c>
      <c r="B57" s="38"/>
      <c r="C57" s="39"/>
      <c r="D57" s="39"/>
      <c r="E57" s="45" t="s">
        <v>359</v>
      </c>
      <c r="F57" s="39"/>
      <c r="G57" s="39"/>
      <c r="H57" s="39"/>
      <c r="I57" s="39"/>
      <c r="J57" s="40"/>
    </row>
    <row r="58" spans="1:16" ht="105" x14ac:dyDescent="0.25">
      <c r="A58" s="31" t="s">
        <v>46</v>
      </c>
      <c r="B58" s="38"/>
      <c r="C58" s="39"/>
      <c r="D58" s="39"/>
      <c r="E58" s="33" t="s">
        <v>360</v>
      </c>
      <c r="F58" s="39"/>
      <c r="G58" s="39"/>
      <c r="H58" s="39"/>
      <c r="I58" s="39"/>
      <c r="J58" s="40"/>
    </row>
    <row r="59" spans="1:16" x14ac:dyDescent="0.25">
      <c r="A59" s="31" t="s">
        <v>38</v>
      </c>
      <c r="B59" s="31">
        <v>13</v>
      </c>
      <c r="C59" s="32" t="s">
        <v>361</v>
      </c>
      <c r="D59" s="31" t="s">
        <v>40</v>
      </c>
      <c r="E59" s="33" t="s">
        <v>362</v>
      </c>
      <c r="F59" s="34" t="s">
        <v>92</v>
      </c>
      <c r="G59" s="35">
        <v>10</v>
      </c>
      <c r="H59" s="36"/>
      <c r="I59" s="36">
        <f>ROUND(G59*H59,P4)</f>
        <v>0</v>
      </c>
      <c r="J59" s="34" t="s">
        <v>43</v>
      </c>
      <c r="O59" s="37">
        <f>I59*0.21</f>
        <v>0</v>
      </c>
      <c r="P59">
        <v>3</v>
      </c>
    </row>
    <row r="60" spans="1:16" x14ac:dyDescent="0.25">
      <c r="A60" s="31" t="s">
        <v>44</v>
      </c>
      <c r="B60" s="38"/>
      <c r="C60" s="39"/>
      <c r="D60" s="39"/>
      <c r="E60" s="41"/>
      <c r="F60" s="39"/>
      <c r="G60" s="39"/>
      <c r="H60" s="39"/>
      <c r="I60" s="39"/>
      <c r="J60" s="40"/>
    </row>
    <row r="61" spans="1:16" x14ac:dyDescent="0.25">
      <c r="A61" s="31" t="s">
        <v>69</v>
      </c>
      <c r="B61" s="38"/>
      <c r="C61" s="39"/>
      <c r="D61" s="39"/>
      <c r="E61" s="45" t="s">
        <v>363</v>
      </c>
      <c r="F61" s="39"/>
      <c r="G61" s="39"/>
      <c r="H61" s="39"/>
      <c r="I61" s="39"/>
      <c r="J61" s="40"/>
    </row>
    <row r="62" spans="1:16" ht="135" x14ac:dyDescent="0.25">
      <c r="A62" s="31" t="s">
        <v>46</v>
      </c>
      <c r="B62" s="38"/>
      <c r="C62" s="39"/>
      <c r="D62" s="39"/>
      <c r="E62" s="33" t="s">
        <v>364</v>
      </c>
      <c r="F62" s="39"/>
      <c r="G62" s="39"/>
      <c r="H62" s="39"/>
      <c r="I62" s="39"/>
      <c r="J62" s="40"/>
    </row>
    <row r="63" spans="1:16" ht="30" x14ac:dyDescent="0.25">
      <c r="A63" s="31" t="s">
        <v>38</v>
      </c>
      <c r="B63" s="31">
        <v>14</v>
      </c>
      <c r="C63" s="32" t="s">
        <v>365</v>
      </c>
      <c r="D63" s="31" t="s">
        <v>40</v>
      </c>
      <c r="E63" s="33" t="s">
        <v>366</v>
      </c>
      <c r="F63" s="34" t="s">
        <v>92</v>
      </c>
      <c r="G63" s="35">
        <v>2</v>
      </c>
      <c r="H63" s="36"/>
      <c r="I63" s="36">
        <f>ROUND(G63*H63,P4)</f>
        <v>0</v>
      </c>
      <c r="J63" s="34" t="s">
        <v>43</v>
      </c>
      <c r="O63" s="37">
        <f>I63*0.21</f>
        <v>0</v>
      </c>
      <c r="P63">
        <v>3</v>
      </c>
    </row>
    <row r="64" spans="1:16" x14ac:dyDescent="0.25">
      <c r="A64" s="31" t="s">
        <v>44</v>
      </c>
      <c r="B64" s="38"/>
      <c r="C64" s="39"/>
      <c r="D64" s="39"/>
      <c r="E64" s="41"/>
      <c r="F64" s="39"/>
      <c r="G64" s="39"/>
      <c r="H64" s="39"/>
      <c r="I64" s="39"/>
      <c r="J64" s="40"/>
    </row>
    <row r="65" spans="1:16" x14ac:dyDescent="0.25">
      <c r="A65" s="31" t="s">
        <v>69</v>
      </c>
      <c r="B65" s="38"/>
      <c r="C65" s="39"/>
      <c r="D65" s="39"/>
      <c r="E65" s="45" t="s">
        <v>367</v>
      </c>
      <c r="F65" s="39"/>
      <c r="G65" s="39"/>
      <c r="H65" s="39"/>
      <c r="I65" s="39"/>
      <c r="J65" s="40"/>
    </row>
    <row r="66" spans="1:16" ht="120" x14ac:dyDescent="0.25">
      <c r="A66" s="31" t="s">
        <v>46</v>
      </c>
      <c r="B66" s="38"/>
      <c r="C66" s="39"/>
      <c r="D66" s="39"/>
      <c r="E66" s="33" t="s">
        <v>368</v>
      </c>
      <c r="F66" s="39"/>
      <c r="G66" s="39"/>
      <c r="H66" s="39"/>
      <c r="I66" s="39"/>
      <c r="J66" s="40"/>
    </row>
    <row r="67" spans="1:16" x14ac:dyDescent="0.25">
      <c r="A67" s="31" t="s">
        <v>38</v>
      </c>
      <c r="B67" s="31">
        <v>15</v>
      </c>
      <c r="C67" s="32" t="s">
        <v>369</v>
      </c>
      <c r="D67" s="31" t="s">
        <v>40</v>
      </c>
      <c r="E67" s="33" t="s">
        <v>370</v>
      </c>
      <c r="F67" s="34" t="s">
        <v>92</v>
      </c>
      <c r="G67" s="35">
        <v>2</v>
      </c>
      <c r="H67" s="36"/>
      <c r="I67" s="36">
        <f>ROUND(G67*H67,P4)</f>
        <v>0</v>
      </c>
      <c r="J67" s="34" t="s">
        <v>43</v>
      </c>
      <c r="O67" s="37">
        <f>I67*0.21</f>
        <v>0</v>
      </c>
      <c r="P67">
        <v>3</v>
      </c>
    </row>
    <row r="68" spans="1:16" ht="30" x14ac:dyDescent="0.25">
      <c r="A68" s="31" t="s">
        <v>44</v>
      </c>
      <c r="B68" s="38"/>
      <c r="C68" s="39"/>
      <c r="D68" s="39"/>
      <c r="E68" s="33" t="s">
        <v>371</v>
      </c>
      <c r="F68" s="39"/>
      <c r="G68" s="39"/>
      <c r="H68" s="39"/>
      <c r="I68" s="39"/>
      <c r="J68" s="40"/>
    </row>
    <row r="69" spans="1:16" x14ac:dyDescent="0.25">
      <c r="A69" s="31" t="s">
        <v>69</v>
      </c>
      <c r="B69" s="38"/>
      <c r="C69" s="39"/>
      <c r="D69" s="39"/>
      <c r="E69" s="45" t="s">
        <v>367</v>
      </c>
      <c r="F69" s="39"/>
      <c r="G69" s="39"/>
      <c r="H69" s="39"/>
      <c r="I69" s="39"/>
      <c r="J69" s="40"/>
    </row>
    <row r="70" spans="1:16" ht="105" x14ac:dyDescent="0.25">
      <c r="A70" s="31" t="s">
        <v>46</v>
      </c>
      <c r="B70" s="38"/>
      <c r="C70" s="39"/>
      <c r="D70" s="39"/>
      <c r="E70" s="33" t="s">
        <v>372</v>
      </c>
      <c r="F70" s="39"/>
      <c r="G70" s="39"/>
      <c r="H70" s="39"/>
      <c r="I70" s="39"/>
      <c r="J70" s="40"/>
    </row>
    <row r="71" spans="1:16" x14ac:dyDescent="0.25">
      <c r="A71" s="31" t="s">
        <v>38</v>
      </c>
      <c r="B71" s="31">
        <v>16</v>
      </c>
      <c r="C71" s="32" t="s">
        <v>373</v>
      </c>
      <c r="D71" s="31" t="s">
        <v>40</v>
      </c>
      <c r="E71" s="33" t="s">
        <v>374</v>
      </c>
      <c r="F71" s="34" t="s">
        <v>92</v>
      </c>
      <c r="G71" s="35">
        <v>8</v>
      </c>
      <c r="H71" s="36"/>
      <c r="I71" s="36">
        <f>ROUND(G71*H71,P4)</f>
        <v>0</v>
      </c>
      <c r="J71" s="34" t="s">
        <v>43</v>
      </c>
      <c r="O71" s="37">
        <f>I71*0.21</f>
        <v>0</v>
      </c>
      <c r="P71">
        <v>3</v>
      </c>
    </row>
    <row r="72" spans="1:16" x14ac:dyDescent="0.25">
      <c r="A72" s="31" t="s">
        <v>44</v>
      </c>
      <c r="B72" s="38"/>
      <c r="C72" s="39"/>
      <c r="D72" s="39"/>
      <c r="E72" s="33" t="s">
        <v>375</v>
      </c>
      <c r="F72" s="39"/>
      <c r="G72" s="39"/>
      <c r="H72" s="39"/>
      <c r="I72" s="39"/>
      <c r="J72" s="40"/>
    </row>
    <row r="73" spans="1:16" x14ac:dyDescent="0.25">
      <c r="A73" s="31" t="s">
        <v>69</v>
      </c>
      <c r="B73" s="38"/>
      <c r="C73" s="39"/>
      <c r="D73" s="39"/>
      <c r="E73" s="45" t="s">
        <v>376</v>
      </c>
      <c r="F73" s="39"/>
      <c r="G73" s="39"/>
      <c r="H73" s="39"/>
      <c r="I73" s="39"/>
      <c r="J73" s="40"/>
    </row>
    <row r="74" spans="1:16" ht="120" x14ac:dyDescent="0.25">
      <c r="A74" s="31" t="s">
        <v>46</v>
      </c>
      <c r="B74" s="42"/>
      <c r="C74" s="43"/>
      <c r="D74" s="43"/>
      <c r="E74" s="33" t="s">
        <v>377</v>
      </c>
      <c r="F74" s="43"/>
      <c r="G74" s="43"/>
      <c r="H74" s="43"/>
      <c r="I74" s="43"/>
      <c r="J74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opLeftCell="B1" workbookViewId="0"/>
  </sheetViews>
  <sheetFormatPr defaultRowHeight="15" x14ac:dyDescent="0.25"/>
  <cols>
    <col min="1" max="1" width="9.140625" style="46" hidden="1"/>
    <col min="2" max="2" width="9.7109375" style="46" customWidth="1"/>
    <col min="3" max="3" width="97.140625" style="46" customWidth="1"/>
    <col min="4" max="4" width="22.7109375" style="46" customWidth="1"/>
    <col min="5" max="16384" width="9.140625" style="46"/>
  </cols>
  <sheetData>
    <row r="1" spans="1:4" x14ac:dyDescent="0.25">
      <c r="A1" s="47" t="s">
        <v>0</v>
      </c>
      <c r="B1" s="48"/>
      <c r="C1" s="48" t="s">
        <v>1</v>
      </c>
      <c r="D1" s="48"/>
    </row>
    <row r="2" spans="1:4" x14ac:dyDescent="0.25">
      <c r="A2" s="47"/>
      <c r="B2" s="48"/>
      <c r="C2" s="65" t="s">
        <v>378</v>
      </c>
      <c r="D2" s="48"/>
    </row>
    <row r="3" spans="1:4" x14ac:dyDescent="0.25">
      <c r="A3" s="48"/>
      <c r="B3" s="48"/>
      <c r="C3" s="73"/>
      <c r="D3" s="48"/>
    </row>
    <row r="4" spans="1:4" x14ac:dyDescent="0.25">
      <c r="A4" s="48"/>
      <c r="B4" s="48"/>
      <c r="C4" s="65" t="s">
        <v>3</v>
      </c>
      <c r="D4" s="73"/>
    </row>
    <row r="5" spans="1:4" x14ac:dyDescent="0.25">
      <c r="A5" s="48"/>
      <c r="B5" s="48"/>
      <c r="C5" s="48"/>
      <c r="D5" s="48"/>
    </row>
    <row r="6" spans="1:4" x14ac:dyDescent="0.25">
      <c r="B6" s="49" t="s">
        <v>379</v>
      </c>
      <c r="C6" s="49" t="s">
        <v>7</v>
      </c>
      <c r="D6" s="49" t="s">
        <v>380</v>
      </c>
    </row>
    <row r="7" spans="1:4" ht="25.5" customHeight="1" x14ac:dyDescent="0.25">
      <c r="A7" s="46" t="s">
        <v>381</v>
      </c>
      <c r="B7" s="50" t="s">
        <v>13</v>
      </c>
      <c r="C7" s="51" t="s">
        <v>14</v>
      </c>
      <c r="D7" s="52"/>
    </row>
    <row r="8" spans="1:4" x14ac:dyDescent="0.25">
      <c r="A8" s="46" t="s">
        <v>382</v>
      </c>
      <c r="B8" s="53" t="s">
        <v>95</v>
      </c>
      <c r="C8" s="54" t="s">
        <v>383</v>
      </c>
      <c r="D8" s="55">
        <v>654.75</v>
      </c>
    </row>
    <row r="9" spans="1:4" x14ac:dyDescent="0.25">
      <c r="A9" s="56" t="s">
        <v>69</v>
      </c>
      <c r="B9" s="57"/>
      <c r="C9" s="58" t="s">
        <v>384</v>
      </c>
      <c r="D9" s="59">
        <v>578.70000000000005</v>
      </c>
    </row>
    <row r="10" spans="1:4" x14ac:dyDescent="0.25">
      <c r="A10" s="56" t="s">
        <v>69</v>
      </c>
      <c r="B10" s="57"/>
      <c r="C10" s="58" t="s">
        <v>385</v>
      </c>
      <c r="D10" s="59">
        <v>76.05</v>
      </c>
    </row>
    <row r="11" spans="1:4" x14ac:dyDescent="0.25">
      <c r="A11" s="56" t="s">
        <v>69</v>
      </c>
      <c r="B11" s="57"/>
      <c r="C11" s="60" t="s">
        <v>386</v>
      </c>
      <c r="D11" s="61">
        <v>654.75</v>
      </c>
    </row>
    <row r="12" spans="1:4" x14ac:dyDescent="0.25">
      <c r="A12" s="46" t="s">
        <v>382</v>
      </c>
      <c r="B12" s="53" t="s">
        <v>103</v>
      </c>
      <c r="C12" s="54" t="s">
        <v>387</v>
      </c>
      <c r="D12" s="55">
        <v>24.2</v>
      </c>
    </row>
    <row r="13" spans="1:4" x14ac:dyDescent="0.25">
      <c r="A13" s="56" t="s">
        <v>69</v>
      </c>
      <c r="B13" s="57"/>
      <c r="C13" s="58" t="s">
        <v>388</v>
      </c>
      <c r="D13" s="59">
        <v>24.2</v>
      </c>
    </row>
    <row r="14" spans="1:4" x14ac:dyDescent="0.25">
      <c r="A14" s="56" t="s">
        <v>69</v>
      </c>
      <c r="B14" s="57"/>
      <c r="C14" s="60" t="s">
        <v>386</v>
      </c>
      <c r="D14" s="61">
        <v>24.2</v>
      </c>
    </row>
    <row r="15" spans="1:4" x14ac:dyDescent="0.25">
      <c r="A15" s="46" t="s">
        <v>382</v>
      </c>
      <c r="B15" s="53" t="s">
        <v>106</v>
      </c>
      <c r="C15" s="54" t="s">
        <v>389</v>
      </c>
      <c r="D15" s="55">
        <v>1365.325</v>
      </c>
    </row>
    <row r="16" spans="1:4" x14ac:dyDescent="0.25">
      <c r="A16" s="56" t="s">
        <v>69</v>
      </c>
      <c r="B16" s="57"/>
      <c r="C16" s="58" t="s">
        <v>390</v>
      </c>
      <c r="D16" s="59">
        <v>1012.725</v>
      </c>
    </row>
    <row r="17" spans="1:4" x14ac:dyDescent="0.25">
      <c r="A17" s="56" t="s">
        <v>69</v>
      </c>
      <c r="B17" s="57"/>
      <c r="C17" s="58" t="s">
        <v>391</v>
      </c>
      <c r="D17" s="59">
        <v>352.6</v>
      </c>
    </row>
    <row r="18" spans="1:4" x14ac:dyDescent="0.25">
      <c r="A18" s="56" t="s">
        <v>69</v>
      </c>
      <c r="B18" s="57"/>
      <c r="C18" s="60" t="s">
        <v>386</v>
      </c>
      <c r="D18" s="61">
        <v>1365.325</v>
      </c>
    </row>
    <row r="19" spans="1:4" x14ac:dyDescent="0.25">
      <c r="A19" s="46" t="s">
        <v>382</v>
      </c>
      <c r="B19" s="53" t="s">
        <v>123</v>
      </c>
      <c r="C19" s="54" t="s">
        <v>392</v>
      </c>
      <c r="D19" s="55">
        <v>900.52</v>
      </c>
    </row>
    <row r="20" spans="1:4" x14ac:dyDescent="0.25">
      <c r="A20" s="56" t="s">
        <v>69</v>
      </c>
      <c r="B20" s="57"/>
      <c r="C20" s="60" t="s">
        <v>393</v>
      </c>
      <c r="D20" s="61">
        <v>900.52</v>
      </c>
    </row>
    <row r="21" spans="1:4" x14ac:dyDescent="0.25">
      <c r="A21" s="46" t="s">
        <v>382</v>
      </c>
      <c r="B21" s="53" t="s">
        <v>123</v>
      </c>
      <c r="C21" s="54" t="s">
        <v>394</v>
      </c>
      <c r="D21" s="55">
        <v>1020</v>
      </c>
    </row>
    <row r="22" spans="1:4" x14ac:dyDescent="0.25">
      <c r="A22" s="56" t="s">
        <v>69</v>
      </c>
      <c r="B22" s="57"/>
      <c r="C22" s="60" t="s">
        <v>395</v>
      </c>
      <c r="D22" s="61">
        <v>1020</v>
      </c>
    </row>
    <row r="23" spans="1:4" x14ac:dyDescent="0.25">
      <c r="A23" s="46" t="s">
        <v>382</v>
      </c>
      <c r="B23" s="53" t="s">
        <v>109</v>
      </c>
      <c r="C23" s="54" t="s">
        <v>396</v>
      </c>
      <c r="D23" s="55">
        <v>337.57499999999999</v>
      </c>
    </row>
    <row r="24" spans="1:4" x14ac:dyDescent="0.25">
      <c r="A24" s="56" t="s">
        <v>69</v>
      </c>
      <c r="B24" s="57"/>
      <c r="C24" s="58" t="s">
        <v>397</v>
      </c>
      <c r="D24" s="59">
        <v>337.57499999999999</v>
      </c>
    </row>
    <row r="25" spans="1:4" x14ac:dyDescent="0.25">
      <c r="A25" s="56" t="s">
        <v>69</v>
      </c>
      <c r="B25" s="57"/>
      <c r="C25" s="60" t="s">
        <v>386</v>
      </c>
      <c r="D25" s="61">
        <v>337.57499999999999</v>
      </c>
    </row>
    <row r="26" spans="1:4" x14ac:dyDescent="0.25">
      <c r="A26" s="46" t="s">
        <v>382</v>
      </c>
      <c r="B26" s="53" t="s">
        <v>113</v>
      </c>
      <c r="C26" s="54" t="s">
        <v>398</v>
      </c>
      <c r="D26" s="55">
        <v>114.6</v>
      </c>
    </row>
    <row r="27" spans="1:4" x14ac:dyDescent="0.25">
      <c r="A27" s="56" t="s">
        <v>69</v>
      </c>
      <c r="B27" s="57"/>
      <c r="C27" s="60" t="s">
        <v>399</v>
      </c>
      <c r="D27" s="61">
        <v>114.6</v>
      </c>
    </row>
    <row r="28" spans="1:4" x14ac:dyDescent="0.25">
      <c r="A28" s="46" t="s">
        <v>382</v>
      </c>
      <c r="B28" s="53" t="s">
        <v>117</v>
      </c>
      <c r="C28" s="54" t="s">
        <v>400</v>
      </c>
      <c r="D28" s="55">
        <v>965</v>
      </c>
    </row>
    <row r="29" spans="1:4" x14ac:dyDescent="0.25">
      <c r="A29" s="56" t="s">
        <v>69</v>
      </c>
      <c r="B29" s="57"/>
      <c r="C29" s="58" t="s">
        <v>401</v>
      </c>
      <c r="D29" s="59">
        <v>965</v>
      </c>
    </row>
    <row r="30" spans="1:4" x14ac:dyDescent="0.25">
      <c r="A30" s="56" t="s">
        <v>69</v>
      </c>
      <c r="B30" s="62"/>
      <c r="C30" s="63" t="s">
        <v>386</v>
      </c>
      <c r="D30" s="64">
        <v>965</v>
      </c>
    </row>
  </sheetData>
  <mergeCells count="2">
    <mergeCell ref="C2:C3"/>
    <mergeCell ref="C4:D4"/>
  </mergeCells>
  <hyperlinks>
    <hyperlink ref="B7" location="'101'!C4" display="101"/>
    <hyperlink ref="B8" location="'101'!E19" display="113137"/>
    <hyperlink ref="B12" location="'101'!E23" display="113187"/>
    <hyperlink ref="B15" location="'101'!E15" display="113327"/>
    <hyperlink ref="B19" location="'101'!E15" display="122837"/>
    <hyperlink ref="B21" location="'101'!E15" display="122837"/>
    <hyperlink ref="B23" location="'101'!E15" display="113347"/>
    <hyperlink ref="B26" location="'101'!E23" display="113514"/>
    <hyperlink ref="B28" location="'101'!E23" display="113524"/>
  </hyperlink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000</vt:lpstr>
      <vt:lpstr>101</vt:lpstr>
      <vt:lpstr>401</vt:lpstr>
      <vt:lpstr>Seznam figur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BONIDOR\Tomáš</dc:creator>
  <cp:lastModifiedBy>JOSEF-HP</cp:lastModifiedBy>
  <dcterms:created xsi:type="dcterms:W3CDTF">2023-11-20T10:02:58Z</dcterms:created>
  <dcterms:modified xsi:type="dcterms:W3CDTF">2024-05-21T23:13:42Z</dcterms:modified>
</cp:coreProperties>
</file>