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najdr\Documents\Dopisy\2024\DOPISY\2024.05 KVĚTEN\"/>
    </mc:Choice>
  </mc:AlternateContent>
  <xr:revisionPtr revIDLastSave="0" documentId="13_ncr:1_{B6F1D9B3-1AEB-4110-81F6-1FB04B5312BA}" xr6:coauthVersionLast="47" xr6:coauthVersionMax="47" xr10:uidLastSave="{00000000-0000-0000-0000-000000000000}"/>
  <bookViews>
    <workbookView xWindow="24" yWindow="744" windowWidth="30696" windowHeight="16536" xr2:uid="{E72B3B1C-FBFB-4CDD-A671-CB8FD1F742E9}"/>
  </bookViews>
  <sheets>
    <sheet name="List1" sheetId="1" r:id="rId1"/>
  </sheets>
  <definedNames>
    <definedName name="_xlnm.Print_Area" localSheetId="0">List1!$A$1:$F$42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37" i="1"/>
  <c r="D35" i="1"/>
  <c r="D27" i="1"/>
  <c r="D19" i="1"/>
  <c r="D18" i="1"/>
  <c r="D17" i="1"/>
  <c r="D13" i="1"/>
  <c r="D12" i="1"/>
  <c r="D11" i="1"/>
  <c r="D9" i="1"/>
  <c r="D8" i="1"/>
  <c r="D7" i="1"/>
  <c r="F40" i="1" l="1"/>
  <c r="F41" i="1" s="1"/>
  <c r="F42" i="1" s="1"/>
</calcChain>
</file>

<file path=xl/sharedStrings.xml><?xml version="1.0" encoding="utf-8"?>
<sst xmlns="http://schemas.openxmlformats.org/spreadsheetml/2006/main" count="78" uniqueCount="51">
  <si>
    <t>Frézování živičného krytu tl 50 mm pruh š přes 1 do 2 m pl přes 1000 do 10000 m2 bez překážek v trase</t>
  </si>
  <si>
    <t>Frézování živičného krytu tl 100 mm pruh š přes 1 do 2 m pl přes 1000 do 10000 m2 bez překážek v trase</t>
  </si>
  <si>
    <t>Vodorovná doprava suti ze sypkých materiálů do 1 km</t>
  </si>
  <si>
    <t>t</t>
  </si>
  <si>
    <t>Příplatek ZKD 1 km u vodorovné dopravy suti ze sypkých materiálů</t>
  </si>
  <si>
    <t>Nakládání suti na dopravní prostředky pro vodorovnou dopravu</t>
  </si>
  <si>
    <t>Podklad z R materiálu plochy přes 100 m2 tl 150 mm - pouze práce, použití materiálu z frézování</t>
  </si>
  <si>
    <t>Odkopávky a prokopávky nezapažené pro silnice a dálnice v hornině třídy těžitelnosti I objem do 1000 m3 strojně</t>
  </si>
  <si>
    <t>Vodorovné přemístění přes 9 000 do 10000 m výkopku/sypaniny z horniny třídy těžitelnosti I skupiny 1 až 3</t>
  </si>
  <si>
    <t>Poplatek za uložení stavebního odpadu na recyklační skládce (skládkovné) zeminy a kamení zatříděného do Katalogu odpadů pod kódem 17 05 04</t>
  </si>
  <si>
    <t>Hloubení rýh nezapažených š do 800 mm v hornině třídy těžitelnosti I skupiny 3 objem do 100 m3 strojně</t>
  </si>
  <si>
    <t>Oprava stávajících uličních vpustí</t>
  </si>
  <si>
    <t>ks</t>
  </si>
  <si>
    <t>Zřízení výplně rýh s drenážním potrubím do DN 200 štěrkopískem v přes 300 do 550 mm</t>
  </si>
  <si>
    <t>m</t>
  </si>
  <si>
    <t>kamenivo drcené hrubé frakce 16/32</t>
  </si>
  <si>
    <t>Zřízení vrstvy z geotextilie v rovině nebo ve sklonu do 1:5 š do 3 m</t>
  </si>
  <si>
    <t>geotextilie netkaná separační, ochranná, filtrační, drenážní PP 200g/m2</t>
  </si>
  <si>
    <t>Trativody z drenážních trubek plastových flexibilních D 100 mm bez lože</t>
  </si>
  <si>
    <t>Osazení chodníkového obrubníku betonového stojatého s boční opěrou do lože z betonu prostého</t>
  </si>
  <si>
    <t>Osazení silničního obrubníku betonového stojatého s boční opěrou do lože z betonu prostého</t>
  </si>
  <si>
    <t>obrubník betonový chodníkový 1000x100x250mm</t>
  </si>
  <si>
    <t>obrubník betonový chodníkový 1000x150x250mm</t>
  </si>
  <si>
    <t>Úprava pláně v hornině třídy těžitelnosti I skupiny 1 až 3 se zhutněním strojně</t>
  </si>
  <si>
    <t>Podklad ze štěrkodrtě ŠD plochy přes 100 m2 tl 200 mm</t>
  </si>
  <si>
    <t>Kladení dlažby z vegetačních tvárnic pozemních komunikací tl 80 mm pl přes 300 m2</t>
  </si>
  <si>
    <t>dlažba plošná vegetační betonová 240x170mm tl 80mm přírodní</t>
  </si>
  <si>
    <t>dlažba plošná vegetační betonová 600x400mm tl 80mm přírodní</t>
  </si>
  <si>
    <t>Asfaltový beton vrstva podkladní ACP 16 (obalované kamenivo OKS) tl 50 mm š přes 3 m</t>
  </si>
  <si>
    <t>Postřik živičný spojovací ze silniční emulze v množství 0,30 kg/m2</t>
  </si>
  <si>
    <t>Asfaltový beton vrstva obrusná ACO 11+ (ABS) tř. I tl 40 mm š přes 3 m z nemodifikovaného asfaltu</t>
  </si>
  <si>
    <t>Styčná spára napojení nového živičného povrchu na stávající za tepla š 15 mm hl 25 mm s prořezáním</t>
  </si>
  <si>
    <t>Rozprostření ornice tl vrstvy do 200 mm pl přes 500 m2 v rovině nebo ve svahu do 1:5 strojně</t>
  </si>
  <si>
    <t>zemina pro terénní úpravy - ornice</t>
  </si>
  <si>
    <t>Založení parkového trávníku výsevem pl přes 1000 m2 v rovině a ve svahu do 1:5</t>
  </si>
  <si>
    <t>osivo směs travní krajinná-svahová</t>
  </si>
  <si>
    <t>kg</t>
  </si>
  <si>
    <t>DIO - projekt, projednání, MTŽ, nájem, DMTŽ</t>
  </si>
  <si>
    <t>kpl</t>
  </si>
  <si>
    <t>MK Hořovice celkem</t>
  </si>
  <si>
    <t>DPH</t>
  </si>
  <si>
    <t>Cena celkem</t>
  </si>
  <si>
    <t>Hořovice - oprava místních komunikací</t>
  </si>
  <si>
    <t>Oprava povrchu v ulicích Vísecká a Malá</t>
  </si>
  <si>
    <t>Popis</t>
  </si>
  <si>
    <t>MJ</t>
  </si>
  <si>
    <t>Výměra</t>
  </si>
  <si>
    <t>Jedn. Cena</t>
  </si>
  <si>
    <t>Cena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</si>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</sst>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#,##0.000_);[Red]\-\ #,##0.000_);&quot;–&quot;??;_(@_)"/>
    <numFmt numFmtId="166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6"/>
      <color rgb="FFC00000"/>
      <name val="Arial"/>
      <family val="2"/>
      <charset val="238"/>
    </font>
    <font>
      <sz val="6"/>
      <color rgb="FF0070C0"/>
      <name val="Arial"/>
      <family val="2"/>
      <charset val="238"/>
    </font>
    <font>
      <sz val="6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166" fontId="0" fillId="0" borderId="2" xfId="0" applyNumberFormat="1" applyBorder="1"/>
    <xf numFmtId="1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166" fontId="3" fillId="0" borderId="2" xfId="0" applyNumberFormat="1" applyFont="1" applyBorder="1"/>
    <xf numFmtId="0" fontId="0" fillId="0" borderId="3" xfId="0" applyBorder="1"/>
    <xf numFmtId="0" fontId="3" fillId="0" borderId="4" xfId="0" applyFont="1" applyBorder="1"/>
    <xf numFmtId="0" fontId="0" fillId="0" borderId="4" xfId="0" applyBorder="1" applyAlignment="1">
      <alignment horizontal="center"/>
    </xf>
    <xf numFmtId="4" fontId="0" fillId="0" borderId="4" xfId="0" applyNumberFormat="1" applyBorder="1"/>
    <xf numFmtId="166" fontId="3" fillId="0" borderId="5" xfId="0" applyNumberFormat="1" applyFont="1" applyBorder="1"/>
    <xf numFmtId="0" fontId="0" fillId="0" borderId="6" xfId="0" applyBorder="1" applyAlignment="1">
      <alignment horizontal="center"/>
    </xf>
    <xf numFmtId="4" fontId="0" fillId="0" borderId="6" xfId="0" applyNumberForma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1" fontId="2" fillId="0" borderId="7" xfId="0" applyNumberFormat="1" applyFont="1" applyBorder="1"/>
    <xf numFmtId="49" fontId="2" fillId="0" borderId="8" xfId="0" applyNumberFormat="1" applyFont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center"/>
    </xf>
    <xf numFmtId="164" fontId="2" fillId="0" borderId="10" xfId="0" applyNumberFormat="1" applyFont="1" applyBorder="1"/>
    <xf numFmtId="0" fontId="0" fillId="0" borderId="10" xfId="0" applyBorder="1"/>
    <xf numFmtId="0" fontId="0" fillId="0" borderId="11" xfId="0" applyBorder="1"/>
    <xf numFmtId="49" fontId="0" fillId="0" borderId="0" xfId="0" applyNumberFormat="1" applyBorder="1"/>
    <xf numFmtId="4" fontId="0" fillId="0" borderId="12" xfId="0" applyNumberFormat="1" applyBorder="1"/>
    <xf numFmtId="0" fontId="0" fillId="0" borderId="4" xfId="0" applyBorder="1"/>
    <xf numFmtId="0" fontId="0" fillId="0" borderId="13" xfId="0" applyBorder="1" applyAlignment="1">
      <alignment horizontal="center"/>
    </xf>
    <xf numFmtId="4" fontId="0" fillId="0" borderId="13" xfId="0" applyNumberFormat="1" applyBorder="1"/>
    <xf numFmtId="4" fontId="0" fillId="0" borderId="14" xfId="0" applyNumberFormat="1" applyBorder="1"/>
    <xf numFmtId="0" fontId="3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B93CC-7692-4ACF-AF3A-8503232FB5BC}">
  <sheetPr>
    <pageSetUpPr fitToPage="1"/>
  </sheetPr>
  <dimension ref="A1:H42"/>
  <sheetViews>
    <sheetView tabSelected="1" workbookViewId="0">
      <selection activeCell="L19" sqref="L19"/>
    </sheetView>
  </sheetViews>
  <sheetFormatPr defaultRowHeight="14.4" x14ac:dyDescent="0.3"/>
  <cols>
    <col min="1" max="1" width="4.5546875" customWidth="1"/>
    <col min="2" max="2" width="121" bestFit="1" customWidth="1"/>
    <col min="3" max="3" width="8.88671875" style="1" customWidth="1"/>
    <col min="4" max="4" width="8.88671875" customWidth="1"/>
    <col min="6" max="6" width="12.33203125" customWidth="1"/>
  </cols>
  <sheetData>
    <row r="1" spans="1:8" x14ac:dyDescent="0.3">
      <c r="A1" s="19"/>
      <c r="B1" s="20" t="s">
        <v>42</v>
      </c>
      <c r="C1" s="21"/>
      <c r="D1" s="22"/>
      <c r="E1" s="22"/>
      <c r="F1" s="23"/>
    </row>
    <row r="2" spans="1:8" x14ac:dyDescent="0.3">
      <c r="A2" s="2"/>
      <c r="B2" s="24"/>
      <c r="C2" s="25"/>
      <c r="D2" s="26"/>
      <c r="E2" s="26"/>
      <c r="F2" s="3"/>
    </row>
    <row r="3" spans="1:8" s="10" customFormat="1" ht="9.6" customHeight="1" thickBot="1" x14ac:dyDescent="0.25">
      <c r="A3" s="4"/>
      <c r="B3" s="5" t="s">
        <v>44</v>
      </c>
      <c r="C3" s="5" t="s">
        <v>45</v>
      </c>
      <c r="D3" s="6" t="s">
        <v>46</v>
      </c>
      <c r="E3" s="6" t="s">
        <v>47</v>
      </c>
      <c r="F3" s="7" t="s">
        <v>48</v>
      </c>
      <c r="G3" s="8"/>
      <c r="H3" s="9"/>
    </row>
    <row r="4" spans="1:8" x14ac:dyDescent="0.3">
      <c r="A4" s="27"/>
      <c r="B4" s="28" t="s">
        <v>43</v>
      </c>
      <c r="C4" s="29"/>
      <c r="D4" s="30"/>
      <c r="E4" s="31"/>
      <c r="F4" s="32"/>
    </row>
    <row r="5" spans="1:8" ht="16.2" x14ac:dyDescent="0.3">
      <c r="A5" s="2">
        <v>1</v>
      </c>
      <c r="B5" s="33" t="s">
        <v>0</v>
      </c>
      <c r="C5" s="17" t="s">
        <v>49</v>
      </c>
      <c r="D5" s="18">
        <v>1603</v>
      </c>
      <c r="E5" s="18">
        <v>0</v>
      </c>
      <c r="F5" s="34">
        <f>D5*E5</f>
        <v>0</v>
      </c>
    </row>
    <row r="6" spans="1:8" ht="16.2" x14ac:dyDescent="0.3">
      <c r="A6" s="2">
        <v>2</v>
      </c>
      <c r="B6" s="33" t="s">
        <v>1</v>
      </c>
      <c r="C6" s="17" t="s">
        <v>49</v>
      </c>
      <c r="D6" s="18">
        <v>1603</v>
      </c>
      <c r="E6" s="18">
        <v>0</v>
      </c>
      <c r="F6" s="34">
        <f>D6*E6</f>
        <v>0</v>
      </c>
    </row>
    <row r="7" spans="1:8" x14ac:dyDescent="0.3">
      <c r="A7" s="2">
        <v>3</v>
      </c>
      <c r="B7" s="33" t="s">
        <v>2</v>
      </c>
      <c r="C7" s="17" t="s">
        <v>3</v>
      </c>
      <c r="D7" s="18">
        <f>ROUND(0.15*1603*2.4,1)</f>
        <v>577.1</v>
      </c>
      <c r="E7" s="18">
        <v>0</v>
      </c>
      <c r="F7" s="34">
        <f>D7*E7</f>
        <v>0</v>
      </c>
    </row>
    <row r="8" spans="1:8" x14ac:dyDescent="0.3">
      <c r="A8" s="2">
        <v>4</v>
      </c>
      <c r="B8" s="33" t="s">
        <v>4</v>
      </c>
      <c r="C8" s="17" t="s">
        <v>3</v>
      </c>
      <c r="D8" s="18">
        <f>ROUND(0.15*1603*2.4*9,1)</f>
        <v>5193.7</v>
      </c>
      <c r="E8" s="18">
        <v>0</v>
      </c>
      <c r="F8" s="34">
        <f>D8*E8</f>
        <v>0</v>
      </c>
    </row>
    <row r="9" spans="1:8" x14ac:dyDescent="0.3">
      <c r="A9" s="2">
        <v>5</v>
      </c>
      <c r="B9" s="33" t="s">
        <v>5</v>
      </c>
      <c r="C9" s="17" t="s">
        <v>3</v>
      </c>
      <c r="D9" s="18">
        <f>ROUND(0.15*1603*2.4,1)</f>
        <v>577.1</v>
      </c>
      <c r="E9" s="18">
        <v>0</v>
      </c>
      <c r="F9" s="34">
        <f>D9*E9</f>
        <v>0</v>
      </c>
    </row>
    <row r="10" spans="1:8" ht="16.2" x14ac:dyDescent="0.3">
      <c r="A10" s="2">
        <v>6</v>
      </c>
      <c r="B10" s="33" t="s">
        <v>6</v>
      </c>
      <c r="C10" s="17" t="s">
        <v>49</v>
      </c>
      <c r="D10" s="18">
        <v>1603</v>
      </c>
      <c r="E10" s="18">
        <v>0</v>
      </c>
      <c r="F10" s="34">
        <f>D10*E10</f>
        <v>0</v>
      </c>
    </row>
    <row r="11" spans="1:8" ht="16.2" x14ac:dyDescent="0.3">
      <c r="A11" s="2">
        <v>7</v>
      </c>
      <c r="B11" s="33" t="s">
        <v>7</v>
      </c>
      <c r="C11" s="17" t="s">
        <v>50</v>
      </c>
      <c r="D11" s="18">
        <f>577+96</f>
        <v>673</v>
      </c>
      <c r="E11" s="18">
        <v>0</v>
      </c>
      <c r="F11" s="34">
        <f>D11*E11</f>
        <v>0</v>
      </c>
    </row>
    <row r="12" spans="1:8" ht="16.2" x14ac:dyDescent="0.3">
      <c r="A12" s="2">
        <v>8</v>
      </c>
      <c r="B12" s="33" t="s">
        <v>8</v>
      </c>
      <c r="C12" s="17" t="s">
        <v>50</v>
      </c>
      <c r="D12" s="18">
        <f>673+60.9</f>
        <v>733.9</v>
      </c>
      <c r="E12" s="18">
        <v>0</v>
      </c>
      <c r="F12" s="34">
        <f>D12*E12</f>
        <v>0</v>
      </c>
    </row>
    <row r="13" spans="1:8" x14ac:dyDescent="0.3">
      <c r="A13" s="2">
        <v>9</v>
      </c>
      <c r="B13" s="33" t="s">
        <v>9</v>
      </c>
      <c r="C13" s="17" t="s">
        <v>3</v>
      </c>
      <c r="D13" s="18">
        <f>673*2+60.9*2</f>
        <v>1467.8</v>
      </c>
      <c r="E13" s="18">
        <v>0</v>
      </c>
      <c r="F13" s="34">
        <f>D13*E13</f>
        <v>0</v>
      </c>
    </row>
    <row r="14" spans="1:8" ht="16.2" x14ac:dyDescent="0.3">
      <c r="A14" s="2">
        <v>10</v>
      </c>
      <c r="B14" s="33" t="s">
        <v>10</v>
      </c>
      <c r="C14" s="17" t="s">
        <v>50</v>
      </c>
      <c r="D14" s="18">
        <v>60.9</v>
      </c>
      <c r="E14" s="18">
        <v>0</v>
      </c>
      <c r="F14" s="34">
        <f>D14*E14</f>
        <v>0</v>
      </c>
    </row>
    <row r="15" spans="1:8" x14ac:dyDescent="0.3">
      <c r="A15" s="2">
        <v>11</v>
      </c>
      <c r="B15" s="33" t="s">
        <v>11</v>
      </c>
      <c r="C15" s="17" t="s">
        <v>12</v>
      </c>
      <c r="D15" s="18">
        <v>9</v>
      </c>
      <c r="E15" s="18">
        <v>0</v>
      </c>
      <c r="F15" s="34">
        <f>D15*E15</f>
        <v>0</v>
      </c>
    </row>
    <row r="16" spans="1:8" x14ac:dyDescent="0.3">
      <c r="A16" s="2">
        <v>12</v>
      </c>
      <c r="B16" s="24" t="s">
        <v>13</v>
      </c>
      <c r="C16" s="17" t="s">
        <v>14</v>
      </c>
      <c r="D16" s="18">
        <v>487</v>
      </c>
      <c r="E16" s="18">
        <v>0</v>
      </c>
      <c r="F16" s="34">
        <f>D16*E16</f>
        <v>0</v>
      </c>
    </row>
    <row r="17" spans="1:6" x14ac:dyDescent="0.3">
      <c r="A17" s="2">
        <v>13</v>
      </c>
      <c r="B17" s="33" t="s">
        <v>15</v>
      </c>
      <c r="C17" s="17" t="s">
        <v>3</v>
      </c>
      <c r="D17" s="18">
        <f>ROUND(0.5*0.5*487*2,1)</f>
        <v>243.5</v>
      </c>
      <c r="E17" s="18">
        <v>0</v>
      </c>
      <c r="F17" s="34">
        <f>D17*E17</f>
        <v>0</v>
      </c>
    </row>
    <row r="18" spans="1:6" ht="16.2" x14ac:dyDescent="0.3">
      <c r="A18" s="2">
        <v>14</v>
      </c>
      <c r="B18" s="33" t="s">
        <v>16</v>
      </c>
      <c r="C18" s="17" t="s">
        <v>49</v>
      </c>
      <c r="D18" s="18">
        <f>4*0.5*487</f>
        <v>974</v>
      </c>
      <c r="E18" s="18">
        <v>0</v>
      </c>
      <c r="F18" s="34">
        <f>D18*E18</f>
        <v>0</v>
      </c>
    </row>
    <row r="19" spans="1:6" ht="16.2" x14ac:dyDescent="0.3">
      <c r="A19" s="2">
        <v>15</v>
      </c>
      <c r="B19" s="33" t="s">
        <v>17</v>
      </c>
      <c r="C19" s="17" t="s">
        <v>49</v>
      </c>
      <c r="D19" s="18">
        <f>4*0.5*487*1.1</f>
        <v>1071.4000000000001</v>
      </c>
      <c r="E19" s="18">
        <v>0</v>
      </c>
      <c r="F19" s="34">
        <f>D19*E19</f>
        <v>0</v>
      </c>
    </row>
    <row r="20" spans="1:6" x14ac:dyDescent="0.3">
      <c r="A20" s="2">
        <v>16</v>
      </c>
      <c r="B20" s="33" t="s">
        <v>18</v>
      </c>
      <c r="C20" s="17" t="s">
        <v>14</v>
      </c>
      <c r="D20" s="18">
        <v>487</v>
      </c>
      <c r="E20" s="18">
        <v>0</v>
      </c>
      <c r="F20" s="34">
        <f>D20*E20</f>
        <v>0</v>
      </c>
    </row>
    <row r="21" spans="1:6" x14ac:dyDescent="0.3">
      <c r="A21" s="2">
        <v>17</v>
      </c>
      <c r="B21" s="33" t="s">
        <v>19</v>
      </c>
      <c r="C21" s="17" t="s">
        <v>14</v>
      </c>
      <c r="D21" s="18">
        <v>1045</v>
      </c>
      <c r="E21" s="18">
        <v>0</v>
      </c>
      <c r="F21" s="34">
        <f>D21*E21</f>
        <v>0</v>
      </c>
    </row>
    <row r="22" spans="1:6" x14ac:dyDescent="0.3">
      <c r="A22" s="2">
        <v>18</v>
      </c>
      <c r="B22" s="33" t="s">
        <v>20</v>
      </c>
      <c r="C22" s="17" t="s">
        <v>14</v>
      </c>
      <c r="D22" s="18">
        <v>71</v>
      </c>
      <c r="E22" s="18">
        <v>0</v>
      </c>
      <c r="F22" s="34">
        <f>D22*E22</f>
        <v>0</v>
      </c>
    </row>
    <row r="23" spans="1:6" x14ac:dyDescent="0.3">
      <c r="A23" s="2">
        <v>19</v>
      </c>
      <c r="B23" s="33" t="s">
        <v>21</v>
      </c>
      <c r="C23" s="17" t="s">
        <v>14</v>
      </c>
      <c r="D23" s="18">
        <v>1045</v>
      </c>
      <c r="E23" s="18">
        <v>0</v>
      </c>
      <c r="F23" s="34">
        <f>D23*E23</f>
        <v>0</v>
      </c>
    </row>
    <row r="24" spans="1:6" x14ac:dyDescent="0.3">
      <c r="A24" s="2">
        <v>20</v>
      </c>
      <c r="B24" s="33" t="s">
        <v>22</v>
      </c>
      <c r="C24" s="17" t="s">
        <v>14</v>
      </c>
      <c r="D24" s="18">
        <v>71</v>
      </c>
      <c r="E24" s="18">
        <v>0</v>
      </c>
      <c r="F24" s="34">
        <f>D24*E24</f>
        <v>0</v>
      </c>
    </row>
    <row r="25" spans="1:6" ht="16.2" x14ac:dyDescent="0.3">
      <c r="A25" s="2">
        <v>21</v>
      </c>
      <c r="B25" s="33" t="s">
        <v>23</v>
      </c>
      <c r="C25" s="17" t="s">
        <v>49</v>
      </c>
      <c r="D25" s="18">
        <v>1650</v>
      </c>
      <c r="E25" s="18">
        <v>0</v>
      </c>
      <c r="F25" s="34">
        <f>D25*E25</f>
        <v>0</v>
      </c>
    </row>
    <row r="26" spans="1:6" ht="16.2" x14ac:dyDescent="0.3">
      <c r="A26" s="2">
        <v>22</v>
      </c>
      <c r="B26" s="33" t="s">
        <v>24</v>
      </c>
      <c r="C26" s="17" t="s">
        <v>49</v>
      </c>
      <c r="D26" s="18">
        <v>1650</v>
      </c>
      <c r="E26" s="18">
        <v>0</v>
      </c>
      <c r="F26" s="34">
        <f>D26*E26</f>
        <v>0</v>
      </c>
    </row>
    <row r="27" spans="1:6" ht="16.2" x14ac:dyDescent="0.3">
      <c r="A27" s="2">
        <v>23</v>
      </c>
      <c r="B27" s="33" t="s">
        <v>25</v>
      </c>
      <c r="C27" s="17" t="s">
        <v>49</v>
      </c>
      <c r="D27" s="18">
        <f>160+45</f>
        <v>205</v>
      </c>
      <c r="E27" s="18">
        <v>0</v>
      </c>
      <c r="F27" s="34">
        <f>D27*E27</f>
        <v>0</v>
      </c>
    </row>
    <row r="28" spans="1:6" ht="16.2" x14ac:dyDescent="0.3">
      <c r="A28" s="2">
        <v>24</v>
      </c>
      <c r="B28" s="33" t="s">
        <v>26</v>
      </c>
      <c r="C28" s="17" t="s">
        <v>49</v>
      </c>
      <c r="D28" s="18">
        <v>45</v>
      </c>
      <c r="E28" s="18">
        <v>0</v>
      </c>
      <c r="F28" s="34">
        <f>D28*E28</f>
        <v>0</v>
      </c>
    </row>
    <row r="29" spans="1:6" ht="16.2" x14ac:dyDescent="0.3">
      <c r="A29" s="2">
        <v>25</v>
      </c>
      <c r="B29" s="33" t="s">
        <v>27</v>
      </c>
      <c r="C29" s="17" t="s">
        <v>49</v>
      </c>
      <c r="D29" s="18">
        <v>160</v>
      </c>
      <c r="E29" s="18">
        <v>0</v>
      </c>
      <c r="F29" s="34">
        <f>D29*E29</f>
        <v>0</v>
      </c>
    </row>
    <row r="30" spans="1:6" ht="16.2" x14ac:dyDescent="0.3">
      <c r="A30" s="2">
        <v>26</v>
      </c>
      <c r="B30" s="33" t="s">
        <v>28</v>
      </c>
      <c r="C30" s="17" t="s">
        <v>49</v>
      </c>
      <c r="D30" s="18">
        <v>1099</v>
      </c>
      <c r="E30" s="18">
        <v>0</v>
      </c>
      <c r="F30" s="34">
        <f>D30*E30</f>
        <v>0</v>
      </c>
    </row>
    <row r="31" spans="1:6" ht="16.2" x14ac:dyDescent="0.3">
      <c r="A31" s="2">
        <v>27</v>
      </c>
      <c r="B31" s="33" t="s">
        <v>29</v>
      </c>
      <c r="C31" s="17" t="s">
        <v>49</v>
      </c>
      <c r="D31" s="18">
        <v>1099</v>
      </c>
      <c r="E31" s="18">
        <v>0</v>
      </c>
      <c r="F31" s="34">
        <f>D31*E31</f>
        <v>0</v>
      </c>
    </row>
    <row r="32" spans="1:6" ht="16.2" x14ac:dyDescent="0.3">
      <c r="A32" s="2">
        <v>28</v>
      </c>
      <c r="B32" s="33" t="s">
        <v>30</v>
      </c>
      <c r="C32" s="17" t="s">
        <v>49</v>
      </c>
      <c r="D32" s="18">
        <v>1099</v>
      </c>
      <c r="E32" s="18">
        <v>0</v>
      </c>
      <c r="F32" s="34">
        <f>D32*E32</f>
        <v>0</v>
      </c>
    </row>
    <row r="33" spans="1:6" x14ac:dyDescent="0.3">
      <c r="A33" s="2">
        <v>29</v>
      </c>
      <c r="B33" s="24" t="s">
        <v>31</v>
      </c>
      <c r="C33" s="17" t="s">
        <v>14</v>
      </c>
      <c r="D33" s="18">
        <v>55</v>
      </c>
      <c r="E33" s="18">
        <v>0</v>
      </c>
      <c r="F33" s="34">
        <f>D33*E33</f>
        <v>0</v>
      </c>
    </row>
    <row r="34" spans="1:6" ht="16.2" x14ac:dyDescent="0.3">
      <c r="A34" s="2">
        <v>30</v>
      </c>
      <c r="B34" s="33" t="s">
        <v>32</v>
      </c>
      <c r="C34" s="17" t="s">
        <v>49</v>
      </c>
      <c r="D34" s="18">
        <v>1045</v>
      </c>
      <c r="E34" s="18">
        <v>0</v>
      </c>
      <c r="F34" s="34">
        <f>D34*E34</f>
        <v>0</v>
      </c>
    </row>
    <row r="35" spans="1:6" x14ac:dyDescent="0.3">
      <c r="A35" s="2">
        <v>31</v>
      </c>
      <c r="B35" s="33" t="s">
        <v>33</v>
      </c>
      <c r="C35" s="17" t="s">
        <v>3</v>
      </c>
      <c r="D35" s="18">
        <f>ROUND(1045*0.1*1.6,1)</f>
        <v>167.2</v>
      </c>
      <c r="E35" s="18">
        <v>0</v>
      </c>
      <c r="F35" s="34">
        <f>D35*E35</f>
        <v>0</v>
      </c>
    </row>
    <row r="36" spans="1:6" ht="16.2" x14ac:dyDescent="0.3">
      <c r="A36" s="2">
        <v>32</v>
      </c>
      <c r="B36" s="33" t="s">
        <v>34</v>
      </c>
      <c r="C36" s="17" t="s">
        <v>49</v>
      </c>
      <c r="D36" s="18">
        <v>1045</v>
      </c>
      <c r="E36" s="18">
        <v>0</v>
      </c>
      <c r="F36" s="34">
        <f>D36*E36</f>
        <v>0</v>
      </c>
    </row>
    <row r="37" spans="1:6" x14ac:dyDescent="0.3">
      <c r="A37" s="2">
        <v>33</v>
      </c>
      <c r="B37" s="33" t="s">
        <v>35</v>
      </c>
      <c r="C37" s="17" t="s">
        <v>36</v>
      </c>
      <c r="D37" s="18">
        <f>ROUND(1045*0.03,1)</f>
        <v>31.4</v>
      </c>
      <c r="E37" s="18">
        <v>0</v>
      </c>
      <c r="F37" s="34">
        <f>D37*E37</f>
        <v>0</v>
      </c>
    </row>
    <row r="38" spans="1:6" ht="15" thickBot="1" x14ac:dyDescent="0.35">
      <c r="A38" s="12">
        <v>34</v>
      </c>
      <c r="B38" s="35" t="s">
        <v>37</v>
      </c>
      <c r="C38" s="36" t="s">
        <v>38</v>
      </c>
      <c r="D38" s="37">
        <v>1</v>
      </c>
      <c r="E38" s="37">
        <v>0</v>
      </c>
      <c r="F38" s="38">
        <f>D38*E38</f>
        <v>0</v>
      </c>
    </row>
    <row r="39" spans="1:6" x14ac:dyDescent="0.3">
      <c r="A39" s="19"/>
      <c r="B39" s="22"/>
      <c r="C39" s="21"/>
      <c r="D39" s="22"/>
      <c r="E39" s="22"/>
      <c r="F39" s="23"/>
    </row>
    <row r="40" spans="1:6" x14ac:dyDescent="0.3">
      <c r="A40" s="2"/>
      <c r="B40" s="39" t="s">
        <v>39</v>
      </c>
      <c r="C40" s="25"/>
      <c r="D40" s="26"/>
      <c r="E40" s="26"/>
      <c r="F40" s="11">
        <f>SUM(F5:F39)</f>
        <v>0</v>
      </c>
    </row>
    <row r="41" spans="1:6" x14ac:dyDescent="0.3">
      <c r="A41" s="2"/>
      <c r="B41" s="39" t="s">
        <v>40</v>
      </c>
      <c r="C41" s="25"/>
      <c r="D41" s="26"/>
      <c r="E41" s="26"/>
      <c r="F41" s="11">
        <f>F40/100*21</f>
        <v>0</v>
      </c>
    </row>
    <row r="42" spans="1:6" ht="15" thickBot="1" x14ac:dyDescent="0.35">
      <c r="A42" s="12"/>
      <c r="B42" s="13" t="s">
        <v>41</v>
      </c>
      <c r="C42" s="14"/>
      <c r="D42" s="15"/>
      <c r="E42" s="15"/>
      <c r="F42" s="16">
        <f>SUM(F40:F41)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Šnajdr</dc:creator>
  <cp:lastModifiedBy>Milan Šnajdr</cp:lastModifiedBy>
  <cp:lastPrinted>2024-05-16T11:04:39Z</cp:lastPrinted>
  <dcterms:created xsi:type="dcterms:W3CDTF">2024-05-16T10:49:39Z</dcterms:created>
  <dcterms:modified xsi:type="dcterms:W3CDTF">2024-05-16T11:04:49Z</dcterms:modified>
</cp:coreProperties>
</file>