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a - Rekonstrukce a v..." sheetId="2" r:id="rId2"/>
    <sheet name="SO 04 - Mravenčí stezka" sheetId="3" r:id="rId3"/>
    <sheet name="SO 05 - Lesní kruh" sheetId="4" r:id="rId4"/>
    <sheet name="SO 06 - Vodní kruh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01a - Rekonstrukce a v...'!$C$123:$K$182</definedName>
    <definedName name="_xlnm.Print_Area" localSheetId="1">'SO 01a - Rekonstrukce a v...'!$C$4:$J$76,'SO 01a - Rekonstrukce a v...'!$C$82:$J$105,'SO 01a - Rekonstrukce a v...'!$C$111:$J$182</definedName>
    <definedName name="_xlnm.Print_Titles" localSheetId="1">'SO 01a - Rekonstrukce a v...'!$123:$123</definedName>
    <definedName name="_xlnm._FilterDatabase" localSheetId="2" hidden="1">'SO 04 - Mravenčí stezka'!$C$124:$K$160</definedName>
    <definedName name="_xlnm.Print_Area" localSheetId="2">'SO 04 - Mravenčí stezka'!$C$4:$J$76,'SO 04 - Mravenčí stezka'!$C$82:$J$106,'SO 04 - Mravenčí stezka'!$C$112:$J$160</definedName>
    <definedName name="_xlnm.Print_Titles" localSheetId="2">'SO 04 - Mravenčí stezka'!$124:$124</definedName>
    <definedName name="_xlnm._FilterDatabase" localSheetId="3" hidden="1">'SO 05 - Lesní kruh'!$C$124:$K$185</definedName>
    <definedName name="_xlnm.Print_Area" localSheetId="3">'SO 05 - Lesní kruh'!$C$4:$J$76,'SO 05 - Lesní kruh'!$C$82:$J$106,'SO 05 - Lesní kruh'!$C$112:$J$185</definedName>
    <definedName name="_xlnm.Print_Titles" localSheetId="3">'SO 05 - Lesní kruh'!$124:$124</definedName>
    <definedName name="_xlnm._FilterDatabase" localSheetId="4" hidden="1">'SO 06 - Vodní kruh'!$C$124:$K$174</definedName>
    <definedName name="_xlnm.Print_Area" localSheetId="4">'SO 06 - Vodní kruh'!$C$4:$J$76,'SO 06 - Vodní kruh'!$C$82:$J$106,'SO 06 - Vodní kruh'!$C$112:$J$174</definedName>
    <definedName name="_xlnm.Print_Titles" localSheetId="4">'SO 06 - Vodní kruh'!$124:$124</definedName>
  </definedNames>
  <calcPr/>
</workbook>
</file>

<file path=xl/calcChain.xml><?xml version="1.0" encoding="utf-8"?>
<calcChain xmlns="http://schemas.openxmlformats.org/spreadsheetml/2006/main">
  <c i="5" l="1" r="J174"/>
  <c r="J37"/>
  <c r="J36"/>
  <c i="1" r="AY98"/>
  <c i="5" r="J35"/>
  <c i="1" r="AX98"/>
  <c i="5" r="J105"/>
  <c r="BI169"/>
  <c r="BH169"/>
  <c r="BG169"/>
  <c r="BF169"/>
  <c r="T169"/>
  <c r="T168"/>
  <c r="R169"/>
  <c r="R168"/>
  <c r="P169"/>
  <c r="P168"/>
  <c r="BI163"/>
  <c r="BH163"/>
  <c r="BG163"/>
  <c r="BF163"/>
  <c r="T163"/>
  <c r="T162"/>
  <c r="R163"/>
  <c r="R162"/>
  <c r="P163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T139"/>
  <c r="R140"/>
  <c r="R139"/>
  <c r="P140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121"/>
  <c r="J20"/>
  <c r="J18"/>
  <c r="E18"/>
  <c r="F122"/>
  <c r="J17"/>
  <c r="J15"/>
  <c r="E15"/>
  <c r="F121"/>
  <c r="J14"/>
  <c r="J12"/>
  <c r="J119"/>
  <c r="E7"/>
  <c r="E115"/>
  <c i="4" r="J185"/>
  <c r="J37"/>
  <c r="J36"/>
  <c i="1" r="AY97"/>
  <c i="4" r="J35"/>
  <c i="1" r="AX97"/>
  <c i="4" r="J105"/>
  <c r="BI179"/>
  <c r="BH179"/>
  <c r="BG179"/>
  <c r="BF179"/>
  <c r="T179"/>
  <c r="T178"/>
  <c r="R179"/>
  <c r="R178"/>
  <c r="P179"/>
  <c r="P178"/>
  <c r="BI173"/>
  <c r="BH173"/>
  <c r="BG173"/>
  <c r="BF173"/>
  <c r="T173"/>
  <c r="T172"/>
  <c r="R173"/>
  <c r="R172"/>
  <c r="P173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T143"/>
  <c r="R144"/>
  <c r="R143"/>
  <c r="P144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89"/>
  <c r="E87"/>
  <c r="J24"/>
  <c r="E24"/>
  <c r="J92"/>
  <c r="J23"/>
  <c r="J21"/>
  <c r="E21"/>
  <c r="J121"/>
  <c r="J20"/>
  <c r="J18"/>
  <c r="E18"/>
  <c r="F122"/>
  <c r="J17"/>
  <c r="J15"/>
  <c r="E15"/>
  <c r="F91"/>
  <c r="J14"/>
  <c r="J12"/>
  <c r="J119"/>
  <c r="E7"/>
  <c r="E115"/>
  <c i="3" r="J160"/>
  <c r="J154"/>
  <c r="J37"/>
  <c r="J36"/>
  <c i="1" r="AY96"/>
  <c i="3" r="J35"/>
  <c i="1" r="AX96"/>
  <c i="3" r="J105"/>
  <c r="BI158"/>
  <c r="BH158"/>
  <c r="BG158"/>
  <c r="BF158"/>
  <c r="T158"/>
  <c r="T157"/>
  <c r="R158"/>
  <c r="R157"/>
  <c r="P158"/>
  <c r="P157"/>
  <c r="BI156"/>
  <c r="BH156"/>
  <c r="BG156"/>
  <c r="BF156"/>
  <c r="T156"/>
  <c r="T155"/>
  <c r="R156"/>
  <c r="R155"/>
  <c r="P156"/>
  <c r="P155"/>
  <c r="J102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T145"/>
  <c r="R146"/>
  <c r="R145"/>
  <c r="P146"/>
  <c r="P145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121"/>
  <c r="J20"/>
  <c r="J18"/>
  <c r="E18"/>
  <c r="F122"/>
  <c r="J17"/>
  <c r="J15"/>
  <c r="E15"/>
  <c r="F121"/>
  <c r="J14"/>
  <c r="J12"/>
  <c r="J119"/>
  <c r="E7"/>
  <c r="E115"/>
  <c i="2" r="J180"/>
  <c r="J149"/>
  <c r="J37"/>
  <c r="J36"/>
  <c i="1" r="AY95"/>
  <c i="2" r="J35"/>
  <c i="1" r="AX95"/>
  <c i="2" r="BI182"/>
  <c r="BH182"/>
  <c r="BG182"/>
  <c r="BF182"/>
  <c r="T182"/>
  <c r="T181"/>
  <c r="R182"/>
  <c r="R181"/>
  <c r="P182"/>
  <c r="P181"/>
  <c r="J103"/>
  <c r="BI179"/>
  <c r="BH179"/>
  <c r="BG179"/>
  <c r="BF179"/>
  <c r="T179"/>
  <c r="R179"/>
  <c r="P179"/>
  <c r="BI178"/>
  <c r="BH178"/>
  <c r="BG178"/>
  <c r="BF178"/>
  <c r="T178"/>
  <c r="R178"/>
  <c r="P178"/>
  <c r="BI170"/>
  <c r="BH170"/>
  <c r="BG170"/>
  <c r="BF170"/>
  <c r="T170"/>
  <c r="R170"/>
  <c r="P170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6"/>
  <c r="BH156"/>
  <c r="BG156"/>
  <c r="BF156"/>
  <c r="T156"/>
  <c r="R156"/>
  <c r="P156"/>
  <c r="BI151"/>
  <c r="BH151"/>
  <c r="BG151"/>
  <c r="BF151"/>
  <c r="T151"/>
  <c r="R151"/>
  <c r="P151"/>
  <c r="J100"/>
  <c r="BI148"/>
  <c r="BH148"/>
  <c r="BG148"/>
  <c r="BF148"/>
  <c r="T148"/>
  <c r="R148"/>
  <c r="P148"/>
  <c r="BI147"/>
  <c r="BH147"/>
  <c r="BG147"/>
  <c r="BF147"/>
  <c r="T147"/>
  <c r="R147"/>
  <c r="P147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91"/>
  <c r="J20"/>
  <c r="J18"/>
  <c r="E18"/>
  <c r="F121"/>
  <c r="J17"/>
  <c r="J15"/>
  <c r="E15"/>
  <c r="F120"/>
  <c r="J14"/>
  <c r="J12"/>
  <c r="J118"/>
  <c r="E7"/>
  <c r="E114"/>
  <c i="1" r="L90"/>
  <c r="AM90"/>
  <c r="AM89"/>
  <c r="L89"/>
  <c r="AM87"/>
  <c r="L87"/>
  <c r="L85"/>
  <c r="L84"/>
  <c i="2" r="J182"/>
  <c r="J179"/>
  <c r="J170"/>
  <c r="J163"/>
  <c r="BK157"/>
  <c r="J156"/>
  <c r="BK148"/>
  <c r="BK141"/>
  <c r="J138"/>
  <c r="BK135"/>
  <c r="J127"/>
  <c r="J137"/>
  <c r="BK127"/>
  <c r="J135"/>
  <c i="3" r="J158"/>
  <c r="J153"/>
  <c r="J150"/>
  <c r="BK141"/>
  <c r="BK135"/>
  <c r="BK131"/>
  <c r="BK156"/>
  <c r="BK151"/>
  <c r="J146"/>
  <c r="BK139"/>
  <c r="BK134"/>
  <c r="BK129"/>
  <c i="4" r="J173"/>
  <c r="BK167"/>
  <c r="J142"/>
  <c r="BK140"/>
  <c r="J133"/>
  <c r="BK129"/>
  <c r="J167"/>
  <c r="BK161"/>
  <c r="BK155"/>
  <c r="J152"/>
  <c r="J148"/>
  <c r="BK142"/>
  <c r="J129"/>
  <c r="J168"/>
  <c r="J161"/>
  <c r="J153"/>
  <c r="J144"/>
  <c r="J132"/>
  <c i="5" r="BK169"/>
  <c r="J169"/>
  <c r="J157"/>
  <c r="BK151"/>
  <c r="BK147"/>
  <c r="J138"/>
  <c r="BK134"/>
  <c r="BK128"/>
  <c r="BK160"/>
  <c r="BK158"/>
  <c r="BK156"/>
  <c r="BK149"/>
  <c r="BK146"/>
  <c r="BK138"/>
  <c r="J134"/>
  <c r="J128"/>
  <c i="2" r="BK182"/>
  <c r="BK178"/>
  <c r="BK170"/>
  <c r="BK161"/>
  <c r="J157"/>
  <c r="J151"/>
  <c r="BK147"/>
  <c r="J141"/>
  <c r="BK137"/>
  <c r="J130"/>
  <c r="J128"/>
  <c r="BK138"/>
  <c r="BK130"/>
  <c r="J136"/>
  <c r="BK128"/>
  <c i="3" r="J156"/>
  <c r="J152"/>
  <c r="J149"/>
  <c r="J144"/>
  <c r="J138"/>
  <c r="BK130"/>
  <c r="J128"/>
  <c r="BK153"/>
  <c r="BK150"/>
  <c r="BK144"/>
  <c r="BK138"/>
  <c r="J131"/>
  <c r="BK128"/>
  <c i="4" r="J171"/>
  <c r="BK168"/>
  <c r="BK148"/>
  <c r="J137"/>
  <c r="BK132"/>
  <c r="BK173"/>
  <c r="J166"/>
  <c r="J157"/>
  <c r="BK153"/>
  <c r="J150"/>
  <c r="BK137"/>
  <c r="J128"/>
  <c r="BK170"/>
  <c r="J163"/>
  <c r="BK157"/>
  <c r="BK151"/>
  <c r="J140"/>
  <c r="J130"/>
  <c i="5" r="BK163"/>
  <c r="J160"/>
  <c r="J156"/>
  <c r="BK148"/>
  <c r="J146"/>
  <c r="J140"/>
  <c r="J136"/>
  <c r="J130"/>
  <c r="J163"/>
  <c r="BK157"/>
  <c r="J151"/>
  <c r="J147"/>
  <c r="BK140"/>
  <c r="BK136"/>
  <c r="BK132"/>
  <c i="2" r="BK179"/>
  <c r="J178"/>
  <c r="BK163"/>
  <c r="J161"/>
  <c r="BK156"/>
  <c r="BK151"/>
  <c r="J148"/>
  <c r="J147"/>
  <c r="BK139"/>
  <c r="BK136"/>
  <c r="BK129"/>
  <c r="J139"/>
  <c r="J129"/>
  <c i="1" r="AS94"/>
  <c i="3" r="J151"/>
  <c r="BK146"/>
  <c r="J139"/>
  <c r="J134"/>
  <c r="J129"/>
  <c r="BK158"/>
  <c r="BK152"/>
  <c r="BK149"/>
  <c r="J141"/>
  <c r="J135"/>
  <c r="J130"/>
  <c i="4" r="BK179"/>
  <c r="J170"/>
  <c r="BK150"/>
  <c r="J141"/>
  <c r="J135"/>
  <c r="BK130"/>
  <c r="J179"/>
  <c r="BK163"/>
  <c r="BK159"/>
  <c r="J155"/>
  <c r="J151"/>
  <c r="BK144"/>
  <c r="BK135"/>
  <c r="BK171"/>
  <c r="BK166"/>
  <c r="J159"/>
  <c r="BK152"/>
  <c r="BK141"/>
  <c r="BK133"/>
  <c r="BK128"/>
  <c i="5" r="J161"/>
  <c r="BK161"/>
  <c r="J158"/>
  <c r="J153"/>
  <c r="J149"/>
  <c r="J144"/>
  <c r="BK137"/>
  <c r="J132"/>
  <c r="BK153"/>
  <c r="J148"/>
  <c r="BK144"/>
  <c r="J137"/>
  <c r="BK130"/>
  <c i="2" l="1" r="R126"/>
  <c r="BK150"/>
  <c r="J150"/>
  <c r="J101"/>
  <c r="R150"/>
  <c r="P177"/>
  <c i="3" r="BK127"/>
  <c r="J127"/>
  <c r="J98"/>
  <c r="T127"/>
  <c r="R140"/>
  <c r="P148"/>
  <c i="4" r="BK127"/>
  <c r="J127"/>
  <c r="J98"/>
  <c r="T127"/>
  <c r="BK147"/>
  <c r="J147"/>
  <c r="J100"/>
  <c r="T147"/>
  <c r="R165"/>
  <c r="P169"/>
  <c i="5" r="T127"/>
  <c r="R143"/>
  <c r="T155"/>
  <c i="2" r="P126"/>
  <c r="BK146"/>
  <c r="J146"/>
  <c r="J99"/>
  <c r="R146"/>
  <c r="P150"/>
  <c r="BK177"/>
  <c r="J177"/>
  <c r="J102"/>
  <c r="T177"/>
  <c i="3" r="P127"/>
  <c r="BK140"/>
  <c r="J140"/>
  <c r="J99"/>
  <c r="T140"/>
  <c r="T148"/>
  <c i="4" r="P127"/>
  <c r="R147"/>
  <c r="P165"/>
  <c r="BK169"/>
  <c r="J169"/>
  <c r="J102"/>
  <c r="T169"/>
  <c i="5" r="BK127"/>
  <c r="R127"/>
  <c r="P143"/>
  <c r="BK155"/>
  <c r="J155"/>
  <c r="J101"/>
  <c r="P159"/>
  <c i="2" r="BK126"/>
  <c r="J126"/>
  <c r="J98"/>
  <c r="T126"/>
  <c r="P146"/>
  <c r="T146"/>
  <c r="T150"/>
  <c r="R177"/>
  <c i="3" r="R127"/>
  <c r="P140"/>
  <c r="BK148"/>
  <c r="J148"/>
  <c r="J101"/>
  <c r="R148"/>
  <c i="4" r="R127"/>
  <c r="P147"/>
  <c r="BK165"/>
  <c r="J165"/>
  <c r="J101"/>
  <c r="T165"/>
  <c r="R169"/>
  <c i="5" r="P127"/>
  <c r="BK143"/>
  <c r="J143"/>
  <c r="J100"/>
  <c r="T143"/>
  <c r="P155"/>
  <c r="R155"/>
  <c r="BK159"/>
  <c r="J159"/>
  <c r="J102"/>
  <c r="R159"/>
  <c r="T159"/>
  <c i="4" r="BK172"/>
  <c r="J172"/>
  <c r="J103"/>
  <c i="3" r="BK155"/>
  <c r="J155"/>
  <c r="J103"/>
  <c i="4" r="BK143"/>
  <c r="J143"/>
  <c r="J99"/>
  <c i="2" r="BK181"/>
  <c r="J181"/>
  <c r="J104"/>
  <c i="3" r="BK145"/>
  <c r="J145"/>
  <c r="J100"/>
  <c r="BK157"/>
  <c r="J157"/>
  <c r="J104"/>
  <c i="4" r="BK178"/>
  <c r="J178"/>
  <c r="J104"/>
  <c i="5" r="BK139"/>
  <c r="J139"/>
  <c r="J99"/>
  <c r="BK162"/>
  <c r="J162"/>
  <c r="J103"/>
  <c r="BK168"/>
  <c r="J168"/>
  <c r="J104"/>
  <c r="E85"/>
  <c r="F91"/>
  <c r="F92"/>
  <c r="BE130"/>
  <c r="BE134"/>
  <c r="BE137"/>
  <c r="BE138"/>
  <c r="BE144"/>
  <c r="BE148"/>
  <c r="BE151"/>
  <c r="BE156"/>
  <c r="BE160"/>
  <c r="BE161"/>
  <c r="BE163"/>
  <c r="J89"/>
  <c r="J91"/>
  <c r="J92"/>
  <c r="BE128"/>
  <c r="BE132"/>
  <c r="BE136"/>
  <c r="BE140"/>
  <c r="BE146"/>
  <c r="BE147"/>
  <c r="BE149"/>
  <c r="BE153"/>
  <c r="BE158"/>
  <c r="BE169"/>
  <c r="BE157"/>
  <c i="4" r="J89"/>
  <c r="F92"/>
  <c r="F121"/>
  <c r="J122"/>
  <c r="BE132"/>
  <c r="BE144"/>
  <c r="BE150"/>
  <c r="BE152"/>
  <c r="BE155"/>
  <c r="BE161"/>
  <c r="BE163"/>
  <c r="BE173"/>
  <c r="E85"/>
  <c r="J91"/>
  <c r="BE128"/>
  <c r="BE135"/>
  <c r="BE140"/>
  <c r="BE141"/>
  <c r="BE142"/>
  <c r="BE151"/>
  <c r="BE153"/>
  <c r="BE157"/>
  <c r="BE159"/>
  <c r="BE168"/>
  <c r="BE170"/>
  <c r="BE129"/>
  <c r="BE130"/>
  <c r="BE133"/>
  <c r="BE137"/>
  <c r="BE148"/>
  <c r="BE166"/>
  <c r="BE167"/>
  <c r="BE171"/>
  <c r="BE179"/>
  <c i="3" r="E85"/>
  <c r="F91"/>
  <c r="F92"/>
  <c r="BE128"/>
  <c r="BE129"/>
  <c r="BE131"/>
  <c r="BE135"/>
  <c r="BE138"/>
  <c r="BE141"/>
  <c r="BE150"/>
  <c r="BE151"/>
  <c r="BE152"/>
  <c r="BE153"/>
  <c r="BE156"/>
  <c r="J89"/>
  <c r="J91"/>
  <c r="J92"/>
  <c r="BE130"/>
  <c r="BE134"/>
  <c r="BE139"/>
  <c r="BE144"/>
  <c r="BE146"/>
  <c r="BE149"/>
  <c r="BE158"/>
  <c i="2" r="F91"/>
  <c r="J92"/>
  <c r="J120"/>
  <c r="BE127"/>
  <c r="BE130"/>
  <c r="E85"/>
  <c r="J89"/>
  <c r="F92"/>
  <c r="BE129"/>
  <c r="BE135"/>
  <c r="BE137"/>
  <c r="BE128"/>
  <c r="BE136"/>
  <c r="BE138"/>
  <c r="BE139"/>
  <c r="BE141"/>
  <c r="BE147"/>
  <c r="BE148"/>
  <c r="BE151"/>
  <c r="BE156"/>
  <c r="BE157"/>
  <c r="BE161"/>
  <c r="BE163"/>
  <c r="BE170"/>
  <c r="BE178"/>
  <c r="BE179"/>
  <c r="BE182"/>
  <c r="J34"/>
  <c i="1" r="AW95"/>
  <c i="2" r="F37"/>
  <c i="1" r="BD95"/>
  <c i="3" r="F34"/>
  <c i="1" r="BA96"/>
  <c i="3" r="J34"/>
  <c i="1" r="AW96"/>
  <c i="3" r="F36"/>
  <c i="1" r="BC96"/>
  <c i="4" r="F34"/>
  <c i="1" r="BA97"/>
  <c i="4" r="F37"/>
  <c i="1" r="BD97"/>
  <c i="4" r="F36"/>
  <c i="1" r="BC97"/>
  <c i="5" r="F36"/>
  <c i="1" r="BC98"/>
  <c i="5" r="J34"/>
  <c i="1" r="AW98"/>
  <c i="2" r="F34"/>
  <c i="1" r="BA95"/>
  <c i="2" r="F36"/>
  <c i="1" r="BC95"/>
  <c i="2" r="F35"/>
  <c i="1" r="BB95"/>
  <c i="3" r="F35"/>
  <c i="1" r="BB96"/>
  <c i="3" r="F37"/>
  <c i="1" r="BD96"/>
  <c i="4" r="J34"/>
  <c i="1" r="AW97"/>
  <c i="4" r="F35"/>
  <c i="1" r="BB97"/>
  <c i="5" r="F34"/>
  <c i="1" r="BA98"/>
  <c i="5" r="F35"/>
  <c i="1" r="BB98"/>
  <c i="5" r="F37"/>
  <c i="1" r="BD98"/>
  <c i="4" l="1" r="R126"/>
  <c r="R125"/>
  <c i="3" r="R126"/>
  <c r="R125"/>
  <c i="2" r="T125"/>
  <c r="T124"/>
  <c i="5" r="BK126"/>
  <c r="J126"/>
  <c r="J97"/>
  <c i="3" r="P126"/>
  <c r="P125"/>
  <c i="1" r="AU96"/>
  <c i="5" r="T126"/>
  <c r="T125"/>
  <c i="4" r="T126"/>
  <c r="T125"/>
  <c i="3" r="T126"/>
  <c r="T125"/>
  <c i="5" r="P126"/>
  <c r="P125"/>
  <c i="1" r="AU98"/>
  <c i="5" r="R126"/>
  <c r="R125"/>
  <c i="4" r="P126"/>
  <c r="P125"/>
  <c i="1" r="AU97"/>
  <c i="2" r="P125"/>
  <c r="P124"/>
  <c i="1" r="AU95"/>
  <c i="2" r="R125"/>
  <c r="R124"/>
  <c r="BK125"/>
  <c r="J125"/>
  <c r="J97"/>
  <c i="5" r="J127"/>
  <c r="J98"/>
  <c i="3" r="BK126"/>
  <c r="J126"/>
  <c r="J97"/>
  <c i="4" r="BK126"/>
  <c r="J126"/>
  <c r="J97"/>
  <c i="2" r="F33"/>
  <c i="1" r="AZ95"/>
  <c i="2" r="J33"/>
  <c i="1" r="AV95"/>
  <c r="AT95"/>
  <c i="3" r="F33"/>
  <c i="1" r="AZ96"/>
  <c i="3" r="J33"/>
  <c i="1" r="AV96"/>
  <c r="AT96"/>
  <c i="4" r="F33"/>
  <c i="1" r="AZ97"/>
  <c i="4" r="J33"/>
  <c i="1" r="AV97"/>
  <c r="AT97"/>
  <c i="5" r="F33"/>
  <c i="1" r="AZ98"/>
  <c r="BD94"/>
  <c r="W33"/>
  <c r="BB94"/>
  <c r="W31"/>
  <c r="BC94"/>
  <c r="W32"/>
  <c i="5" r="J33"/>
  <c i="1" r="AV98"/>
  <c r="AT98"/>
  <c r="BA94"/>
  <c r="AW94"/>
  <c r="AK30"/>
  <c i="5" l="1" r="BK125"/>
  <c r="J125"/>
  <c r="J96"/>
  <c i="2" r="BK124"/>
  <c r="J124"/>
  <c r="J96"/>
  <c i="3" r="BK125"/>
  <c r="J125"/>
  <c r="J96"/>
  <c i="4" r="BK125"/>
  <c r="J125"/>
  <c i="1" r="AU94"/>
  <c i="4" r="J30"/>
  <c i="1" r="AG97"/>
  <c r="AZ94"/>
  <c r="W29"/>
  <c r="AX94"/>
  <c r="W30"/>
  <c r="AY94"/>
  <c i="4" l="1" r="J39"/>
  <c r="J96"/>
  <c i="1" r="AN97"/>
  <c i="5" r="J30"/>
  <c i="1" r="AG98"/>
  <c i="2" r="J30"/>
  <c i="1" r="AG95"/>
  <c i="3" r="J30"/>
  <c i="1" r="AG96"/>
  <c r="AV94"/>
  <c r="AK29"/>
  <c i="2" l="1" r="J39"/>
  <c i="3" r="J39"/>
  <c i="5" r="J39"/>
  <c i="1" r="AN95"/>
  <c r="AN96"/>
  <c r="AN98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<sst xmlns="http://schemas.openxmlformats.org/spreadsheetml/2006/main">
  <si>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</si>
  <si>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</si>
  <si>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</si>
  <si>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</si>
  <si>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</si>
  <si>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{f0d91566-3b91-48c8-802c-0c6403c8d6a3}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</si>
  <si>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</si>
  <si>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</si>
  <si>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</si>
  <si>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</si>
  <si>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</si>
  <si>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</si>
  <si>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</si>
  <si>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</si>
  <si>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2/2024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</si>
  <si>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</si>
  <si>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</si>
  <si>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lesoparku Dražovka-III.etapa</t>
  </si>
  <si>
    <t>KSO:</t>
  </si>
  <si>
    <t>CC-CZ:</t>
  </si>
  <si>
    <t>Místo:</t>
  </si>
  <si>
    <t xml:space="preserve"> </t>
  </si>
  <si>
    <t>Datum:</t>
  </si>
  <si>
    <t>14. 5. 2024</t>
  </si>
  <si>
    <t>Zadavatel:</t>
  </si>
  <si>
    <t>IČ:</t>
  </si>
  <si>
    <t>00233242</t>
  </si>
  <si>
    <t>Město Hořovice</t>
  </si>
  <si>
    <t>DIČ:</t>
  </si>
  <si>
    <t>Uchazeč:</t>
  </si>
  <si>
    <t>Vyplň údaj</t>
  </si>
  <si>
    <t>Projektant:</t>
  </si>
  <si>
    <t>True</t>
  </si>
  <si>
    <t>Zpracovatel:</t>
  </si>
  <si>
    <t>Ing. David Grunt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</si>
  <si>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</si>
  <si>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</si>
  <si>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</si>
  <si>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</si>
  <si>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</si>
  <si>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</si>
  <si>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</si>
  <si>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</si>
  <si>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</si>
  <si>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</si>
  <si>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</si>
  <si>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</si>
  <si>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</si>
  <si>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</si>
  <si>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</si>
  <si>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</si>
  <si>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</si>
  <si>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</si>
  <si>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</si>
  <si>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</si>
  <si>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</si>
  <si>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</si>
  <si>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</si>
  <si>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</si>
  <si>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</si>
  <si>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</si>
  <si>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</si>
  <si>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</si>
  <si>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</si>
  <si>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</si>
  <si>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</si>
  <si>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</si>
  <si>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</si>
  <si>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</si>
  <si>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</si>
  <si>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</si>
  <si>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</si>
  <si>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</si>
  <si>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</si>
  <si>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</si>
  <si>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</si>
  <si>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</si>
  <si>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</si>
  <si>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</si>
  <si>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</si>
  <si>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</si>
  <si>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01a</t>
  </si>
  <si>
    <t>Rekonstrukce a v...</t>
  </si>
  <si>
    <t>STA</t>
  </si>
  <si>
    <t>1</t>
  </si>
  <si>
    <t>{f42961ca-60e1-4a7c-8a70-1fa4e5cf6e06}</t>
  </si>
  <si>
    <t>2</t>
  </si>
  <si>
    <t>SO 04</t>
  </si>
  <si>
    <t>Mravenčí stezka</t>
  </si>
  <si>
    <t>{25cf99aa-4612-48d6-bcb0-360140ae388e}</t>
  </si>
  <si>
    <t>SO 05</t>
  </si>
  <si>
    <t>Lesní kruh</t>
  </si>
  <si>
    <t>{147edce8-9eb2-458b-bff0-b57aa1bf347e}</t>
  </si>
  <si>
    <t>SO 06</t>
  </si>
  <si>
    <t>Vodní kruh</t>
  </si>
  <si>
    <t>{e5803415-8005-475a-a6d4-9231c37ddd15}</t>
  </si>
  <si>
    <t>KRYCÍ LIST SOUPISU PRACÍ</t>
  </si>
  <si>
    <t>Objekt:</t>
  </si>
  <si>
    <t>SO 01a - Rekonstrukce a v...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</si>
  <si>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</si>
  <si>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</si>
  <si>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</si>
  <si>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</si>
  <si>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</si>
  <si>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</si>
  <si>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</si>
  <si>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</si>
  <si>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</si>
  <si>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</t>
  </si>
  <si>
    <t xml:space="preserve">    9 - Ostatní konstrukce a práce-bourání</t>
  </si>
  <si>
    <t xml:space="preserve">    99 - Přesun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</si>
  <si>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</si>
  <si>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</si>
  <si>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</si>
  <si>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</si>
  <si>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</si>
  <si>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</si>
  <si>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</si>
  <si>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</si>
  <si>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</si>
  <si>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</si>
  <si>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</si>
  <si>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</si>
  <si>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</si>
  <si>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</si>
  <si>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</si>
  <si>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</si>
  <si>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</si>
  <si>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</si>
  <si>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</si>
  <si>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111251102</t>
  </si>
  <si>
    <t>Odstranění křovin a stromů s odstraněním kořenů strojně průměru kmene do 100 mm v rovině nebo ve svahu sklonu terénu do 1:5, při celkové ploše přes 100 do 500 m2</t>
  </si>
  <si>
    <t>m2</t>
  </si>
  <si>
    <t>4</t>
  </si>
  <si>
    <t>909723649</t>
  </si>
  <si>
    <t>112155311</t>
  </si>
  <si>
    <t>Štěpkování s naložením na dopravní prostředek a odvozem do 20 km keřového porostu středně hustého</t>
  </si>
  <si>
    <t>-1811306906</t>
  </si>
  <si>
    <t>3</t>
  </si>
  <si>
    <t>121111201</t>
  </si>
  <si>
    <t>Odstranění lesní hrabanky pro jakoukoliv tloušťku vrstvy</t>
  </si>
  <si>
    <t>-607974879</t>
  </si>
  <si>
    <t>122251101</t>
  </si>
  <si>
    <t>Odkopávky a prokopávky nezapažené strojně v hornině třídy těžitelnosti I skupiny 3 do 20 m3</t>
  </si>
  <si>
    <t>m3</t>
  </si>
  <si>
    <t>460732031</t>
  </si>
  <si>
    <t>VV</t>
  </si>
  <si>
    <t>8,4</t>
  </si>
  <si>
    <t>16</t>
  </si>
  <si>
    <t>Součet</t>
  </si>
  <si>
    <t>5</t>
  </si>
  <si>
    <t>162751113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</si>
  <si>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</si>
  <si>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130086773</t>
  </si>
  <si>
    <t>6</t>
  </si>
  <si>
    <t>171151101</t>
  </si>
  <si>
    <t>Hutnění boků násypů z hornin soudržných a sypkých pro jakýkoliv sklon, délku a míru zhutnění svahu</t>
  </si>
  <si>
    <t>-336302840</t>
  </si>
  <si>
    <t>7</t>
  </si>
  <si>
    <t>171201221</t>
  </si>
  <si>
    <t>Poplatek za uložení stavebního odpadu na skládce (skládkovné) zeminy a kamení zatříděného do Katalogu odpadů pod kódem 17 05 04</t>
  </si>
  <si>
    <t>t</t>
  </si>
  <si>
    <t>-1613618609</t>
  </si>
  <si>
    <t>8</t>
  </si>
  <si>
    <t>181151311</t>
  </si>
  <si>
    <t>Plošná úprava terénu v zemině skupiny 1 až 4 s urovnáním povrchu bez doplnění ornice souvislé plochy přes 500 m2 při nerovnostech terénu přes 50 do 100 mm v rovině nebo na svahu do 1:5</t>
  </si>
  <si>
    <t>2043368302</t>
  </si>
  <si>
    <t>9</t>
  </si>
  <si>
    <t>182151111</t>
  </si>
  <si>
    <t>Svahování trvalých svahů do projektovaných profilů strojně s potřebným přemístěním výkopku při svahování v zářezech v hornině třídy těžitelnosti I, skupiny 1 až 3</t>
  </si>
  <si>
    <t>1367261475</t>
  </si>
  <si>
    <t>302*2</t>
  </si>
  <si>
    <t>10</t>
  </si>
  <si>
    <t>182251101</t>
  </si>
  <si>
    <t>Svahování trvalých svahů do projektovaných profilů strojně s potřebným přemístěním výkopku při svahování násypů v jakékoliv hornině</t>
  </si>
  <si>
    <t>-24304545</t>
  </si>
  <si>
    <t>121*2,2</t>
  </si>
  <si>
    <t>212*2,2</t>
  </si>
  <si>
    <t>100*2,2</t>
  </si>
  <si>
    <t>Zakládání</t>
  </si>
  <si>
    <t>11</t>
  </si>
  <si>
    <t>212572121</t>
  </si>
  <si>
    <t>Lože pro trativody z kameniva drobného těženého</t>
  </si>
  <si>
    <t>896697942</t>
  </si>
  <si>
    <t>212755216</t>
  </si>
  <si>
    <t>Trativody bez lože z drenážních trubek plastových flexibilních D 160 mm</t>
  </si>
  <si>
    <t>m</t>
  </si>
  <si>
    <t>-400125983</t>
  </si>
  <si>
    <t>Svislé a kompletní konstrukce</t>
  </si>
  <si>
    <t>Komunikace</t>
  </si>
  <si>
    <t>13</t>
  </si>
  <si>
    <t>564732111</t>
  </si>
  <si>
    <t>Podklad z vibrovaného štěrku VŠ tl 100 mm</t>
  </si>
  <si>
    <t>-387253939</t>
  </si>
  <si>
    <t>906</t>
  </si>
  <si>
    <t>999</t>
  </si>
  <si>
    <t>400</t>
  </si>
  <si>
    <t>14</t>
  </si>
  <si>
    <t>564821011</t>
  </si>
  <si>
    <t>Podklad ze štěrkodrti ŠD s rozprostřením a zhutněním plochy jednotlivě do 100 m2, po zhutnění tl. 80 mm</t>
  </si>
  <si>
    <t>-8016591</t>
  </si>
  <si>
    <t>15</t>
  </si>
  <si>
    <t>564851011</t>
  </si>
  <si>
    <t>Podklad ze štěrkodrti ŠD s rozprostřením a zhutněním plochy jednotlivě do 100 m2, po zhutnění tl. 150 mm</t>
  </si>
  <si>
    <t>258920041</t>
  </si>
  <si>
    <t>569731111</t>
  </si>
  <si>
    <t>Zpevnění krajnic kamenivem drceným tl 100 mm</t>
  </si>
  <si>
    <t>-1396040290</t>
  </si>
  <si>
    <t>302*0,5</t>
  </si>
  <si>
    <t>17</t>
  </si>
  <si>
    <t>571904111</t>
  </si>
  <si>
    <t>Posyp krytu kamenivem drceným nebo těženým do 20 kg/m2</t>
  </si>
  <si>
    <t>-84672087</t>
  </si>
  <si>
    <t>300</t>
  </si>
  <si>
    <t>600</t>
  </si>
  <si>
    <t>18</t>
  </si>
  <si>
    <t>589116111</t>
  </si>
  <si>
    <t>Kryt ploch pro tělovýchovu jedno a dvouvrstvý z hmot hlinitopísčitých tl do 20 mm</t>
  </si>
  <si>
    <t>1939186692</t>
  </si>
  <si>
    <t>Ostatní konstrukce a práce-bourání</t>
  </si>
  <si>
    <t>19</t>
  </si>
  <si>
    <t>935112211</t>
  </si>
  <si>
    <t>Osazení betonového příkopového žlabu s vyplněním a zatřením spár cementovou maltou s ložem tl. 100 mm z betonu prostého z betonových příkopových tvárnic šířky přes 500 do 800 mm</t>
  </si>
  <si>
    <t>1107481658</t>
  </si>
  <si>
    <t>20</t>
  </si>
  <si>
    <t>M</t>
  </si>
  <si>
    <t>59227015</t>
  </si>
  <si>
    <t>žlabovka příkopová betonová s lomenými stěnami 330x800x100mm</t>
  </si>
  <si>
    <t>1876743405</t>
  </si>
  <si>
    <t>99</t>
  </si>
  <si>
    <t>Přesun hmot</t>
  </si>
  <si>
    <t>998</t>
  </si>
  <si>
    <t>998225111</t>
  </si>
  <si>
    <t>Přesun hmot pro pozemní komunikace s krytem z kamene</t>
  </si>
  <si>
    <t>504007057</t>
  </si>
  <si>
    <t>SO 04 - Mravenčí stezka</t>
  </si>
  <si>
    <t>762 - Konstrukce tesařské</t>
  </si>
  <si>
    <t>PSV - Práce a dodávky PSV</t>
  </si>
  <si>
    <t>111103311</t>
  </si>
  <si>
    <t>Kosení po vegetačním období divokého porostu řídkého</t>
  </si>
  <si>
    <t>ha</t>
  </si>
  <si>
    <t>1332501742</t>
  </si>
  <si>
    <t>1964685024</t>
  </si>
  <si>
    <t>-1658763580</t>
  </si>
  <si>
    <t>131151343</t>
  </si>
  <si>
    <t>Vrtání jamek strojně průměru přes 200 do 300 mm</t>
  </si>
  <si>
    <t>-1254593965</t>
  </si>
  <si>
    <t>P</t>
  </si>
  <si>
    <t>Poznámka k položce:_x000d_
Vrtané jámy pro betonové patky - hloubka bet. patky 0,85 m.</t>
  </si>
  <si>
    <t>0,85*2</t>
  </si>
  <si>
    <t>184911421</t>
  </si>
  <si>
    <t>Mulčování rostlin kůrou tl. do 0,1 m v rovině a svahu do 1:5 - kolem prvků</t>
  </si>
  <si>
    <t>103911000</t>
  </si>
  <si>
    <t>kůra mulčovací VL</t>
  </si>
  <si>
    <t>80*0,103 "Přepočtené koeficientem množství</t>
  </si>
  <si>
    <t>184911422</t>
  </si>
  <si>
    <t>Mulčování vysazených rostlin mulčovací kůrou, tl. do 100 mm na svahu přes 1:5 do 1:2</t>
  </si>
  <si>
    <t>-2027502353</t>
  </si>
  <si>
    <t>185803101</t>
  </si>
  <si>
    <t>Shrabání a uložení pokoseného divokého porostu na hromady do 30 m od okraje hladiny</t>
  </si>
  <si>
    <t>274315225</t>
  </si>
  <si>
    <t>Základové konstrukce z betonu pasy prostého bez zvýšených nároků na prostředí tř. C 20/25</t>
  </si>
  <si>
    <t>-1281476314</t>
  </si>
  <si>
    <t>Poznámka k položce:_x000d_
Betonové základy pro osazení kotvy naučných tabulí.</t>
  </si>
  <si>
    <t>(0,3*0,85)*2</t>
  </si>
  <si>
    <t>275313000</t>
  </si>
  <si>
    <t>Betonáž a kotvení - individuelně dle prvku</t>
  </si>
  <si>
    <t>kpl</t>
  </si>
  <si>
    <t>specifikace 04</t>
  </si>
  <si>
    <t>Naučná tabule, šíře 190 cm, v. 177 cm včetně ochranné stříšky, materiál KVH hranol smrk, včetně usazovací kotvy do bet., spojovacího materiálu a usazení do bet. patky.</t>
  </si>
  <si>
    <t>kus</t>
  </si>
  <si>
    <t>1970615457</t>
  </si>
  <si>
    <t>Poznámka k položce:_x000d_
Naučná tabule, šíře 190 cm, v. 177 cm včetně ochranné stříšky, materiál KVH hranol smrk, včetně usazovací kotvy do bet., spojovacího materiálu a usazení do bet. patky._x000d_
_x000d_
Výrobce interaktivní části - Lesní svět - Mravenci a mraveniště - M..</t>
  </si>
  <si>
    <t>936005256</t>
  </si>
  <si>
    <t>H18a Kladina pevná</t>
  </si>
  <si>
    <t>936005257</t>
  </si>
  <si>
    <t>H13c Tunel nadzemní</t>
  </si>
  <si>
    <t>936005258</t>
  </si>
  <si>
    <t>H16c Hrazdy dvoj</t>
  </si>
  <si>
    <t>22</t>
  </si>
  <si>
    <t>936005259</t>
  </si>
  <si>
    <t>H18e Opičí dráha</t>
  </si>
  <si>
    <t>24</t>
  </si>
  <si>
    <t>936005260</t>
  </si>
  <si>
    <t>H10 Lezecí stěna</t>
  </si>
  <si>
    <t>26</t>
  </si>
  <si>
    <t>998231311</t>
  </si>
  <si>
    <t>Přesun hmot pro krajinářské úpravy vodorovně do 5000 m</t>
  </si>
  <si>
    <t>679515812</t>
  </si>
  <si>
    <t>762</t>
  </si>
  <si>
    <t>Konstrukce tesařské</t>
  </si>
  <si>
    <t>998762101</t>
  </si>
  <si>
    <t>Přesun hmot pro konstrukce tesařské stanovený z hmotnosti přesunovaného materiálu vodorovná dopravní vzdálenost do 50 m základní v objektech výšky do 6 m</t>
  </si>
  <si>
    <t>388370870</t>
  </si>
  <si>
    <t>4,7</t>
  </si>
  <si>
    <t>PSV</t>
  </si>
  <si>
    <t>Práce a dodávky PSV</t>
  </si>
  <si>
    <t>SO 05 - Lesní kruh</t>
  </si>
  <si>
    <t>2132978093</t>
  </si>
  <si>
    <t>1446404412</t>
  </si>
  <si>
    <t>112251221</t>
  </si>
  <si>
    <t>Odstranění pařezu odfrézováním nebo odvrtáním hloubky přes 200 do 500 mm v rovině nebo na svahu do 1:5</t>
  </si>
  <si>
    <t>-1269474457</t>
  </si>
  <si>
    <t>Poznámka k položce:_x000d_
Odfrézování veškerých pařezů na stávajícím pozemku.</t>
  </si>
  <si>
    <t>1344734759</t>
  </si>
  <si>
    <t>-1764137176</t>
  </si>
  <si>
    <t>25*0,5</t>
  </si>
  <si>
    <t>131151100</t>
  </si>
  <si>
    <t>Hloubení nezapažených jam a zářezů strojně s urovnáním dna do předepsaného profilu a spádu v hornině třídy těžitelnosti I skupiny 1 a 2 do 20 m3</t>
  </si>
  <si>
    <t>-490664979</t>
  </si>
  <si>
    <t>(0,8*0,8*0,8)*12</t>
  </si>
  <si>
    <t>-409719236</t>
  </si>
  <si>
    <t>0,85*14</t>
  </si>
  <si>
    <t>-1377321616</t>
  </si>
  <si>
    <t>415393733</t>
  </si>
  <si>
    <t>181951111</t>
  </si>
  <si>
    <t>Úprava pláně vyrovnáním výškových rozdílů strojně v hornině třídy těžitelnosti I, skupiny 1 až 3 bez zhutnění</t>
  </si>
  <si>
    <t>1991631860</t>
  </si>
  <si>
    <t>664657135</t>
  </si>
  <si>
    <t>(0,3*0,85)*14</t>
  </si>
  <si>
    <t>338950131</t>
  </si>
  <si>
    <t>Osazení dřevěných kůlových konstrukcí svislých Příplatek k cenám jednotlivých kůlů do jam se zadusáním do betonu, výšky kůlů nad terénem do 0,5 m</t>
  </si>
  <si>
    <t>330568543</t>
  </si>
  <si>
    <t>338950133</t>
  </si>
  <si>
    <t>Osazení dřevěných kůlových konstrukcí svislých Příplatek k cenám jednotlivých kůlů do jam se zadusáním do betonu, výšky kůlů nad terénem přes 1,0 do 1,5 m</t>
  </si>
  <si>
    <t>1065631868</t>
  </si>
  <si>
    <t>052171185R</t>
  </si>
  <si>
    <t>Akátový kůl opracovaný průměr 18 - 20 cm</t>
  </si>
  <si>
    <t>338950227</t>
  </si>
  <si>
    <t>Příplatek za opracování fasety kůlů</t>
  </si>
  <si>
    <t>specifikace 09</t>
  </si>
  <si>
    <t xml:space="preserve">Naučná konstrukce, šíře 125 cm, v. 255 cm, h. 100 cm,  včetně ochranné stříšky, materiál KVH hranol smrk, včetně usazovací kotvy do bet.</t>
  </si>
  <si>
    <t>110578117</t>
  </si>
  <si>
    <t xml:space="preserve">Poznámka k položce:_x000d_
Naučná konstrukce, šíře 125 cm, v. 255 cm, h. 100 cm,  včetně ochranné stříšky, materiál KVH hranol smrk, včetně usazovací kotvy do bet. včetně spojovacíhom ateriálu a usazení do bet. patky._x000d_
_x000d_
Výrobce interaktivní části - Lesní svět - Věž poznání -  L.</t>
  </si>
  <si>
    <t>specifikace 08</t>
  </si>
  <si>
    <t>Naučná tabule, šíře 190 cm, v. 177 cm včetně ochranné stříšky, materiál KVH hranol smrk, včetně usazovací kotvy do bet.</t>
  </si>
  <si>
    <t>475729835</t>
  </si>
  <si>
    <t>Poznámka k položce:_x000d_
Naučná tabule, šíře 190 cm, v. 177 cm včetně ochranné stříšky, materiál KVH hranol smrk, včetně usazovací kotvy do bet., včetně spojovacího materiálu a usazení do bet. patky._x000d_
_x000d_
Výrobce interaktivní části - Lesní svět - Sucho a kůrovec M.</t>
  </si>
  <si>
    <t>specifikace 07</t>
  </si>
  <si>
    <t>Naučná tabule, šíře 140 cm, v. 158 cm včetně ochranné stříšky, materiál KVH hranol smrk, včetně usazovací kotvy do bet.</t>
  </si>
  <si>
    <t>-812395788</t>
  </si>
  <si>
    <t>Poznámka k položce:_x000d_
Naučná tabule, šíře 140 cm, v. 158 cm včetně ochranné stříšky, materiál KVH hranol smrk, včetně usazovací kotvy do bet., včetně spojovacíhom ateriálu a usazení do bet. patky._x000d_
_x000d_
_x000d_
Výrobce interaktivní části - Lesní svět - Pexeso M.</t>
  </si>
  <si>
    <t>specifikace 06</t>
  </si>
  <si>
    <t>Naučná tabule, šíře 140 cm, v. 168 cm včetně ochranné stříšky, materiál KVH hranol smrk, včetně usazovací kotvy do bet.</t>
  </si>
  <si>
    <t>184709221</t>
  </si>
  <si>
    <t>Poznámka k položce:_x000d_
Naučná tabule, šíře 140 cm, v. 168 cm včetně ochranné stříšky, materiál KVH hranol smrk, včetně usazovací kotvy do bet., včetně spojovacíhom ateriálu a usazení do bet. paky._x000d_
_x000d_
Výrobce interaktivní části - Lesní svět - Potravní labyrint.</t>
  </si>
  <si>
    <t>specifikace 05</t>
  </si>
  <si>
    <t>Naučná tabule, šíře 114 cm, v. 230 cm včetně ochranné stříšky, materiál KVH hranol smrk, včetně usazovací kotvy do bet.</t>
  </si>
  <si>
    <t>1287521117</t>
  </si>
  <si>
    <t>Poznámka k položce:_x000d_
Naučná tabule, šíře 114 cm, v. 230 cm včetně ochranné stříšky, materiál KVH hranol smrk, včetně usazovací kotvy do bet., včetně spojovacího materiálu a usazení do bet. patky._x000d_
_x000d_
Výrobce interaktivní části - Lesní svět - Hlasy lesa..</t>
  </si>
  <si>
    <t>-1073029635</t>
  </si>
  <si>
    <t>Poznámka k položce:_x000d_
Naučná tabule, šíře 190 cm, v. 177 cm včetně ochranné stříšky, materiál KVH hranol smrk, včetně usazovací kotvy do bet., spojovacího materiálu a usazení do bet. patky._x000d_
_x000d_
Výrobce interaktivní části - Lesní svět - Biotop světlý les - M..</t>
  </si>
  <si>
    <t>564861011</t>
  </si>
  <si>
    <t>Podklad ze štěrkodrti ŠD s rozprostřením a zhutněním plochy jednotlivě do 100 m2, po zhutnění tl. 200 mm</t>
  </si>
  <si>
    <t>56641363</t>
  </si>
  <si>
    <t>23</t>
  </si>
  <si>
    <t>564932111</t>
  </si>
  <si>
    <t>Podklad z mechanicky zpevněného kameniva MZK tl 100 mm</t>
  </si>
  <si>
    <t>-540498458</t>
  </si>
  <si>
    <t>589116112</t>
  </si>
  <si>
    <t>Kryt ploch pro tělovýchovu jedno a dvouvrstvý z hmot hlinitopísčitých tl do 50 mm</t>
  </si>
  <si>
    <t>1859404273</t>
  </si>
  <si>
    <t>25</t>
  </si>
  <si>
    <t>916331111</t>
  </si>
  <si>
    <t>Osazení ocelové pásnice</t>
  </si>
  <si>
    <t>28</t>
  </si>
  <si>
    <t>553915170</t>
  </si>
  <si>
    <t>Ocelová pásnice, 100/6, vč. kotvícího materiálu</t>
  </si>
  <si>
    <t>30</t>
  </si>
  <si>
    <t>27</t>
  </si>
  <si>
    <t>998229111</t>
  </si>
  <si>
    <t>Přesun hmot ruční pro pozemní komunikace s krytem z kameniva, betonu,živice na vzdálenost do 50 m</t>
  </si>
  <si>
    <t>1669856530</t>
  </si>
  <si>
    <t>25*0,3*2,2</t>
  </si>
  <si>
    <t>25*0,1*2,2</t>
  </si>
  <si>
    <t>25*0,05*2,2</t>
  </si>
  <si>
    <t>-870195179</t>
  </si>
  <si>
    <t>5*0,18</t>
  </si>
  <si>
    <t>(0,2*1,9*0,87)*12</t>
  </si>
  <si>
    <t>(0,2*0,9*0,87)*12</t>
  </si>
  <si>
    <t>0,22</t>
  </si>
  <si>
    <t>SO 06 - Vodní kruh</t>
  </si>
  <si>
    <t>(0,3*0,85)*8</t>
  </si>
  <si>
    <t>specifikace 01</t>
  </si>
  <si>
    <t>Naučná tabule, šíře 140 cm, v. 169 cm včetně ochranné stříšky, materiál KVH hranol smrk, včetně usazovací kotvy do bet.</t>
  </si>
  <si>
    <t>-370596462</t>
  </si>
  <si>
    <t>Poznámka k položce:_x000d_
Naučná tabule, šíře 140 cm, v. 169 cm včetně ochranné stříšky, materiál KVH hranol smrk, včetně usazovací kotvy do bet. včetně spojovacího materiálu._x000d_
_x000d_
Výrobce interaktivní části - Lesní svět - Život v řece, Život v rybníku.</t>
  </si>
  <si>
    <t>specifikace 02</t>
  </si>
  <si>
    <t>Naučná tabule, šíře 130 cm, v. 230 cm včetně ochranné stříšky, materiál KVH hranol smrk, včetně usazovací kotvy do bet.</t>
  </si>
  <si>
    <t>-388860640</t>
  </si>
  <si>
    <t>Poznámka k položce:_x000d_
Naučná tabule, šíře 130 cm, v. 230 cm včetně ochranné stříšky, materiál KVH hranol smrk, včetně usazovací kotvy do bet. včetně spojovacího materiálu._x000d_
_x000d_
Výrobce interaktivní části - Lesní svět - Voda v krajině L.</t>
  </si>
  <si>
    <t>specifikace 03</t>
  </si>
  <si>
    <t>Naučná tabule, šíře 190 cm, v. 169 cm včetně ochranné stříšky, materiál KVH hranol smrk, včetně usazovací kotvy do bet.</t>
  </si>
  <si>
    <t>-63266938</t>
  </si>
  <si>
    <t>Poznámka k položce:_x000d_
Naučná tabule, šíře 190 cm, v. 169 cm včetně ochranné stříšky, materiál KVH hranol smrk, včetně usazovací kotvy do bet. včetně spojovacího materiálu._x000d_
_x000d_
Výrobce interaktivní části - Lesní svět - Cesta kapky vody.</t>
  </si>
  <si>
    <t>236585890</t>
  </si>
  <si>
    <t>4*0,18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</si>
</sst>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2/2024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Revitalizace lesoparku Dražovka-III.etapa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14. 5. 2024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Hořovice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31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Ing. David Grunt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ROUND(SUM(AG95:AG98),2)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ROUND(SUM(AS95:AS98),2)</f>
        <v>0</v>
      </c>
      <c r="AT94" s="113">
        <f>ROUND(SUM(AV94:AW94),2)</f>
        <v>0</v>
      </c>
      <c r="AU94" s="114">
        <f>ROUND(SUM(AU95:AU98),5)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ROUND(SUM(AZ95:AZ98),2)</f>
        <v>0</v>
      </c>
      <c r="BA94" s="113">
        <f>ROUND(SUM(BA95:BA98),2)</f>
        <v>0</v>
      </c>
      <c r="BB94" s="113">
        <f>ROUND(SUM(BB95:BB98),2)</f>
        <v>0</v>
      </c>
      <c r="BC94" s="113">
        <f>ROUND(SUM(BC95:BC98),2)</f>
        <v>0</v>
      </c>
      <c r="BD94" s="115">
        <f>ROUND(SUM(BD95:BD98),2)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01a - Rekonstrukce a v...'!J30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'SO 01a - Rekonstrukce a v...'!P124</f>
        <v>0</v>
      </c>
      <c r="AV95" s="127">
        <f>'SO 01a - Rekonstrukce a v...'!J33</f>
        <v>0</v>
      </c>
      <c r="AW95" s="127">
        <f>'SO 01a - Rekonstrukce a v...'!J34</f>
        <v>0</v>
      </c>
      <c r="AX95" s="127">
        <f>'SO 01a - Rekonstrukce a v...'!J35</f>
        <v>0</v>
      </c>
      <c r="AY95" s="127">
        <f>'SO 01a - Rekonstrukce a v...'!J36</f>
        <v>0</v>
      </c>
      <c r="AZ95" s="127">
        <f>'SO 01a - Rekonstrukce a v...'!F33</f>
        <v>0</v>
      </c>
      <c r="BA95" s="127">
        <f>'SO 01a - Rekonstrukce a v...'!F34</f>
        <v>0</v>
      </c>
      <c r="BB95" s="127">
        <f>'SO 01a - Rekonstrukce a v...'!F35</f>
        <v>0</v>
      </c>
      <c r="BC95" s="127">
        <f>'SO 01a - Rekonstrukce a v...'!F36</f>
        <v>0</v>
      </c>
      <c r="BD95" s="129">
        <f>'SO 01a - Rekonstrukce a v...'!F37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16.5" customHeight="1">
      <c r="A96" s="118" t="s">
        <v>80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88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04 - Mravenčí stezka'!J30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83</v>
      </c>
      <c r="AR96" s="125"/>
      <c r="AS96" s="126">
        <v>0</v>
      </c>
      <c r="AT96" s="127">
        <f>ROUND(SUM(AV96:AW96),2)</f>
        <v>0</v>
      </c>
      <c r="AU96" s="128">
        <f>'SO 04 - Mravenčí stezka'!P125</f>
        <v>0</v>
      </c>
      <c r="AV96" s="127">
        <f>'SO 04 - Mravenčí stezka'!J33</f>
        <v>0</v>
      </c>
      <c r="AW96" s="127">
        <f>'SO 04 - Mravenčí stezka'!J34</f>
        <v>0</v>
      </c>
      <c r="AX96" s="127">
        <f>'SO 04 - Mravenčí stezka'!J35</f>
        <v>0</v>
      </c>
      <c r="AY96" s="127">
        <f>'SO 04 - Mravenčí stezka'!J36</f>
        <v>0</v>
      </c>
      <c r="AZ96" s="127">
        <f>'SO 04 - Mravenčí stezka'!F33</f>
        <v>0</v>
      </c>
      <c r="BA96" s="127">
        <f>'SO 04 - Mravenčí stezka'!F34</f>
        <v>0</v>
      </c>
      <c r="BB96" s="127">
        <f>'SO 04 - Mravenčí stezka'!F35</f>
        <v>0</v>
      </c>
      <c r="BC96" s="127">
        <f>'SO 04 - Mravenčí stezka'!F36</f>
        <v>0</v>
      </c>
      <c r="BD96" s="129">
        <f>'SO 04 - Mravenčí stezka'!F37</f>
        <v>0</v>
      </c>
      <c r="BE96" s="7"/>
      <c r="BT96" s="130" t="s">
        <v>84</v>
      </c>
      <c r="BV96" s="130" t="s">
        <v>78</v>
      </c>
      <c r="BW96" s="130" t="s">
        <v>89</v>
      </c>
      <c r="BX96" s="130" t="s">
        <v>5</v>
      </c>
      <c r="CL96" s="130" t="s">
        <v>1</v>
      </c>
      <c r="CM96" s="130" t="s">
        <v>86</v>
      </c>
    </row>
    <row r="97" s="7" customFormat="1" ht="16.5" customHeight="1">
      <c r="A97" s="118" t="s">
        <v>80</v>
      </c>
      <c r="B97" s="119"/>
      <c r="C97" s="120"/>
      <c r="D97" s="121" t="s">
        <v>90</v>
      </c>
      <c r="E97" s="121"/>
      <c r="F97" s="121"/>
      <c r="G97" s="121"/>
      <c r="H97" s="121"/>
      <c r="I97" s="122"/>
      <c r="J97" s="121" t="s">
        <v>91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 05 - Lesní kruh'!J30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83</v>
      </c>
      <c r="AR97" s="125"/>
      <c r="AS97" s="126">
        <v>0</v>
      </c>
      <c r="AT97" s="127">
        <f>ROUND(SUM(AV97:AW97),2)</f>
        <v>0</v>
      </c>
      <c r="AU97" s="128">
        <f>'SO 05 - Lesní kruh'!P125</f>
        <v>0</v>
      </c>
      <c r="AV97" s="127">
        <f>'SO 05 - Lesní kruh'!J33</f>
        <v>0</v>
      </c>
      <c r="AW97" s="127">
        <f>'SO 05 - Lesní kruh'!J34</f>
        <v>0</v>
      </c>
      <c r="AX97" s="127">
        <f>'SO 05 - Lesní kruh'!J35</f>
        <v>0</v>
      </c>
      <c r="AY97" s="127">
        <f>'SO 05 - Lesní kruh'!J36</f>
        <v>0</v>
      </c>
      <c r="AZ97" s="127">
        <f>'SO 05 - Lesní kruh'!F33</f>
        <v>0</v>
      </c>
      <c r="BA97" s="127">
        <f>'SO 05 - Lesní kruh'!F34</f>
        <v>0</v>
      </c>
      <c r="BB97" s="127">
        <f>'SO 05 - Lesní kruh'!F35</f>
        <v>0</v>
      </c>
      <c r="BC97" s="127">
        <f>'SO 05 - Lesní kruh'!F36</f>
        <v>0</v>
      </c>
      <c r="BD97" s="129">
        <f>'SO 05 - Lesní kruh'!F37</f>
        <v>0</v>
      </c>
      <c r="BE97" s="7"/>
      <c r="BT97" s="130" t="s">
        <v>84</v>
      </c>
      <c r="BV97" s="130" t="s">
        <v>78</v>
      </c>
      <c r="BW97" s="130" t="s">
        <v>92</v>
      </c>
      <c r="BX97" s="130" t="s">
        <v>5</v>
      </c>
      <c r="CL97" s="130" t="s">
        <v>1</v>
      </c>
      <c r="CM97" s="130" t="s">
        <v>86</v>
      </c>
    </row>
    <row r="98" s="7" customFormat="1" ht="16.5" customHeight="1">
      <c r="A98" s="118" t="s">
        <v>80</v>
      </c>
      <c r="B98" s="119"/>
      <c r="C98" s="120"/>
      <c r="D98" s="121" t="s">
        <v>93</v>
      </c>
      <c r="E98" s="121"/>
      <c r="F98" s="121"/>
      <c r="G98" s="121"/>
      <c r="H98" s="121"/>
      <c r="I98" s="122"/>
      <c r="J98" s="121" t="s">
        <v>94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'SO 06 - Vodní kruh'!J30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83</v>
      </c>
      <c r="AR98" s="125"/>
      <c r="AS98" s="131">
        <v>0</v>
      </c>
      <c r="AT98" s="132">
        <f>ROUND(SUM(AV98:AW98),2)</f>
        <v>0</v>
      </c>
      <c r="AU98" s="133">
        <f>'SO 06 - Vodní kruh'!P125</f>
        <v>0</v>
      </c>
      <c r="AV98" s="132">
        <f>'SO 06 - Vodní kruh'!J33</f>
        <v>0</v>
      </c>
      <c r="AW98" s="132">
        <f>'SO 06 - Vodní kruh'!J34</f>
        <v>0</v>
      </c>
      <c r="AX98" s="132">
        <f>'SO 06 - Vodní kruh'!J35</f>
        <v>0</v>
      </c>
      <c r="AY98" s="132">
        <f>'SO 06 - Vodní kruh'!J36</f>
        <v>0</v>
      </c>
      <c r="AZ98" s="132">
        <f>'SO 06 - Vodní kruh'!F33</f>
        <v>0</v>
      </c>
      <c r="BA98" s="132">
        <f>'SO 06 - Vodní kruh'!F34</f>
        <v>0</v>
      </c>
      <c r="BB98" s="132">
        <f>'SO 06 - Vodní kruh'!F35</f>
        <v>0</v>
      </c>
      <c r="BC98" s="132">
        <f>'SO 06 - Vodní kruh'!F36</f>
        <v>0</v>
      </c>
      <c r="BD98" s="134">
        <f>'SO 06 - Vodní kruh'!F37</f>
        <v>0</v>
      </c>
      <c r="BE98" s="7"/>
      <c r="BT98" s="130" t="s">
        <v>84</v>
      </c>
      <c r="BV98" s="130" t="s">
        <v>78</v>
      </c>
      <c r="BW98" s="130" t="s">
        <v>95</v>
      </c>
      <c r="BX98" s="130" t="s">
        <v>5</v>
      </c>
      <c r="CL98" s="130" t="s">
        <v>1</v>
      </c>
      <c r="CM98" s="130" t="s">
        <v>86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rTMuyr/XrRYeQtYp4xMSXpG5A724nKBZw9P49/oXf7tyGsfD1ptxflBYFneikj9kPana2JyboK8wYy4XJ4ag7Q==" hashValue="Wt0Gy/CDqKGSp/8opG6gpFSOBojdnI0dtZX6LPnGe5wAHLBApslyS9Ez7lf3h0Gcr64FvTXxuMG7m8TwMkIf6w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a - Rekonstrukce a v...'!C2" display="/"/>
    <hyperlink ref="A96" location="'SO 04 - Mravenčí stezka'!C2" display="/"/>
    <hyperlink ref="A97" location="'SO 05 - Lesní kruh'!C2" display="/"/>
    <hyperlink ref="A98" location="'SO 06 - Vodní kruh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Revitalizace lesoparku Dražovka-III.etapa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14. 5. 2024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00233242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Město Hořovice</v>
      </c>
      <c r="F15" s="37"/>
      <c r="G15" s="37"/>
      <c r="H15" s="37"/>
      <c r="I15" s="139" t="s">
        <v>28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>Ing. David Grunt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ROUND((SUM(BE124:BE182)),  2)</f>
        <v>0</v>
      </c>
      <c r="G33" s="37"/>
      <c r="H33" s="37"/>
      <c r="I33" s="154">
        <v>0.20999999999999999</v>
      </c>
      <c r="J33" s="153">
        <f>ROUND(((SUM(BE124:BE182))*I33),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ROUND((SUM(BF124:BF182)),  2)</f>
        <v>0</v>
      </c>
      <c r="G34" s="37"/>
      <c r="H34" s="37"/>
      <c r="I34" s="154">
        <v>0.12</v>
      </c>
      <c r="J34" s="153">
        <f>ROUND(((SUM(BF124:BF182))*I34),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ROUND((SUM(BG124:BG182)),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ROUND((SUM(BH124:BH182)),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ROUND((SUM(BI124:BI182)),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Revitalizace lesoparku Dražovka-III.etapa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01a - Rekonstrukce a v...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14. 5. 2024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Hořovice</v>
      </c>
      <c r="G91" s="39"/>
      <c r="H91" s="39"/>
      <c r="I91" s="31" t="s">
        <v>31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David Grunt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100</v>
      </c>
      <c r="D94" s="175"/>
      <c r="E94" s="175"/>
      <c r="F94" s="175"/>
      <c r="G94" s="175"/>
      <c r="H94" s="175"/>
      <c r="I94" s="175"/>
      <c r="J94" s="176" t="s">
        <v>101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102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78"/>
      <c r="C97" s="179"/>
      <c r="D97" s="180" t="s">
        <v>104</v>
      </c>
      <c r="E97" s="181"/>
      <c r="F97" s="181"/>
      <c r="G97" s="181"/>
      <c r="H97" s="181"/>
      <c r="I97" s="181"/>
      <c r="J97" s="182">
        <f>J125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105</v>
      </c>
      <c r="E98" s="187"/>
      <c r="F98" s="187"/>
      <c r="G98" s="187"/>
      <c r="H98" s="187"/>
      <c r="I98" s="187"/>
      <c r="J98" s="188">
        <f>J126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106</v>
      </c>
      <c r="E99" s="187"/>
      <c r="F99" s="187"/>
      <c r="G99" s="187"/>
      <c r="H99" s="187"/>
      <c r="I99" s="187"/>
      <c r="J99" s="188">
        <f>J146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107</v>
      </c>
      <c r="E100" s="187"/>
      <c r="F100" s="187"/>
      <c r="G100" s="187"/>
      <c r="H100" s="187"/>
      <c r="I100" s="187"/>
      <c r="J100" s="188">
        <f>J149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108</v>
      </c>
      <c r="E101" s="187"/>
      <c r="F101" s="187"/>
      <c r="G101" s="187"/>
      <c r="H101" s="187"/>
      <c r="I101" s="187"/>
      <c r="J101" s="188">
        <f>J150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109</v>
      </c>
      <c r="E102" s="187"/>
      <c r="F102" s="187"/>
      <c r="G102" s="187"/>
      <c r="H102" s="187"/>
      <c r="I102" s="187"/>
      <c r="J102" s="188">
        <f>J177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110</v>
      </c>
      <c r="E103" s="187"/>
      <c r="F103" s="187"/>
      <c r="G103" s="187"/>
      <c r="H103" s="187"/>
      <c r="I103" s="187"/>
      <c r="J103" s="188">
        <f>J180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111</v>
      </c>
      <c r="E104" s="187"/>
      <c r="F104" s="187"/>
      <c r="G104" s="187"/>
      <c r="H104" s="187"/>
      <c r="I104" s="187"/>
      <c r="J104" s="188">
        <f>J181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112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73" t="str">
        <f>E7</f>
        <v>Revitalizace lesoparku Dražovka-III.etapa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97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SO 01a - Rekonstrukce a v...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 xml:space="preserve"> </v>
      </c>
      <c r="G118" s="39"/>
      <c r="H118" s="39"/>
      <c r="I118" s="31" t="s">
        <v>22</v>
      </c>
      <c r="J118" s="78" t="str">
        <f>IF(J12="","",J12)</f>
        <v>14. 5. 2024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>Město Hořovice</v>
      </c>
      <c r="G120" s="39"/>
      <c r="H120" s="39"/>
      <c r="I120" s="31" t="s">
        <v>31</v>
      </c>
      <c r="J120" s="35" t="str">
        <f>E21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29</v>
      </c>
      <c r="D121" s="39"/>
      <c r="E121" s="39"/>
      <c r="F121" s="26" t="str">
        <f>IF(E18="","",E18)</f>
        <v>Vyplň údaj</v>
      </c>
      <c r="G121" s="39"/>
      <c r="H121" s="39"/>
      <c r="I121" s="31" t="s">
        <v>33</v>
      </c>
      <c r="J121" s="35" t="str">
        <f>E24</f>
        <v>Ing. David Grunt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0"/>
      <c r="B123" s="191"/>
      <c r="C123" s="192" t="s">
        <v>113</v>
      </c>
      <c r="D123" s="193" t="s">
        <v>61</v>
      </c>
      <c r="E123" s="193" t="s">
        <v>57</v>
      </c>
      <c r="F123" s="193" t="s">
        <v>58</v>
      </c>
      <c r="G123" s="193" t="s">
        <v>114</v>
      </c>
      <c r="H123" s="193" t="s">
        <v>115</v>
      </c>
      <c r="I123" s="193" t="s">
        <v>116</v>
      </c>
      <c r="J123" s="194" t="s">
        <v>101</v>
      </c>
      <c r="K123" s="195" t="s">
        <v>117</v>
      </c>
      <c r="L123" s="196"/>
      <c r="M123" s="99" t="s">
        <v>1</v>
      </c>
      <c r="N123" s="100" t="s">
        <v>40</v>
      </c>
      <c r="O123" s="100" t="s">
        <v>118</v>
      </c>
      <c r="P123" s="100" t="s">
        <v>119</v>
      </c>
      <c r="Q123" s="100" t="s">
        <v>120</v>
      </c>
      <c r="R123" s="100" t="s">
        <v>121</v>
      </c>
      <c r="S123" s="100" t="s">
        <v>122</v>
      </c>
      <c r="T123" s="101" t="s">
        <v>123</v>
      </c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</row>
    <row r="124" s="2" customFormat="1" ht="22.8" customHeight="1">
      <c r="A124" s="37"/>
      <c r="B124" s="38"/>
      <c r="C124" s="106" t="s">
        <v>124</v>
      </c>
      <c r="D124" s="39"/>
      <c r="E124" s="39"/>
      <c r="F124" s="39"/>
      <c r="G124" s="39"/>
      <c r="H124" s="39"/>
      <c r="I124" s="39"/>
      <c r="J124" s="197">
        <f>BK124</f>
        <v>0</v>
      </c>
      <c r="K124" s="39"/>
      <c r="L124" s="43"/>
      <c r="M124" s="102"/>
      <c r="N124" s="198"/>
      <c r="O124" s="103"/>
      <c r="P124" s="199">
        <f>P125</f>
        <v>0</v>
      </c>
      <c r="Q124" s="103"/>
      <c r="R124" s="199">
        <f>R125</f>
        <v>93.607199999999992</v>
      </c>
      <c r="S124" s="103"/>
      <c r="T124" s="200">
        <f>T125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75</v>
      </c>
      <c r="AU124" s="16" t="s">
        <v>103</v>
      </c>
      <c r="BK124" s="201">
        <f>BK125</f>
        <v>0</v>
      </c>
    </row>
    <row r="125" s="12" customFormat="1" ht="25.92" customHeight="1">
      <c r="A125" s="12"/>
      <c r="B125" s="202"/>
      <c r="C125" s="203"/>
      <c r="D125" s="204" t="s">
        <v>75</v>
      </c>
      <c r="E125" s="205" t="s">
        <v>125</v>
      </c>
      <c r="F125" s="205" t="s">
        <v>126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P126+P146+P149+P150+P177+P180+P181</f>
        <v>0</v>
      </c>
      <c r="Q125" s="210"/>
      <c r="R125" s="211">
        <f>R126+R146+R149+R150+R177+R180+R181</f>
        <v>93.607199999999992</v>
      </c>
      <c r="S125" s="210"/>
      <c r="T125" s="212">
        <f>T126+T146+T149+T150+T177+T180+T181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84</v>
      </c>
      <c r="AT125" s="214" t="s">
        <v>75</v>
      </c>
      <c r="AU125" s="214" t="s">
        <v>76</v>
      </c>
      <c r="AY125" s="213" t="s">
        <v>127</v>
      </c>
      <c r="BK125" s="215">
        <f>BK126+BK146+BK149+BK150+BK177+BK180+BK181</f>
        <v>0</v>
      </c>
    </row>
    <row r="126" s="12" customFormat="1" ht="22.8" customHeight="1">
      <c r="A126" s="12"/>
      <c r="B126" s="202"/>
      <c r="C126" s="203"/>
      <c r="D126" s="204" t="s">
        <v>75</v>
      </c>
      <c r="E126" s="216" t="s">
        <v>84</v>
      </c>
      <c r="F126" s="216" t="s">
        <v>128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SUM(P127:P145)</f>
        <v>0</v>
      </c>
      <c r="Q126" s="210"/>
      <c r="R126" s="211">
        <f>SUM(R127:R145)</f>
        <v>0</v>
      </c>
      <c r="S126" s="210"/>
      <c r="T126" s="212">
        <f>SUM(T127:T145)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84</v>
      </c>
      <c r="AT126" s="214" t="s">
        <v>75</v>
      </c>
      <c r="AU126" s="214" t="s">
        <v>84</v>
      </c>
      <c r="AY126" s="213" t="s">
        <v>127</v>
      </c>
      <c r="BK126" s="215">
        <f>SUM(BK127:BK145)</f>
        <v>0</v>
      </c>
    </row>
    <row r="127" s="2" customFormat="1" ht="49.05" customHeight="1">
      <c r="A127" s="37"/>
      <c r="B127" s="38"/>
      <c r="C127" s="218" t="s">
        <v>84</v>
      </c>
      <c r="D127" s="218" t="s">
        <v>129</v>
      </c>
      <c r="E127" s="219" t="s">
        <v>130</v>
      </c>
      <c r="F127" s="220" t="s">
        <v>131</v>
      </c>
      <c r="G127" s="221" t="s">
        <v>132</v>
      </c>
      <c r="H127" s="222">
        <v>590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41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133</v>
      </c>
      <c r="AT127" s="230" t="s">
        <v>129</v>
      </c>
      <c r="AU127" s="230" t="s">
        <v>86</v>
      </c>
      <c r="AY127" s="16" t="s">
        <v>127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84</v>
      </c>
      <c r="BK127" s="231">
        <f>ROUND(I127*H127,2)</f>
        <v>0</v>
      </c>
      <c r="BL127" s="16" t="s">
        <v>133</v>
      </c>
      <c r="BM127" s="230" t="s">
        <v>134</v>
      </c>
    </row>
    <row r="128" s="2" customFormat="1" ht="33" customHeight="1">
      <c r="A128" s="37"/>
      <c r="B128" s="38"/>
      <c r="C128" s="218" t="s">
        <v>86</v>
      </c>
      <c r="D128" s="218" t="s">
        <v>129</v>
      </c>
      <c r="E128" s="219" t="s">
        <v>135</v>
      </c>
      <c r="F128" s="220" t="s">
        <v>136</v>
      </c>
      <c r="G128" s="221" t="s">
        <v>132</v>
      </c>
      <c r="H128" s="222">
        <v>590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41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133</v>
      </c>
      <c r="AT128" s="230" t="s">
        <v>129</v>
      </c>
      <c r="AU128" s="230" t="s">
        <v>86</v>
      </c>
      <c r="AY128" s="16" t="s">
        <v>127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84</v>
      </c>
      <c r="BK128" s="231">
        <f>ROUND(I128*H128,2)</f>
        <v>0</v>
      </c>
      <c r="BL128" s="16" t="s">
        <v>133</v>
      </c>
      <c r="BM128" s="230" t="s">
        <v>137</v>
      </c>
    </row>
    <row r="129" s="2" customFormat="1" ht="21.75" customHeight="1">
      <c r="A129" s="37"/>
      <c r="B129" s="38"/>
      <c r="C129" s="218" t="s">
        <v>138</v>
      </c>
      <c r="D129" s="218" t="s">
        <v>129</v>
      </c>
      <c r="E129" s="219" t="s">
        <v>139</v>
      </c>
      <c r="F129" s="220" t="s">
        <v>140</v>
      </c>
      <c r="G129" s="221" t="s">
        <v>132</v>
      </c>
      <c r="H129" s="222">
        <v>250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41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133</v>
      </c>
      <c r="AT129" s="230" t="s">
        <v>129</v>
      </c>
      <c r="AU129" s="230" t="s">
        <v>86</v>
      </c>
      <c r="AY129" s="16" t="s">
        <v>127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84</v>
      </c>
      <c r="BK129" s="231">
        <f>ROUND(I129*H129,2)</f>
        <v>0</v>
      </c>
      <c r="BL129" s="16" t="s">
        <v>133</v>
      </c>
      <c r="BM129" s="230" t="s">
        <v>141</v>
      </c>
    </row>
    <row r="130" s="2" customFormat="1" ht="24.15" customHeight="1">
      <c r="A130" s="37"/>
      <c r="B130" s="38"/>
      <c r="C130" s="218" t="s">
        <v>133</v>
      </c>
      <c r="D130" s="218" t="s">
        <v>129</v>
      </c>
      <c r="E130" s="219" t="s">
        <v>142</v>
      </c>
      <c r="F130" s="220" t="s">
        <v>143</v>
      </c>
      <c r="G130" s="221" t="s">
        <v>144</v>
      </c>
      <c r="H130" s="222">
        <v>36.399999999999999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41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133</v>
      </c>
      <c r="AT130" s="230" t="s">
        <v>129</v>
      </c>
      <c r="AU130" s="230" t="s">
        <v>86</v>
      </c>
      <c r="AY130" s="16" t="s">
        <v>127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84</v>
      </c>
      <c r="BK130" s="231">
        <f>ROUND(I130*H130,2)</f>
        <v>0</v>
      </c>
      <c r="BL130" s="16" t="s">
        <v>133</v>
      </c>
      <c r="BM130" s="230" t="s">
        <v>145</v>
      </c>
    </row>
    <row r="131" s="13" customFormat="1">
      <c r="A131" s="13"/>
      <c r="B131" s="232"/>
      <c r="C131" s="233"/>
      <c r="D131" s="234" t="s">
        <v>146</v>
      </c>
      <c r="E131" s="235" t="s">
        <v>1</v>
      </c>
      <c r="F131" s="236" t="s">
        <v>8</v>
      </c>
      <c r="G131" s="233"/>
      <c r="H131" s="237">
        <v>12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146</v>
      </c>
      <c r="AU131" s="243" t="s">
        <v>86</v>
      </c>
      <c r="AV131" s="13" t="s">
        <v>86</v>
      </c>
      <c r="AW131" s="13" t="s">
        <v>32</v>
      </c>
      <c r="AX131" s="13" t="s">
        <v>76</v>
      </c>
      <c r="AY131" s="243" t="s">
        <v>127</v>
      </c>
    </row>
    <row r="132" s="13" customFormat="1">
      <c r="A132" s="13"/>
      <c r="B132" s="232"/>
      <c r="C132" s="233"/>
      <c r="D132" s="234" t="s">
        <v>146</v>
      </c>
      <c r="E132" s="235" t="s">
        <v>1</v>
      </c>
      <c r="F132" s="236" t="s">
        <v>147</v>
      </c>
      <c r="G132" s="233"/>
      <c r="H132" s="237">
        <v>8.4000000000000004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146</v>
      </c>
      <c r="AU132" s="243" t="s">
        <v>86</v>
      </c>
      <c r="AV132" s="13" t="s">
        <v>86</v>
      </c>
      <c r="AW132" s="13" t="s">
        <v>32</v>
      </c>
      <c r="AX132" s="13" t="s">
        <v>76</v>
      </c>
      <c r="AY132" s="243" t="s">
        <v>127</v>
      </c>
    </row>
    <row r="133" s="13" customFormat="1">
      <c r="A133" s="13"/>
      <c r="B133" s="232"/>
      <c r="C133" s="233"/>
      <c r="D133" s="234" t="s">
        <v>146</v>
      </c>
      <c r="E133" s="235" t="s">
        <v>1</v>
      </c>
      <c r="F133" s="236" t="s">
        <v>148</v>
      </c>
      <c r="G133" s="233"/>
      <c r="H133" s="237">
        <v>16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146</v>
      </c>
      <c r="AU133" s="243" t="s">
        <v>86</v>
      </c>
      <c r="AV133" s="13" t="s">
        <v>86</v>
      </c>
      <c r="AW133" s="13" t="s">
        <v>32</v>
      </c>
      <c r="AX133" s="13" t="s">
        <v>76</v>
      </c>
      <c r="AY133" s="243" t="s">
        <v>127</v>
      </c>
    </row>
    <row r="134" s="14" customFormat="1">
      <c r="A134" s="14"/>
      <c r="B134" s="244"/>
      <c r="C134" s="245"/>
      <c r="D134" s="234" t="s">
        <v>146</v>
      </c>
      <c r="E134" s="246" t="s">
        <v>1</v>
      </c>
      <c r="F134" s="247" t="s">
        <v>149</v>
      </c>
      <c r="G134" s="245"/>
      <c r="H134" s="248">
        <v>36.399999999999999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146</v>
      </c>
      <c r="AU134" s="254" t="s">
        <v>86</v>
      </c>
      <c r="AV134" s="14" t="s">
        <v>133</v>
      </c>
      <c r="AW134" s="14" t="s">
        <v>32</v>
      </c>
      <c r="AX134" s="14" t="s">
        <v>84</v>
      </c>
      <c r="AY134" s="254" t="s">
        <v>127</v>
      </c>
    </row>
    <row r="135" s="2" customFormat="1" ht="62.7" customHeight="1">
      <c r="A135" s="37"/>
      <c r="B135" s="38"/>
      <c r="C135" s="218" t="s">
        <v>150</v>
      </c>
      <c r="D135" s="218" t="s">
        <v>129</v>
      </c>
      <c r="E135" s="219" t="s">
        <v>151</v>
      </c>
      <c r="F135" s="220" t="s">
        <v>152</v>
      </c>
      <c r="G135" s="221" t="s">
        <v>144</v>
      </c>
      <c r="H135" s="222">
        <v>36.399999999999999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41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133</v>
      </c>
      <c r="AT135" s="230" t="s">
        <v>129</v>
      </c>
      <c r="AU135" s="230" t="s">
        <v>86</v>
      </c>
      <c r="AY135" s="16" t="s">
        <v>127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84</v>
      </c>
      <c r="BK135" s="231">
        <f>ROUND(I135*H135,2)</f>
        <v>0</v>
      </c>
      <c r="BL135" s="16" t="s">
        <v>133</v>
      </c>
      <c r="BM135" s="230" t="s">
        <v>153</v>
      </c>
    </row>
    <row r="136" s="2" customFormat="1" ht="33" customHeight="1">
      <c r="A136" s="37"/>
      <c r="B136" s="38"/>
      <c r="C136" s="218" t="s">
        <v>154</v>
      </c>
      <c r="D136" s="218" t="s">
        <v>129</v>
      </c>
      <c r="E136" s="219" t="s">
        <v>155</v>
      </c>
      <c r="F136" s="220" t="s">
        <v>156</v>
      </c>
      <c r="G136" s="221" t="s">
        <v>132</v>
      </c>
      <c r="H136" s="222">
        <v>1340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41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133</v>
      </c>
      <c r="AT136" s="230" t="s">
        <v>129</v>
      </c>
      <c r="AU136" s="230" t="s">
        <v>86</v>
      </c>
      <c r="AY136" s="16" t="s">
        <v>127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84</v>
      </c>
      <c r="BK136" s="231">
        <f>ROUND(I136*H136,2)</f>
        <v>0</v>
      </c>
      <c r="BL136" s="16" t="s">
        <v>133</v>
      </c>
      <c r="BM136" s="230" t="s">
        <v>157</v>
      </c>
    </row>
    <row r="137" s="2" customFormat="1" ht="44.25" customHeight="1">
      <c r="A137" s="37"/>
      <c r="B137" s="38"/>
      <c r="C137" s="218" t="s">
        <v>158</v>
      </c>
      <c r="D137" s="218" t="s">
        <v>129</v>
      </c>
      <c r="E137" s="219" t="s">
        <v>159</v>
      </c>
      <c r="F137" s="220" t="s">
        <v>160</v>
      </c>
      <c r="G137" s="221" t="s">
        <v>161</v>
      </c>
      <c r="H137" s="222">
        <v>36.399999999999999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41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133</v>
      </c>
      <c r="AT137" s="230" t="s">
        <v>129</v>
      </c>
      <c r="AU137" s="230" t="s">
        <v>86</v>
      </c>
      <c r="AY137" s="16" t="s">
        <v>127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84</v>
      </c>
      <c r="BK137" s="231">
        <f>ROUND(I137*H137,2)</f>
        <v>0</v>
      </c>
      <c r="BL137" s="16" t="s">
        <v>133</v>
      </c>
      <c r="BM137" s="230" t="s">
        <v>162</v>
      </c>
    </row>
    <row r="138" s="2" customFormat="1" ht="55.5" customHeight="1">
      <c r="A138" s="37"/>
      <c r="B138" s="38"/>
      <c r="C138" s="218" t="s">
        <v>163</v>
      </c>
      <c r="D138" s="218" t="s">
        <v>129</v>
      </c>
      <c r="E138" s="219" t="s">
        <v>164</v>
      </c>
      <c r="F138" s="220" t="s">
        <v>165</v>
      </c>
      <c r="G138" s="221" t="s">
        <v>132</v>
      </c>
      <c r="H138" s="222">
        <v>1780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41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133</v>
      </c>
      <c r="AT138" s="230" t="s">
        <v>129</v>
      </c>
      <c r="AU138" s="230" t="s">
        <v>86</v>
      </c>
      <c r="AY138" s="16" t="s">
        <v>127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84</v>
      </c>
      <c r="BK138" s="231">
        <f>ROUND(I138*H138,2)</f>
        <v>0</v>
      </c>
      <c r="BL138" s="16" t="s">
        <v>133</v>
      </c>
      <c r="BM138" s="230" t="s">
        <v>166</v>
      </c>
    </row>
    <row r="139" s="2" customFormat="1" ht="49.05" customHeight="1">
      <c r="A139" s="37"/>
      <c r="B139" s="38"/>
      <c r="C139" s="218" t="s">
        <v>167</v>
      </c>
      <c r="D139" s="218" t="s">
        <v>129</v>
      </c>
      <c r="E139" s="219" t="s">
        <v>168</v>
      </c>
      <c r="F139" s="220" t="s">
        <v>169</v>
      </c>
      <c r="G139" s="221" t="s">
        <v>132</v>
      </c>
      <c r="H139" s="222">
        <v>604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41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133</v>
      </c>
      <c r="AT139" s="230" t="s">
        <v>129</v>
      </c>
      <c r="AU139" s="230" t="s">
        <v>86</v>
      </c>
      <c r="AY139" s="16" t="s">
        <v>127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84</v>
      </c>
      <c r="BK139" s="231">
        <f>ROUND(I139*H139,2)</f>
        <v>0</v>
      </c>
      <c r="BL139" s="16" t="s">
        <v>133</v>
      </c>
      <c r="BM139" s="230" t="s">
        <v>170</v>
      </c>
    </row>
    <row r="140" s="13" customFormat="1">
      <c r="A140" s="13"/>
      <c r="B140" s="232"/>
      <c r="C140" s="233"/>
      <c r="D140" s="234" t="s">
        <v>146</v>
      </c>
      <c r="E140" s="235" t="s">
        <v>1</v>
      </c>
      <c r="F140" s="236" t="s">
        <v>171</v>
      </c>
      <c r="G140" s="233"/>
      <c r="H140" s="237">
        <v>604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146</v>
      </c>
      <c r="AU140" s="243" t="s">
        <v>86</v>
      </c>
      <c r="AV140" s="13" t="s">
        <v>86</v>
      </c>
      <c r="AW140" s="13" t="s">
        <v>32</v>
      </c>
      <c r="AX140" s="13" t="s">
        <v>84</v>
      </c>
      <c r="AY140" s="243" t="s">
        <v>127</v>
      </c>
    </row>
    <row r="141" s="2" customFormat="1" ht="37.8" customHeight="1">
      <c r="A141" s="37"/>
      <c r="B141" s="38"/>
      <c r="C141" s="218" t="s">
        <v>172</v>
      </c>
      <c r="D141" s="218" t="s">
        <v>129</v>
      </c>
      <c r="E141" s="219" t="s">
        <v>173</v>
      </c>
      <c r="F141" s="220" t="s">
        <v>174</v>
      </c>
      <c r="G141" s="221" t="s">
        <v>132</v>
      </c>
      <c r="H141" s="222">
        <v>952.60000000000002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41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133</v>
      </c>
      <c r="AT141" s="230" t="s">
        <v>129</v>
      </c>
      <c r="AU141" s="230" t="s">
        <v>86</v>
      </c>
      <c r="AY141" s="16" t="s">
        <v>127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84</v>
      </c>
      <c r="BK141" s="231">
        <f>ROUND(I141*H141,2)</f>
        <v>0</v>
      </c>
      <c r="BL141" s="16" t="s">
        <v>133</v>
      </c>
      <c r="BM141" s="230" t="s">
        <v>175</v>
      </c>
    </row>
    <row r="142" s="13" customFormat="1">
      <c r="A142" s="13"/>
      <c r="B142" s="232"/>
      <c r="C142" s="233"/>
      <c r="D142" s="234" t="s">
        <v>146</v>
      </c>
      <c r="E142" s="235" t="s">
        <v>1</v>
      </c>
      <c r="F142" s="236" t="s">
        <v>176</v>
      </c>
      <c r="G142" s="233"/>
      <c r="H142" s="237">
        <v>266.19999999999999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146</v>
      </c>
      <c r="AU142" s="243" t="s">
        <v>86</v>
      </c>
      <c r="AV142" s="13" t="s">
        <v>86</v>
      </c>
      <c r="AW142" s="13" t="s">
        <v>32</v>
      </c>
      <c r="AX142" s="13" t="s">
        <v>76</v>
      </c>
      <c r="AY142" s="243" t="s">
        <v>127</v>
      </c>
    </row>
    <row r="143" s="13" customFormat="1">
      <c r="A143" s="13"/>
      <c r="B143" s="232"/>
      <c r="C143" s="233"/>
      <c r="D143" s="234" t="s">
        <v>146</v>
      </c>
      <c r="E143" s="235" t="s">
        <v>1</v>
      </c>
      <c r="F143" s="236" t="s">
        <v>177</v>
      </c>
      <c r="G143" s="233"/>
      <c r="H143" s="237">
        <v>466.39999999999998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146</v>
      </c>
      <c r="AU143" s="243" t="s">
        <v>86</v>
      </c>
      <c r="AV143" s="13" t="s">
        <v>86</v>
      </c>
      <c r="AW143" s="13" t="s">
        <v>32</v>
      </c>
      <c r="AX143" s="13" t="s">
        <v>76</v>
      </c>
      <c r="AY143" s="243" t="s">
        <v>127</v>
      </c>
    </row>
    <row r="144" s="13" customFormat="1">
      <c r="A144" s="13"/>
      <c r="B144" s="232"/>
      <c r="C144" s="233"/>
      <c r="D144" s="234" t="s">
        <v>146</v>
      </c>
      <c r="E144" s="235" t="s">
        <v>1</v>
      </c>
      <c r="F144" s="236" t="s">
        <v>178</v>
      </c>
      <c r="G144" s="233"/>
      <c r="H144" s="237">
        <v>220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146</v>
      </c>
      <c r="AU144" s="243" t="s">
        <v>86</v>
      </c>
      <c r="AV144" s="13" t="s">
        <v>86</v>
      </c>
      <c r="AW144" s="13" t="s">
        <v>32</v>
      </c>
      <c r="AX144" s="13" t="s">
        <v>76</v>
      </c>
      <c r="AY144" s="243" t="s">
        <v>127</v>
      </c>
    </row>
    <row r="145" s="14" customFormat="1">
      <c r="A145" s="14"/>
      <c r="B145" s="244"/>
      <c r="C145" s="245"/>
      <c r="D145" s="234" t="s">
        <v>146</v>
      </c>
      <c r="E145" s="246" t="s">
        <v>1</v>
      </c>
      <c r="F145" s="247" t="s">
        <v>149</v>
      </c>
      <c r="G145" s="245"/>
      <c r="H145" s="248">
        <v>952.59999999999991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146</v>
      </c>
      <c r="AU145" s="254" t="s">
        <v>86</v>
      </c>
      <c r="AV145" s="14" t="s">
        <v>133</v>
      </c>
      <c r="AW145" s="14" t="s">
        <v>32</v>
      </c>
      <c r="AX145" s="14" t="s">
        <v>84</v>
      </c>
      <c r="AY145" s="254" t="s">
        <v>127</v>
      </c>
    </row>
    <row r="146" s="12" customFormat="1" ht="22.8" customHeight="1">
      <c r="A146" s="12"/>
      <c r="B146" s="202"/>
      <c r="C146" s="203"/>
      <c r="D146" s="204" t="s">
        <v>75</v>
      </c>
      <c r="E146" s="216" t="s">
        <v>86</v>
      </c>
      <c r="F146" s="216" t="s">
        <v>179</v>
      </c>
      <c r="G146" s="203"/>
      <c r="H146" s="203"/>
      <c r="I146" s="206"/>
      <c r="J146" s="217">
        <f>BK146</f>
        <v>0</v>
      </c>
      <c r="K146" s="203"/>
      <c r="L146" s="208"/>
      <c r="M146" s="209"/>
      <c r="N146" s="210"/>
      <c r="O146" s="210"/>
      <c r="P146" s="211">
        <f>SUM(P147:P148)</f>
        <v>0</v>
      </c>
      <c r="Q146" s="210"/>
      <c r="R146" s="211">
        <f>SUM(R147:R148)</f>
        <v>9.3552</v>
      </c>
      <c r="S146" s="210"/>
      <c r="T146" s="212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84</v>
      </c>
      <c r="AT146" s="214" t="s">
        <v>75</v>
      </c>
      <c r="AU146" s="214" t="s">
        <v>84</v>
      </c>
      <c r="AY146" s="213" t="s">
        <v>127</v>
      </c>
      <c r="BK146" s="215">
        <f>SUM(BK147:BK148)</f>
        <v>0</v>
      </c>
    </row>
    <row r="147" s="2" customFormat="1" ht="21.75" customHeight="1">
      <c r="A147" s="37"/>
      <c r="B147" s="38"/>
      <c r="C147" s="218" t="s">
        <v>180</v>
      </c>
      <c r="D147" s="218" t="s">
        <v>129</v>
      </c>
      <c r="E147" s="219" t="s">
        <v>181</v>
      </c>
      <c r="F147" s="220" t="s">
        <v>182</v>
      </c>
      <c r="G147" s="221" t="s">
        <v>144</v>
      </c>
      <c r="H147" s="222">
        <v>4.7999999999999998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41</v>
      </c>
      <c r="O147" s="90"/>
      <c r="P147" s="228">
        <f>O147*H147</f>
        <v>0</v>
      </c>
      <c r="Q147" s="228">
        <v>1.9199999999999999</v>
      </c>
      <c r="R147" s="228">
        <f>Q147*H147</f>
        <v>9.2159999999999993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133</v>
      </c>
      <c r="AT147" s="230" t="s">
        <v>129</v>
      </c>
      <c r="AU147" s="230" t="s">
        <v>86</v>
      </c>
      <c r="AY147" s="16" t="s">
        <v>127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84</v>
      </c>
      <c r="BK147" s="231">
        <f>ROUND(I147*H147,2)</f>
        <v>0</v>
      </c>
      <c r="BL147" s="16" t="s">
        <v>133</v>
      </c>
      <c r="BM147" s="230" t="s">
        <v>183</v>
      </c>
    </row>
    <row r="148" s="2" customFormat="1" ht="24.15" customHeight="1">
      <c r="A148" s="37"/>
      <c r="B148" s="38"/>
      <c r="C148" s="218" t="s">
        <v>8</v>
      </c>
      <c r="D148" s="218" t="s">
        <v>129</v>
      </c>
      <c r="E148" s="219" t="s">
        <v>184</v>
      </c>
      <c r="F148" s="220" t="s">
        <v>185</v>
      </c>
      <c r="G148" s="221" t="s">
        <v>186</v>
      </c>
      <c r="H148" s="222">
        <v>120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41</v>
      </c>
      <c r="O148" s="90"/>
      <c r="P148" s="228">
        <f>O148*H148</f>
        <v>0</v>
      </c>
      <c r="Q148" s="228">
        <v>0.00116</v>
      </c>
      <c r="R148" s="228">
        <f>Q148*H148</f>
        <v>0.13919999999999999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133</v>
      </c>
      <c r="AT148" s="230" t="s">
        <v>129</v>
      </c>
      <c r="AU148" s="230" t="s">
        <v>86</v>
      </c>
      <c r="AY148" s="16" t="s">
        <v>127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84</v>
      </c>
      <c r="BK148" s="231">
        <f>ROUND(I148*H148,2)</f>
        <v>0</v>
      </c>
      <c r="BL148" s="16" t="s">
        <v>133</v>
      </c>
      <c r="BM148" s="230" t="s">
        <v>187</v>
      </c>
    </row>
    <row r="149" s="12" customFormat="1" ht="22.8" customHeight="1">
      <c r="A149" s="12"/>
      <c r="B149" s="202"/>
      <c r="C149" s="203"/>
      <c r="D149" s="204" t="s">
        <v>75</v>
      </c>
      <c r="E149" s="216" t="s">
        <v>138</v>
      </c>
      <c r="F149" s="216" t="s">
        <v>188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v>0</v>
      </c>
      <c r="Q149" s="210"/>
      <c r="R149" s="211">
        <v>0</v>
      </c>
      <c r="S149" s="210"/>
      <c r="T149" s="212"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84</v>
      </c>
      <c r="AT149" s="214" t="s">
        <v>75</v>
      </c>
      <c r="AU149" s="214" t="s">
        <v>84</v>
      </c>
      <c r="AY149" s="213" t="s">
        <v>127</v>
      </c>
      <c r="BK149" s="215">
        <v>0</v>
      </c>
    </row>
    <row r="150" s="12" customFormat="1" ht="22.8" customHeight="1">
      <c r="A150" s="12"/>
      <c r="B150" s="202"/>
      <c r="C150" s="203"/>
      <c r="D150" s="204" t="s">
        <v>75</v>
      </c>
      <c r="E150" s="216" t="s">
        <v>150</v>
      </c>
      <c r="F150" s="216" t="s">
        <v>189</v>
      </c>
      <c r="G150" s="203"/>
      <c r="H150" s="203"/>
      <c r="I150" s="206"/>
      <c r="J150" s="217">
        <f>BK150</f>
        <v>0</v>
      </c>
      <c r="K150" s="203"/>
      <c r="L150" s="208"/>
      <c r="M150" s="209"/>
      <c r="N150" s="210"/>
      <c r="O150" s="210"/>
      <c r="P150" s="211">
        <f>SUM(P151:P176)</f>
        <v>0</v>
      </c>
      <c r="Q150" s="210"/>
      <c r="R150" s="211">
        <f>SUM(R151:R176)</f>
        <v>0</v>
      </c>
      <c r="S150" s="210"/>
      <c r="T150" s="212">
        <f>SUM(T151:T176)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3" t="s">
        <v>84</v>
      </c>
      <c r="AT150" s="214" t="s">
        <v>75</v>
      </c>
      <c r="AU150" s="214" t="s">
        <v>84</v>
      </c>
      <c r="AY150" s="213" t="s">
        <v>127</v>
      </c>
      <c r="BK150" s="215">
        <f>SUM(BK151:BK176)</f>
        <v>0</v>
      </c>
    </row>
    <row r="151" s="2" customFormat="1" ht="16.5" customHeight="1">
      <c r="A151" s="37"/>
      <c r="B151" s="38"/>
      <c r="C151" s="218" t="s">
        <v>190</v>
      </c>
      <c r="D151" s="218" t="s">
        <v>129</v>
      </c>
      <c r="E151" s="219" t="s">
        <v>191</v>
      </c>
      <c r="F151" s="220" t="s">
        <v>192</v>
      </c>
      <c r="G151" s="221" t="s">
        <v>132</v>
      </c>
      <c r="H151" s="222">
        <v>2305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41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133</v>
      </c>
      <c r="AT151" s="230" t="s">
        <v>129</v>
      </c>
      <c r="AU151" s="230" t="s">
        <v>86</v>
      </c>
      <c r="AY151" s="16" t="s">
        <v>127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84</v>
      </c>
      <c r="BK151" s="231">
        <f>ROUND(I151*H151,2)</f>
        <v>0</v>
      </c>
      <c r="BL151" s="16" t="s">
        <v>133</v>
      </c>
      <c r="BM151" s="230" t="s">
        <v>193</v>
      </c>
    </row>
    <row r="152" s="13" customFormat="1">
      <c r="A152" s="13"/>
      <c r="B152" s="232"/>
      <c r="C152" s="233"/>
      <c r="D152" s="234" t="s">
        <v>146</v>
      </c>
      <c r="E152" s="235" t="s">
        <v>1</v>
      </c>
      <c r="F152" s="236" t="s">
        <v>194</v>
      </c>
      <c r="G152" s="233"/>
      <c r="H152" s="237">
        <v>906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146</v>
      </c>
      <c r="AU152" s="243" t="s">
        <v>86</v>
      </c>
      <c r="AV152" s="13" t="s">
        <v>86</v>
      </c>
      <c r="AW152" s="13" t="s">
        <v>32</v>
      </c>
      <c r="AX152" s="13" t="s">
        <v>76</v>
      </c>
      <c r="AY152" s="243" t="s">
        <v>127</v>
      </c>
    </row>
    <row r="153" s="13" customFormat="1">
      <c r="A153" s="13"/>
      <c r="B153" s="232"/>
      <c r="C153" s="233"/>
      <c r="D153" s="234" t="s">
        <v>146</v>
      </c>
      <c r="E153" s="235" t="s">
        <v>1</v>
      </c>
      <c r="F153" s="236" t="s">
        <v>195</v>
      </c>
      <c r="G153" s="233"/>
      <c r="H153" s="237">
        <v>999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146</v>
      </c>
      <c r="AU153" s="243" t="s">
        <v>86</v>
      </c>
      <c r="AV153" s="13" t="s">
        <v>86</v>
      </c>
      <c r="AW153" s="13" t="s">
        <v>32</v>
      </c>
      <c r="AX153" s="13" t="s">
        <v>76</v>
      </c>
      <c r="AY153" s="243" t="s">
        <v>127</v>
      </c>
    </row>
    <row r="154" s="13" customFormat="1">
      <c r="A154" s="13"/>
      <c r="B154" s="232"/>
      <c r="C154" s="233"/>
      <c r="D154" s="234" t="s">
        <v>146</v>
      </c>
      <c r="E154" s="235" t="s">
        <v>1</v>
      </c>
      <c r="F154" s="236" t="s">
        <v>196</v>
      </c>
      <c r="G154" s="233"/>
      <c r="H154" s="237">
        <v>400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146</v>
      </c>
      <c r="AU154" s="243" t="s">
        <v>86</v>
      </c>
      <c r="AV154" s="13" t="s">
        <v>86</v>
      </c>
      <c r="AW154" s="13" t="s">
        <v>32</v>
      </c>
      <c r="AX154" s="13" t="s">
        <v>76</v>
      </c>
      <c r="AY154" s="243" t="s">
        <v>127</v>
      </c>
    </row>
    <row r="155" s="14" customFormat="1">
      <c r="A155" s="14"/>
      <c r="B155" s="244"/>
      <c r="C155" s="245"/>
      <c r="D155" s="234" t="s">
        <v>146</v>
      </c>
      <c r="E155" s="246" t="s">
        <v>1</v>
      </c>
      <c r="F155" s="247" t="s">
        <v>149</v>
      </c>
      <c r="G155" s="245"/>
      <c r="H155" s="248">
        <v>2305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146</v>
      </c>
      <c r="AU155" s="254" t="s">
        <v>86</v>
      </c>
      <c r="AV155" s="14" t="s">
        <v>133</v>
      </c>
      <c r="AW155" s="14" t="s">
        <v>32</v>
      </c>
      <c r="AX155" s="14" t="s">
        <v>84</v>
      </c>
      <c r="AY155" s="254" t="s">
        <v>127</v>
      </c>
    </row>
    <row r="156" s="2" customFormat="1" ht="33" customHeight="1">
      <c r="A156" s="37"/>
      <c r="B156" s="38"/>
      <c r="C156" s="218" t="s">
        <v>197</v>
      </c>
      <c r="D156" s="218" t="s">
        <v>129</v>
      </c>
      <c r="E156" s="219" t="s">
        <v>198</v>
      </c>
      <c r="F156" s="220" t="s">
        <v>199</v>
      </c>
      <c r="G156" s="221" t="s">
        <v>132</v>
      </c>
      <c r="H156" s="222">
        <v>906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41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133</v>
      </c>
      <c r="AT156" s="230" t="s">
        <v>129</v>
      </c>
      <c r="AU156" s="230" t="s">
        <v>86</v>
      </c>
      <c r="AY156" s="16" t="s">
        <v>127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84</v>
      </c>
      <c r="BK156" s="231">
        <f>ROUND(I156*H156,2)</f>
        <v>0</v>
      </c>
      <c r="BL156" s="16" t="s">
        <v>133</v>
      </c>
      <c r="BM156" s="230" t="s">
        <v>200</v>
      </c>
    </row>
    <row r="157" s="2" customFormat="1" ht="33" customHeight="1">
      <c r="A157" s="37"/>
      <c r="B157" s="38"/>
      <c r="C157" s="218" t="s">
        <v>201</v>
      </c>
      <c r="D157" s="218" t="s">
        <v>129</v>
      </c>
      <c r="E157" s="219" t="s">
        <v>202</v>
      </c>
      <c r="F157" s="220" t="s">
        <v>203</v>
      </c>
      <c r="G157" s="221" t="s">
        <v>132</v>
      </c>
      <c r="H157" s="222">
        <v>1399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41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133</v>
      </c>
      <c r="AT157" s="230" t="s">
        <v>129</v>
      </c>
      <c r="AU157" s="230" t="s">
        <v>86</v>
      </c>
      <c r="AY157" s="16" t="s">
        <v>127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84</v>
      </c>
      <c r="BK157" s="231">
        <f>ROUND(I157*H157,2)</f>
        <v>0</v>
      </c>
      <c r="BL157" s="16" t="s">
        <v>133</v>
      </c>
      <c r="BM157" s="230" t="s">
        <v>204</v>
      </c>
    </row>
    <row r="158" s="13" customFormat="1">
      <c r="A158" s="13"/>
      <c r="B158" s="232"/>
      <c r="C158" s="233"/>
      <c r="D158" s="234" t="s">
        <v>146</v>
      </c>
      <c r="E158" s="235" t="s">
        <v>1</v>
      </c>
      <c r="F158" s="236" t="s">
        <v>195</v>
      </c>
      <c r="G158" s="233"/>
      <c r="H158" s="237">
        <v>999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146</v>
      </c>
      <c r="AU158" s="243" t="s">
        <v>86</v>
      </c>
      <c r="AV158" s="13" t="s">
        <v>86</v>
      </c>
      <c r="AW158" s="13" t="s">
        <v>32</v>
      </c>
      <c r="AX158" s="13" t="s">
        <v>76</v>
      </c>
      <c r="AY158" s="243" t="s">
        <v>127</v>
      </c>
    </row>
    <row r="159" s="13" customFormat="1">
      <c r="A159" s="13"/>
      <c r="B159" s="232"/>
      <c r="C159" s="233"/>
      <c r="D159" s="234" t="s">
        <v>146</v>
      </c>
      <c r="E159" s="235" t="s">
        <v>1</v>
      </c>
      <c r="F159" s="236" t="s">
        <v>196</v>
      </c>
      <c r="G159" s="233"/>
      <c r="H159" s="237">
        <v>400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146</v>
      </c>
      <c r="AU159" s="243" t="s">
        <v>86</v>
      </c>
      <c r="AV159" s="13" t="s">
        <v>86</v>
      </c>
      <c r="AW159" s="13" t="s">
        <v>32</v>
      </c>
      <c r="AX159" s="13" t="s">
        <v>76</v>
      </c>
      <c r="AY159" s="243" t="s">
        <v>127</v>
      </c>
    </row>
    <row r="160" s="14" customFormat="1">
      <c r="A160" s="14"/>
      <c r="B160" s="244"/>
      <c r="C160" s="245"/>
      <c r="D160" s="234" t="s">
        <v>146</v>
      </c>
      <c r="E160" s="246" t="s">
        <v>1</v>
      </c>
      <c r="F160" s="247" t="s">
        <v>149</v>
      </c>
      <c r="G160" s="245"/>
      <c r="H160" s="248">
        <v>1399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146</v>
      </c>
      <c r="AU160" s="254" t="s">
        <v>86</v>
      </c>
      <c r="AV160" s="14" t="s">
        <v>133</v>
      </c>
      <c r="AW160" s="14" t="s">
        <v>32</v>
      </c>
      <c r="AX160" s="14" t="s">
        <v>84</v>
      </c>
      <c r="AY160" s="254" t="s">
        <v>127</v>
      </c>
    </row>
    <row r="161" s="2" customFormat="1" ht="21.75" customHeight="1">
      <c r="A161" s="37"/>
      <c r="B161" s="38"/>
      <c r="C161" s="218" t="s">
        <v>148</v>
      </c>
      <c r="D161" s="218" t="s">
        <v>129</v>
      </c>
      <c r="E161" s="219" t="s">
        <v>205</v>
      </c>
      <c r="F161" s="220" t="s">
        <v>206</v>
      </c>
      <c r="G161" s="221" t="s">
        <v>132</v>
      </c>
      <c r="H161" s="222">
        <v>151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41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133</v>
      </c>
      <c r="AT161" s="230" t="s">
        <v>129</v>
      </c>
      <c r="AU161" s="230" t="s">
        <v>86</v>
      </c>
      <c r="AY161" s="16" t="s">
        <v>127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84</v>
      </c>
      <c r="BK161" s="231">
        <f>ROUND(I161*H161,2)</f>
        <v>0</v>
      </c>
      <c r="BL161" s="16" t="s">
        <v>133</v>
      </c>
      <c r="BM161" s="230" t="s">
        <v>207</v>
      </c>
    </row>
    <row r="162" s="13" customFormat="1">
      <c r="A162" s="13"/>
      <c r="B162" s="232"/>
      <c r="C162" s="233"/>
      <c r="D162" s="234" t="s">
        <v>146</v>
      </c>
      <c r="E162" s="235" t="s">
        <v>1</v>
      </c>
      <c r="F162" s="236" t="s">
        <v>208</v>
      </c>
      <c r="G162" s="233"/>
      <c r="H162" s="237">
        <v>151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146</v>
      </c>
      <c r="AU162" s="243" t="s">
        <v>86</v>
      </c>
      <c r="AV162" s="13" t="s">
        <v>86</v>
      </c>
      <c r="AW162" s="13" t="s">
        <v>32</v>
      </c>
      <c r="AX162" s="13" t="s">
        <v>84</v>
      </c>
      <c r="AY162" s="243" t="s">
        <v>127</v>
      </c>
    </row>
    <row r="163" s="2" customFormat="1" ht="24.15" customHeight="1">
      <c r="A163" s="37"/>
      <c r="B163" s="38"/>
      <c r="C163" s="218" t="s">
        <v>209</v>
      </c>
      <c r="D163" s="218" t="s">
        <v>129</v>
      </c>
      <c r="E163" s="219" t="s">
        <v>210</v>
      </c>
      <c r="F163" s="220" t="s">
        <v>211</v>
      </c>
      <c r="G163" s="221" t="s">
        <v>132</v>
      </c>
      <c r="H163" s="222">
        <v>3205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41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133</v>
      </c>
      <c r="AT163" s="230" t="s">
        <v>129</v>
      </c>
      <c r="AU163" s="230" t="s">
        <v>86</v>
      </c>
      <c r="AY163" s="16" t="s">
        <v>127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84</v>
      </c>
      <c r="BK163" s="231">
        <f>ROUND(I163*H163,2)</f>
        <v>0</v>
      </c>
      <c r="BL163" s="16" t="s">
        <v>133</v>
      </c>
      <c r="BM163" s="230" t="s">
        <v>212</v>
      </c>
    </row>
    <row r="164" s="13" customFormat="1">
      <c r="A164" s="13"/>
      <c r="B164" s="232"/>
      <c r="C164" s="233"/>
      <c r="D164" s="234" t="s">
        <v>146</v>
      </c>
      <c r="E164" s="235" t="s">
        <v>1</v>
      </c>
      <c r="F164" s="236" t="s">
        <v>194</v>
      </c>
      <c r="G164" s="233"/>
      <c r="H164" s="237">
        <v>906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146</v>
      </c>
      <c r="AU164" s="243" t="s">
        <v>86</v>
      </c>
      <c r="AV164" s="13" t="s">
        <v>86</v>
      </c>
      <c r="AW164" s="13" t="s">
        <v>32</v>
      </c>
      <c r="AX164" s="13" t="s">
        <v>76</v>
      </c>
      <c r="AY164" s="243" t="s">
        <v>127</v>
      </c>
    </row>
    <row r="165" s="13" customFormat="1">
      <c r="A165" s="13"/>
      <c r="B165" s="232"/>
      <c r="C165" s="233"/>
      <c r="D165" s="234" t="s">
        <v>146</v>
      </c>
      <c r="E165" s="235" t="s">
        <v>1</v>
      </c>
      <c r="F165" s="236" t="s">
        <v>213</v>
      </c>
      <c r="G165" s="233"/>
      <c r="H165" s="237">
        <v>300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146</v>
      </c>
      <c r="AU165" s="243" t="s">
        <v>86</v>
      </c>
      <c r="AV165" s="13" t="s">
        <v>86</v>
      </c>
      <c r="AW165" s="13" t="s">
        <v>32</v>
      </c>
      <c r="AX165" s="13" t="s">
        <v>76</v>
      </c>
      <c r="AY165" s="243" t="s">
        <v>127</v>
      </c>
    </row>
    <row r="166" s="13" customFormat="1">
      <c r="A166" s="13"/>
      <c r="B166" s="232"/>
      <c r="C166" s="233"/>
      <c r="D166" s="234" t="s">
        <v>146</v>
      </c>
      <c r="E166" s="235" t="s">
        <v>1</v>
      </c>
      <c r="F166" s="236" t="s">
        <v>195</v>
      </c>
      <c r="G166" s="233"/>
      <c r="H166" s="237">
        <v>999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146</v>
      </c>
      <c r="AU166" s="243" t="s">
        <v>86</v>
      </c>
      <c r="AV166" s="13" t="s">
        <v>86</v>
      </c>
      <c r="AW166" s="13" t="s">
        <v>32</v>
      </c>
      <c r="AX166" s="13" t="s">
        <v>76</v>
      </c>
      <c r="AY166" s="243" t="s">
        <v>127</v>
      </c>
    </row>
    <row r="167" s="13" customFormat="1">
      <c r="A167" s="13"/>
      <c r="B167" s="232"/>
      <c r="C167" s="233"/>
      <c r="D167" s="234" t="s">
        <v>146</v>
      </c>
      <c r="E167" s="235" t="s">
        <v>1</v>
      </c>
      <c r="F167" s="236" t="s">
        <v>196</v>
      </c>
      <c r="G167" s="233"/>
      <c r="H167" s="237">
        <v>400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146</v>
      </c>
      <c r="AU167" s="243" t="s">
        <v>86</v>
      </c>
      <c r="AV167" s="13" t="s">
        <v>86</v>
      </c>
      <c r="AW167" s="13" t="s">
        <v>32</v>
      </c>
      <c r="AX167" s="13" t="s">
        <v>76</v>
      </c>
      <c r="AY167" s="243" t="s">
        <v>127</v>
      </c>
    </row>
    <row r="168" s="13" customFormat="1">
      <c r="A168" s="13"/>
      <c r="B168" s="232"/>
      <c r="C168" s="233"/>
      <c r="D168" s="234" t="s">
        <v>146</v>
      </c>
      <c r="E168" s="235" t="s">
        <v>1</v>
      </c>
      <c r="F168" s="236" t="s">
        <v>214</v>
      </c>
      <c r="G168" s="233"/>
      <c r="H168" s="237">
        <v>600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146</v>
      </c>
      <c r="AU168" s="243" t="s">
        <v>86</v>
      </c>
      <c r="AV168" s="13" t="s">
        <v>86</v>
      </c>
      <c r="AW168" s="13" t="s">
        <v>32</v>
      </c>
      <c r="AX168" s="13" t="s">
        <v>76</v>
      </c>
      <c r="AY168" s="243" t="s">
        <v>127</v>
      </c>
    </row>
    <row r="169" s="14" customFormat="1">
      <c r="A169" s="14"/>
      <c r="B169" s="244"/>
      <c r="C169" s="245"/>
      <c r="D169" s="234" t="s">
        <v>146</v>
      </c>
      <c r="E169" s="246" t="s">
        <v>1</v>
      </c>
      <c r="F169" s="247" t="s">
        <v>149</v>
      </c>
      <c r="G169" s="245"/>
      <c r="H169" s="248">
        <v>3205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146</v>
      </c>
      <c r="AU169" s="254" t="s">
        <v>86</v>
      </c>
      <c r="AV169" s="14" t="s">
        <v>133</v>
      </c>
      <c r="AW169" s="14" t="s">
        <v>32</v>
      </c>
      <c r="AX169" s="14" t="s">
        <v>84</v>
      </c>
      <c r="AY169" s="254" t="s">
        <v>127</v>
      </c>
    </row>
    <row r="170" s="2" customFormat="1" ht="24.15" customHeight="1">
      <c r="A170" s="37"/>
      <c r="B170" s="38"/>
      <c r="C170" s="218" t="s">
        <v>215</v>
      </c>
      <c r="D170" s="218" t="s">
        <v>129</v>
      </c>
      <c r="E170" s="219" t="s">
        <v>216</v>
      </c>
      <c r="F170" s="220" t="s">
        <v>217</v>
      </c>
      <c r="G170" s="221" t="s">
        <v>132</v>
      </c>
      <c r="H170" s="222">
        <v>3205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41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133</v>
      </c>
      <c r="AT170" s="230" t="s">
        <v>129</v>
      </c>
      <c r="AU170" s="230" t="s">
        <v>86</v>
      </c>
      <c r="AY170" s="16" t="s">
        <v>127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84</v>
      </c>
      <c r="BK170" s="231">
        <f>ROUND(I170*H170,2)</f>
        <v>0</v>
      </c>
      <c r="BL170" s="16" t="s">
        <v>133</v>
      </c>
      <c r="BM170" s="230" t="s">
        <v>218</v>
      </c>
    </row>
    <row r="171" s="13" customFormat="1">
      <c r="A171" s="13"/>
      <c r="B171" s="232"/>
      <c r="C171" s="233"/>
      <c r="D171" s="234" t="s">
        <v>146</v>
      </c>
      <c r="E171" s="235" t="s">
        <v>1</v>
      </c>
      <c r="F171" s="236" t="s">
        <v>194</v>
      </c>
      <c r="G171" s="233"/>
      <c r="H171" s="237">
        <v>906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146</v>
      </c>
      <c r="AU171" s="243" t="s">
        <v>86</v>
      </c>
      <c r="AV171" s="13" t="s">
        <v>86</v>
      </c>
      <c r="AW171" s="13" t="s">
        <v>32</v>
      </c>
      <c r="AX171" s="13" t="s">
        <v>76</v>
      </c>
      <c r="AY171" s="243" t="s">
        <v>127</v>
      </c>
    </row>
    <row r="172" s="13" customFormat="1">
      <c r="A172" s="13"/>
      <c r="B172" s="232"/>
      <c r="C172" s="233"/>
      <c r="D172" s="234" t="s">
        <v>146</v>
      </c>
      <c r="E172" s="235" t="s">
        <v>1</v>
      </c>
      <c r="F172" s="236" t="s">
        <v>213</v>
      </c>
      <c r="G172" s="233"/>
      <c r="H172" s="237">
        <v>300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146</v>
      </c>
      <c r="AU172" s="243" t="s">
        <v>86</v>
      </c>
      <c r="AV172" s="13" t="s">
        <v>86</v>
      </c>
      <c r="AW172" s="13" t="s">
        <v>32</v>
      </c>
      <c r="AX172" s="13" t="s">
        <v>76</v>
      </c>
      <c r="AY172" s="243" t="s">
        <v>127</v>
      </c>
    </row>
    <row r="173" s="13" customFormat="1">
      <c r="A173" s="13"/>
      <c r="B173" s="232"/>
      <c r="C173" s="233"/>
      <c r="D173" s="234" t="s">
        <v>146</v>
      </c>
      <c r="E173" s="235" t="s">
        <v>1</v>
      </c>
      <c r="F173" s="236" t="s">
        <v>195</v>
      </c>
      <c r="G173" s="233"/>
      <c r="H173" s="237">
        <v>999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146</v>
      </c>
      <c r="AU173" s="243" t="s">
        <v>86</v>
      </c>
      <c r="AV173" s="13" t="s">
        <v>86</v>
      </c>
      <c r="AW173" s="13" t="s">
        <v>32</v>
      </c>
      <c r="AX173" s="13" t="s">
        <v>76</v>
      </c>
      <c r="AY173" s="243" t="s">
        <v>127</v>
      </c>
    </row>
    <row r="174" s="13" customFormat="1">
      <c r="A174" s="13"/>
      <c r="B174" s="232"/>
      <c r="C174" s="233"/>
      <c r="D174" s="234" t="s">
        <v>146</v>
      </c>
      <c r="E174" s="235" t="s">
        <v>1</v>
      </c>
      <c r="F174" s="236" t="s">
        <v>196</v>
      </c>
      <c r="G174" s="233"/>
      <c r="H174" s="237">
        <v>400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146</v>
      </c>
      <c r="AU174" s="243" t="s">
        <v>86</v>
      </c>
      <c r="AV174" s="13" t="s">
        <v>86</v>
      </c>
      <c r="AW174" s="13" t="s">
        <v>32</v>
      </c>
      <c r="AX174" s="13" t="s">
        <v>76</v>
      </c>
      <c r="AY174" s="243" t="s">
        <v>127</v>
      </c>
    </row>
    <row r="175" s="13" customFormat="1">
      <c r="A175" s="13"/>
      <c r="B175" s="232"/>
      <c r="C175" s="233"/>
      <c r="D175" s="234" t="s">
        <v>146</v>
      </c>
      <c r="E175" s="235" t="s">
        <v>1</v>
      </c>
      <c r="F175" s="236" t="s">
        <v>214</v>
      </c>
      <c r="G175" s="233"/>
      <c r="H175" s="237">
        <v>600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146</v>
      </c>
      <c r="AU175" s="243" t="s">
        <v>86</v>
      </c>
      <c r="AV175" s="13" t="s">
        <v>86</v>
      </c>
      <c r="AW175" s="13" t="s">
        <v>32</v>
      </c>
      <c r="AX175" s="13" t="s">
        <v>76</v>
      </c>
      <c r="AY175" s="243" t="s">
        <v>127</v>
      </c>
    </row>
    <row r="176" s="14" customFormat="1">
      <c r="A176" s="14"/>
      <c r="B176" s="244"/>
      <c r="C176" s="245"/>
      <c r="D176" s="234" t="s">
        <v>146</v>
      </c>
      <c r="E176" s="246" t="s">
        <v>1</v>
      </c>
      <c r="F176" s="247" t="s">
        <v>149</v>
      </c>
      <c r="G176" s="245"/>
      <c r="H176" s="248">
        <v>3205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146</v>
      </c>
      <c r="AU176" s="254" t="s">
        <v>86</v>
      </c>
      <c r="AV176" s="14" t="s">
        <v>133</v>
      </c>
      <c r="AW176" s="14" t="s">
        <v>32</v>
      </c>
      <c r="AX176" s="14" t="s">
        <v>84</v>
      </c>
      <c r="AY176" s="254" t="s">
        <v>127</v>
      </c>
    </row>
    <row r="177" s="12" customFormat="1" ht="22.8" customHeight="1">
      <c r="A177" s="12"/>
      <c r="B177" s="202"/>
      <c r="C177" s="203"/>
      <c r="D177" s="204" t="s">
        <v>75</v>
      </c>
      <c r="E177" s="216" t="s">
        <v>167</v>
      </c>
      <c r="F177" s="216" t="s">
        <v>219</v>
      </c>
      <c r="G177" s="203"/>
      <c r="H177" s="203"/>
      <c r="I177" s="206"/>
      <c r="J177" s="217">
        <f>BK177</f>
        <v>0</v>
      </c>
      <c r="K177" s="203"/>
      <c r="L177" s="208"/>
      <c r="M177" s="209"/>
      <c r="N177" s="210"/>
      <c r="O177" s="210"/>
      <c r="P177" s="211">
        <f>SUM(P178:P179)</f>
        <v>0</v>
      </c>
      <c r="Q177" s="210"/>
      <c r="R177" s="211">
        <f>SUM(R178:R179)</f>
        <v>84.251999999999995</v>
      </c>
      <c r="S177" s="210"/>
      <c r="T177" s="212">
        <f>SUM(T178:T179)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3" t="s">
        <v>84</v>
      </c>
      <c r="AT177" s="214" t="s">
        <v>75</v>
      </c>
      <c r="AU177" s="214" t="s">
        <v>84</v>
      </c>
      <c r="AY177" s="213" t="s">
        <v>127</v>
      </c>
      <c r="BK177" s="215">
        <f>SUM(BK178:BK179)</f>
        <v>0</v>
      </c>
    </row>
    <row r="178" s="2" customFormat="1" ht="55.5" customHeight="1">
      <c r="A178" s="37"/>
      <c r="B178" s="38"/>
      <c r="C178" s="218" t="s">
        <v>220</v>
      </c>
      <c r="D178" s="218" t="s">
        <v>129</v>
      </c>
      <c r="E178" s="219" t="s">
        <v>221</v>
      </c>
      <c r="F178" s="220" t="s">
        <v>222</v>
      </c>
      <c r="G178" s="221" t="s">
        <v>186</v>
      </c>
      <c r="H178" s="222">
        <v>200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41</v>
      </c>
      <c r="O178" s="90"/>
      <c r="P178" s="228">
        <f>O178*H178</f>
        <v>0</v>
      </c>
      <c r="Q178" s="228">
        <v>0.16370999999999999</v>
      </c>
      <c r="R178" s="228">
        <f>Q178*H178</f>
        <v>32.741999999999997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133</v>
      </c>
      <c r="AT178" s="230" t="s">
        <v>129</v>
      </c>
      <c r="AU178" s="230" t="s">
        <v>86</v>
      </c>
      <c r="AY178" s="16" t="s">
        <v>127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84</v>
      </c>
      <c r="BK178" s="231">
        <f>ROUND(I178*H178,2)</f>
        <v>0</v>
      </c>
      <c r="BL178" s="16" t="s">
        <v>133</v>
      </c>
      <c r="BM178" s="230" t="s">
        <v>223</v>
      </c>
    </row>
    <row r="179" s="2" customFormat="1" ht="24.15" customHeight="1">
      <c r="A179" s="37"/>
      <c r="B179" s="38"/>
      <c r="C179" s="255" t="s">
        <v>224</v>
      </c>
      <c r="D179" s="255" t="s">
        <v>225</v>
      </c>
      <c r="E179" s="256" t="s">
        <v>226</v>
      </c>
      <c r="F179" s="257" t="s">
        <v>227</v>
      </c>
      <c r="G179" s="258" t="s">
        <v>186</v>
      </c>
      <c r="H179" s="259">
        <v>200</v>
      </c>
      <c r="I179" s="260"/>
      <c r="J179" s="261">
        <f>ROUND(I179*H179,2)</f>
        <v>0</v>
      </c>
      <c r="K179" s="262"/>
      <c r="L179" s="263"/>
      <c r="M179" s="264" t="s">
        <v>1</v>
      </c>
      <c r="N179" s="265" t="s">
        <v>41</v>
      </c>
      <c r="O179" s="90"/>
      <c r="P179" s="228">
        <f>O179*H179</f>
        <v>0</v>
      </c>
      <c r="Q179" s="228">
        <v>0.25755</v>
      </c>
      <c r="R179" s="228">
        <f>Q179*H179</f>
        <v>51.509999999999998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163</v>
      </c>
      <c r="AT179" s="230" t="s">
        <v>225</v>
      </c>
      <c r="AU179" s="230" t="s">
        <v>86</v>
      </c>
      <c r="AY179" s="16" t="s">
        <v>127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84</v>
      </c>
      <c r="BK179" s="231">
        <f>ROUND(I179*H179,2)</f>
        <v>0</v>
      </c>
      <c r="BL179" s="16" t="s">
        <v>133</v>
      </c>
      <c r="BM179" s="230" t="s">
        <v>228</v>
      </c>
    </row>
    <row r="180" s="12" customFormat="1" ht="22.8" customHeight="1">
      <c r="A180" s="12"/>
      <c r="B180" s="202"/>
      <c r="C180" s="203"/>
      <c r="D180" s="204" t="s">
        <v>75</v>
      </c>
      <c r="E180" s="216" t="s">
        <v>229</v>
      </c>
      <c r="F180" s="216" t="s">
        <v>230</v>
      </c>
      <c r="G180" s="203"/>
      <c r="H180" s="203"/>
      <c r="I180" s="206"/>
      <c r="J180" s="217">
        <f>BK180</f>
        <v>0</v>
      </c>
      <c r="K180" s="203"/>
      <c r="L180" s="208"/>
      <c r="M180" s="209"/>
      <c r="N180" s="210"/>
      <c r="O180" s="210"/>
      <c r="P180" s="211">
        <v>0</v>
      </c>
      <c r="Q180" s="210"/>
      <c r="R180" s="211">
        <v>0</v>
      </c>
      <c r="S180" s="210"/>
      <c r="T180" s="212"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3" t="s">
        <v>84</v>
      </c>
      <c r="AT180" s="214" t="s">
        <v>75</v>
      </c>
      <c r="AU180" s="214" t="s">
        <v>84</v>
      </c>
      <c r="AY180" s="213" t="s">
        <v>127</v>
      </c>
      <c r="BK180" s="215">
        <v>0</v>
      </c>
    </row>
    <row r="181" s="12" customFormat="1" ht="22.8" customHeight="1">
      <c r="A181" s="12"/>
      <c r="B181" s="202"/>
      <c r="C181" s="203"/>
      <c r="D181" s="204" t="s">
        <v>75</v>
      </c>
      <c r="E181" s="216" t="s">
        <v>231</v>
      </c>
      <c r="F181" s="216" t="s">
        <v>230</v>
      </c>
      <c r="G181" s="203"/>
      <c r="H181" s="203"/>
      <c r="I181" s="206"/>
      <c r="J181" s="217">
        <f>BK181</f>
        <v>0</v>
      </c>
      <c r="K181" s="203"/>
      <c r="L181" s="208"/>
      <c r="M181" s="209"/>
      <c r="N181" s="210"/>
      <c r="O181" s="210"/>
      <c r="P181" s="211">
        <f>P182</f>
        <v>0</v>
      </c>
      <c r="Q181" s="210"/>
      <c r="R181" s="211">
        <f>R182</f>
        <v>0</v>
      </c>
      <c r="S181" s="210"/>
      <c r="T181" s="212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3" t="s">
        <v>84</v>
      </c>
      <c r="AT181" s="214" t="s">
        <v>75</v>
      </c>
      <c r="AU181" s="214" t="s">
        <v>84</v>
      </c>
      <c r="AY181" s="213" t="s">
        <v>127</v>
      </c>
      <c r="BK181" s="215">
        <f>BK182</f>
        <v>0</v>
      </c>
    </row>
    <row r="182" s="2" customFormat="1" ht="24.15" customHeight="1">
      <c r="A182" s="37"/>
      <c r="B182" s="38"/>
      <c r="C182" s="218" t="s">
        <v>7</v>
      </c>
      <c r="D182" s="218" t="s">
        <v>129</v>
      </c>
      <c r="E182" s="219" t="s">
        <v>232</v>
      </c>
      <c r="F182" s="220" t="s">
        <v>233</v>
      </c>
      <c r="G182" s="221" t="s">
        <v>161</v>
      </c>
      <c r="H182" s="222">
        <v>1287</v>
      </c>
      <c r="I182" s="223"/>
      <c r="J182" s="224">
        <f>ROUND(I182*H182,2)</f>
        <v>0</v>
      </c>
      <c r="K182" s="225"/>
      <c r="L182" s="43"/>
      <c r="M182" s="266" t="s">
        <v>1</v>
      </c>
      <c r="N182" s="267" t="s">
        <v>41</v>
      </c>
      <c r="O182" s="268"/>
      <c r="P182" s="269">
        <f>O182*H182</f>
        <v>0</v>
      </c>
      <c r="Q182" s="269">
        <v>0</v>
      </c>
      <c r="R182" s="269">
        <f>Q182*H182</f>
        <v>0</v>
      </c>
      <c r="S182" s="269">
        <v>0</v>
      </c>
      <c r="T182" s="270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133</v>
      </c>
      <c r="AT182" s="230" t="s">
        <v>129</v>
      </c>
      <c r="AU182" s="230" t="s">
        <v>86</v>
      </c>
      <c r="AY182" s="16" t="s">
        <v>127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84</v>
      </c>
      <c r="BK182" s="231">
        <f>ROUND(I182*H182,2)</f>
        <v>0</v>
      </c>
      <c r="BL182" s="16" t="s">
        <v>133</v>
      </c>
      <c r="BM182" s="230" t="s">
        <v>234</v>
      </c>
    </row>
    <row r="183" s="2" customFormat="1" ht="6.96" customHeight="1">
      <c r="A183" s="37"/>
      <c r="B183" s="65"/>
      <c r="C183" s="66"/>
      <c r="D183" s="66"/>
      <c r="E183" s="66"/>
      <c r="F183" s="66"/>
      <c r="G183" s="66"/>
      <c r="H183" s="66"/>
      <c r="I183" s="66"/>
      <c r="J183" s="66"/>
      <c r="K183" s="66"/>
      <c r="L183" s="43"/>
      <c r="M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</row>
  </sheetData>
  <sheetProtection sheet="1" autoFilter="0" formatColumns="0" formatRows="0" objects="1" scenarios="1" spinCount="100000" saltValue="VPABT188BcCF4GwEBKm7FBPULznRh8vV3db4PepE4XekuwpKxUbVDk/PyvzwiiJaMVlAMQ2mN+HUzKOgfiZmZw==" hashValue="2yDUse56uhVC9mS2QfEXV/rLRFoy8JxG8l7Cocwk8iD18745P5bpSbgwf5kYeY9AKbwUoOzDiobVbPhDuTKRug==" algorithmName="SHA-512" password="CC35"/>
  <autoFilter ref="C123:K18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Revitalizace lesoparku Dražovka-III.etapa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235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14. 5. 2024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00233242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Město Hořovice</v>
      </c>
      <c r="F15" s="37"/>
      <c r="G15" s="37"/>
      <c r="H15" s="37"/>
      <c r="I15" s="139" t="s">
        <v>28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>Ing. David Grunt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ROUND((SUM(BE125:BE160)),  2)</f>
        <v>0</v>
      </c>
      <c r="G33" s="37"/>
      <c r="H33" s="37"/>
      <c r="I33" s="154">
        <v>0.20999999999999999</v>
      </c>
      <c r="J33" s="153">
        <f>ROUND(((SUM(BE125:BE160))*I33),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ROUND((SUM(BF125:BF160)),  2)</f>
        <v>0</v>
      </c>
      <c r="G34" s="37"/>
      <c r="H34" s="37"/>
      <c r="I34" s="154">
        <v>0.12</v>
      </c>
      <c r="J34" s="153">
        <f>ROUND(((SUM(BF125:BF160))*I34),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ROUND((SUM(BG125:BG160)),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ROUND((SUM(BH125:BH160)),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ROUND((SUM(BI125:BI160)),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Revitalizace lesoparku Dražovka-III.etapa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04 - Mravenčí stezka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14. 5. 2024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Hořovice</v>
      </c>
      <c r="G91" s="39"/>
      <c r="H91" s="39"/>
      <c r="I91" s="31" t="s">
        <v>31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David Grunt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100</v>
      </c>
      <c r="D94" s="175"/>
      <c r="E94" s="175"/>
      <c r="F94" s="175"/>
      <c r="G94" s="175"/>
      <c r="H94" s="175"/>
      <c r="I94" s="175"/>
      <c r="J94" s="176" t="s">
        <v>101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102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78"/>
      <c r="C97" s="179"/>
      <c r="D97" s="180" t="s">
        <v>104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105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106</v>
      </c>
      <c r="E99" s="187"/>
      <c r="F99" s="187"/>
      <c r="G99" s="187"/>
      <c r="H99" s="187"/>
      <c r="I99" s="187"/>
      <c r="J99" s="188">
        <f>J140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107</v>
      </c>
      <c r="E100" s="187"/>
      <c r="F100" s="187"/>
      <c r="G100" s="187"/>
      <c r="H100" s="187"/>
      <c r="I100" s="187"/>
      <c r="J100" s="188">
        <f>J145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109</v>
      </c>
      <c r="E101" s="187"/>
      <c r="F101" s="187"/>
      <c r="G101" s="187"/>
      <c r="H101" s="187"/>
      <c r="I101" s="187"/>
      <c r="J101" s="188">
        <f>J148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110</v>
      </c>
      <c r="E102" s="187"/>
      <c r="F102" s="187"/>
      <c r="G102" s="187"/>
      <c r="H102" s="187"/>
      <c r="I102" s="187"/>
      <c r="J102" s="188">
        <f>J154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111</v>
      </c>
      <c r="E103" s="187"/>
      <c r="F103" s="187"/>
      <c r="G103" s="187"/>
      <c r="H103" s="187"/>
      <c r="I103" s="187"/>
      <c r="J103" s="188">
        <f>J155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8"/>
      <c r="C104" s="179"/>
      <c r="D104" s="180" t="s">
        <v>236</v>
      </c>
      <c r="E104" s="181"/>
      <c r="F104" s="181"/>
      <c r="G104" s="181"/>
      <c r="H104" s="181"/>
      <c r="I104" s="181"/>
      <c r="J104" s="182">
        <f>J157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8"/>
      <c r="C105" s="179"/>
      <c r="D105" s="180" t="s">
        <v>237</v>
      </c>
      <c r="E105" s="181"/>
      <c r="F105" s="181"/>
      <c r="G105" s="181"/>
      <c r="H105" s="181"/>
      <c r="I105" s="181"/>
      <c r="J105" s="182">
        <f>J160</f>
        <v>0</v>
      </c>
      <c r="K105" s="179"/>
      <c r="L105" s="18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112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Revitalizace lesoparku Dražovka-III.etapa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97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SO 04 - Mravenčí stezka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 xml:space="preserve"> </v>
      </c>
      <c r="G119" s="39"/>
      <c r="H119" s="39"/>
      <c r="I119" s="31" t="s">
        <v>22</v>
      </c>
      <c r="J119" s="78" t="str">
        <f>IF(J12="","",J12)</f>
        <v>14. 5. 2024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E15</f>
        <v>Město Hořovice</v>
      </c>
      <c r="G121" s="39"/>
      <c r="H121" s="39"/>
      <c r="I121" s="31" t="s">
        <v>31</v>
      </c>
      <c r="J121" s="35" t="str">
        <f>E21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29</v>
      </c>
      <c r="D122" s="39"/>
      <c r="E122" s="39"/>
      <c r="F122" s="26" t="str">
        <f>IF(E18="","",E18)</f>
        <v>Vyplň údaj</v>
      </c>
      <c r="G122" s="39"/>
      <c r="H122" s="39"/>
      <c r="I122" s="31" t="s">
        <v>33</v>
      </c>
      <c r="J122" s="35" t="str">
        <f>E24</f>
        <v>Ing. David Grunt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113</v>
      </c>
      <c r="D124" s="193" t="s">
        <v>61</v>
      </c>
      <c r="E124" s="193" t="s">
        <v>57</v>
      </c>
      <c r="F124" s="193" t="s">
        <v>58</v>
      </c>
      <c r="G124" s="193" t="s">
        <v>114</v>
      </c>
      <c r="H124" s="193" t="s">
        <v>115</v>
      </c>
      <c r="I124" s="193" t="s">
        <v>116</v>
      </c>
      <c r="J124" s="194" t="s">
        <v>101</v>
      </c>
      <c r="K124" s="195" t="s">
        <v>117</v>
      </c>
      <c r="L124" s="196"/>
      <c r="M124" s="99" t="s">
        <v>1</v>
      </c>
      <c r="N124" s="100" t="s">
        <v>40</v>
      </c>
      <c r="O124" s="100" t="s">
        <v>118</v>
      </c>
      <c r="P124" s="100" t="s">
        <v>119</v>
      </c>
      <c r="Q124" s="100" t="s">
        <v>120</v>
      </c>
      <c r="R124" s="100" t="s">
        <v>121</v>
      </c>
      <c r="S124" s="100" t="s">
        <v>122</v>
      </c>
      <c r="T124" s="101" t="s">
        <v>123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124</v>
      </c>
      <c r="D125" s="39"/>
      <c r="E125" s="39"/>
      <c r="F125" s="39"/>
      <c r="G125" s="39"/>
      <c r="H125" s="39"/>
      <c r="I125" s="39"/>
      <c r="J125" s="197">
        <f>BK125</f>
        <v>0</v>
      </c>
      <c r="K125" s="39"/>
      <c r="L125" s="43"/>
      <c r="M125" s="102"/>
      <c r="N125" s="198"/>
      <c r="O125" s="103"/>
      <c r="P125" s="199">
        <f>P126+P157+P160</f>
        <v>0</v>
      </c>
      <c r="Q125" s="103"/>
      <c r="R125" s="199">
        <f>R126+R157+R160</f>
        <v>0</v>
      </c>
      <c r="S125" s="103"/>
      <c r="T125" s="200">
        <f>T126+T157+T160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75</v>
      </c>
      <c r="AU125" s="16" t="s">
        <v>103</v>
      </c>
      <c r="BK125" s="201">
        <f>BK126+BK157+BK160</f>
        <v>0</v>
      </c>
    </row>
    <row r="126" s="12" customFormat="1" ht="25.92" customHeight="1">
      <c r="A126" s="12"/>
      <c r="B126" s="202"/>
      <c r="C126" s="203"/>
      <c r="D126" s="204" t="s">
        <v>75</v>
      </c>
      <c r="E126" s="205" t="s">
        <v>125</v>
      </c>
      <c r="F126" s="205" t="s">
        <v>126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P127+P140+P145+P148+P154+P155</f>
        <v>0</v>
      </c>
      <c r="Q126" s="210"/>
      <c r="R126" s="211">
        <f>R127+R140+R145+R148+R154+R155</f>
        <v>0</v>
      </c>
      <c r="S126" s="210"/>
      <c r="T126" s="212">
        <f>T127+T140+T145+T148+T154+T155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84</v>
      </c>
      <c r="AT126" s="214" t="s">
        <v>75</v>
      </c>
      <c r="AU126" s="214" t="s">
        <v>76</v>
      </c>
      <c r="AY126" s="213" t="s">
        <v>127</v>
      </c>
      <c r="BK126" s="215">
        <f>BK127+BK140+BK145+BK148+BK154+BK155</f>
        <v>0</v>
      </c>
    </row>
    <row r="127" s="12" customFormat="1" ht="22.8" customHeight="1">
      <c r="A127" s="12"/>
      <c r="B127" s="202"/>
      <c r="C127" s="203"/>
      <c r="D127" s="204" t="s">
        <v>75</v>
      </c>
      <c r="E127" s="216" t="s">
        <v>84</v>
      </c>
      <c r="F127" s="216" t="s">
        <v>128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SUM(P128:P139)</f>
        <v>0</v>
      </c>
      <c r="Q127" s="210"/>
      <c r="R127" s="211">
        <f>SUM(R128:R139)</f>
        <v>0</v>
      </c>
      <c r="S127" s="210"/>
      <c r="T127" s="212">
        <f>SUM(T128:T139)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84</v>
      </c>
      <c r="AT127" s="214" t="s">
        <v>75</v>
      </c>
      <c r="AU127" s="214" t="s">
        <v>84</v>
      </c>
      <c r="AY127" s="213" t="s">
        <v>127</v>
      </c>
      <c r="BK127" s="215">
        <f>SUM(BK128:BK139)</f>
        <v>0</v>
      </c>
    </row>
    <row r="128" s="2" customFormat="1" ht="24.15" customHeight="1">
      <c r="A128" s="37"/>
      <c r="B128" s="38"/>
      <c r="C128" s="218" t="s">
        <v>84</v>
      </c>
      <c r="D128" s="218" t="s">
        <v>129</v>
      </c>
      <c r="E128" s="219" t="s">
        <v>238</v>
      </c>
      <c r="F128" s="220" t="s">
        <v>239</v>
      </c>
      <c r="G128" s="221" t="s">
        <v>240</v>
      </c>
      <c r="H128" s="222">
        <v>0.031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41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133</v>
      </c>
      <c r="AT128" s="230" t="s">
        <v>129</v>
      </c>
      <c r="AU128" s="230" t="s">
        <v>86</v>
      </c>
      <c r="AY128" s="16" t="s">
        <v>127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84</v>
      </c>
      <c r="BK128" s="231">
        <f>ROUND(I128*H128,2)</f>
        <v>0</v>
      </c>
      <c r="BL128" s="16" t="s">
        <v>133</v>
      </c>
      <c r="BM128" s="230" t="s">
        <v>241</v>
      </c>
    </row>
    <row r="129" s="2" customFormat="1" ht="49.05" customHeight="1">
      <c r="A129" s="37"/>
      <c r="B129" s="38"/>
      <c r="C129" s="218" t="s">
        <v>86</v>
      </c>
      <c r="D129" s="218" t="s">
        <v>129</v>
      </c>
      <c r="E129" s="219" t="s">
        <v>130</v>
      </c>
      <c r="F129" s="220" t="s">
        <v>131</v>
      </c>
      <c r="G129" s="221" t="s">
        <v>132</v>
      </c>
      <c r="H129" s="222">
        <v>314.07999999999998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41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133</v>
      </c>
      <c r="AT129" s="230" t="s">
        <v>129</v>
      </c>
      <c r="AU129" s="230" t="s">
        <v>86</v>
      </c>
      <c r="AY129" s="16" t="s">
        <v>127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84</v>
      </c>
      <c r="BK129" s="231">
        <f>ROUND(I129*H129,2)</f>
        <v>0</v>
      </c>
      <c r="BL129" s="16" t="s">
        <v>133</v>
      </c>
      <c r="BM129" s="230" t="s">
        <v>242</v>
      </c>
    </row>
    <row r="130" s="2" customFormat="1" ht="33" customHeight="1">
      <c r="A130" s="37"/>
      <c r="B130" s="38"/>
      <c r="C130" s="218" t="s">
        <v>138</v>
      </c>
      <c r="D130" s="218" t="s">
        <v>129</v>
      </c>
      <c r="E130" s="219" t="s">
        <v>135</v>
      </c>
      <c r="F130" s="220" t="s">
        <v>136</v>
      </c>
      <c r="G130" s="221" t="s">
        <v>132</v>
      </c>
      <c r="H130" s="222">
        <v>314.07999999999998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41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133</v>
      </c>
      <c r="AT130" s="230" t="s">
        <v>129</v>
      </c>
      <c r="AU130" s="230" t="s">
        <v>86</v>
      </c>
      <c r="AY130" s="16" t="s">
        <v>127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84</v>
      </c>
      <c r="BK130" s="231">
        <f>ROUND(I130*H130,2)</f>
        <v>0</v>
      </c>
      <c r="BL130" s="16" t="s">
        <v>133</v>
      </c>
      <c r="BM130" s="230" t="s">
        <v>243</v>
      </c>
    </row>
    <row r="131" s="2" customFormat="1" ht="21.75" customHeight="1">
      <c r="A131" s="37"/>
      <c r="B131" s="38"/>
      <c r="C131" s="218" t="s">
        <v>133</v>
      </c>
      <c r="D131" s="218" t="s">
        <v>129</v>
      </c>
      <c r="E131" s="219" t="s">
        <v>244</v>
      </c>
      <c r="F131" s="220" t="s">
        <v>245</v>
      </c>
      <c r="G131" s="221" t="s">
        <v>186</v>
      </c>
      <c r="H131" s="222">
        <v>1.7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41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133</v>
      </c>
      <c r="AT131" s="230" t="s">
        <v>129</v>
      </c>
      <c r="AU131" s="230" t="s">
        <v>86</v>
      </c>
      <c r="AY131" s="16" t="s">
        <v>127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84</v>
      </c>
      <c r="BK131" s="231">
        <f>ROUND(I131*H131,2)</f>
        <v>0</v>
      </c>
      <c r="BL131" s="16" t="s">
        <v>133</v>
      </c>
      <c r="BM131" s="230" t="s">
        <v>246</v>
      </c>
    </row>
    <row r="132" s="2" customFormat="1">
      <c r="A132" s="37"/>
      <c r="B132" s="38"/>
      <c r="C132" s="39"/>
      <c r="D132" s="234" t="s">
        <v>247</v>
      </c>
      <c r="E132" s="39"/>
      <c r="F132" s="271" t="s">
        <v>248</v>
      </c>
      <c r="G132" s="39"/>
      <c r="H132" s="39"/>
      <c r="I132" s="272"/>
      <c r="J132" s="39"/>
      <c r="K132" s="39"/>
      <c r="L132" s="43"/>
      <c r="M132" s="273"/>
      <c r="N132" s="27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247</v>
      </c>
      <c r="AU132" s="16" t="s">
        <v>86</v>
      </c>
    </row>
    <row r="133" s="13" customFormat="1">
      <c r="A133" s="13"/>
      <c r="B133" s="232"/>
      <c r="C133" s="233"/>
      <c r="D133" s="234" t="s">
        <v>146</v>
      </c>
      <c r="E133" s="235" t="s">
        <v>1</v>
      </c>
      <c r="F133" s="236" t="s">
        <v>249</v>
      </c>
      <c r="G133" s="233"/>
      <c r="H133" s="237">
        <v>1.7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146</v>
      </c>
      <c r="AU133" s="243" t="s">
        <v>86</v>
      </c>
      <c r="AV133" s="13" t="s">
        <v>86</v>
      </c>
      <c r="AW133" s="13" t="s">
        <v>32</v>
      </c>
      <c r="AX133" s="13" t="s">
        <v>84</v>
      </c>
      <c r="AY133" s="243" t="s">
        <v>127</v>
      </c>
    </row>
    <row r="134" s="2" customFormat="1" ht="24.15" customHeight="1">
      <c r="A134" s="37"/>
      <c r="B134" s="38"/>
      <c r="C134" s="218" t="s">
        <v>150</v>
      </c>
      <c r="D134" s="218" t="s">
        <v>129</v>
      </c>
      <c r="E134" s="219" t="s">
        <v>250</v>
      </c>
      <c r="F134" s="220" t="s">
        <v>251</v>
      </c>
      <c r="G134" s="221" t="s">
        <v>132</v>
      </c>
      <c r="H134" s="222">
        <v>80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41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133</v>
      </c>
      <c r="AT134" s="230" t="s">
        <v>129</v>
      </c>
      <c r="AU134" s="230" t="s">
        <v>86</v>
      </c>
      <c r="AY134" s="16" t="s">
        <v>127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84</v>
      </c>
      <c r="BK134" s="231">
        <f>ROUND(I134*H134,2)</f>
        <v>0</v>
      </c>
      <c r="BL134" s="16" t="s">
        <v>133</v>
      </c>
      <c r="BM134" s="230" t="s">
        <v>172</v>
      </c>
    </row>
    <row r="135" s="2" customFormat="1" ht="16.5" customHeight="1">
      <c r="A135" s="37"/>
      <c r="B135" s="38"/>
      <c r="C135" s="255" t="s">
        <v>154</v>
      </c>
      <c r="D135" s="255" t="s">
        <v>225</v>
      </c>
      <c r="E135" s="256" t="s">
        <v>252</v>
      </c>
      <c r="F135" s="257" t="s">
        <v>253</v>
      </c>
      <c r="G135" s="258" t="s">
        <v>144</v>
      </c>
      <c r="H135" s="259">
        <v>8.2400000000000002</v>
      </c>
      <c r="I135" s="260"/>
      <c r="J135" s="261">
        <f>ROUND(I135*H135,2)</f>
        <v>0</v>
      </c>
      <c r="K135" s="262"/>
      <c r="L135" s="263"/>
      <c r="M135" s="264" t="s">
        <v>1</v>
      </c>
      <c r="N135" s="265" t="s">
        <v>41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163</v>
      </c>
      <c r="AT135" s="230" t="s">
        <v>225</v>
      </c>
      <c r="AU135" s="230" t="s">
        <v>86</v>
      </c>
      <c r="AY135" s="16" t="s">
        <v>127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84</v>
      </c>
      <c r="BK135" s="231">
        <f>ROUND(I135*H135,2)</f>
        <v>0</v>
      </c>
      <c r="BL135" s="16" t="s">
        <v>133</v>
      </c>
      <c r="BM135" s="230" t="s">
        <v>8</v>
      </c>
    </row>
    <row r="136" s="13" customFormat="1">
      <c r="A136" s="13"/>
      <c r="B136" s="232"/>
      <c r="C136" s="233"/>
      <c r="D136" s="234" t="s">
        <v>146</v>
      </c>
      <c r="E136" s="235" t="s">
        <v>1</v>
      </c>
      <c r="F136" s="236" t="s">
        <v>254</v>
      </c>
      <c r="G136" s="233"/>
      <c r="H136" s="237">
        <v>8.2400000000000002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146</v>
      </c>
      <c r="AU136" s="243" t="s">
        <v>86</v>
      </c>
      <c r="AV136" s="13" t="s">
        <v>86</v>
      </c>
      <c r="AW136" s="13" t="s">
        <v>32</v>
      </c>
      <c r="AX136" s="13" t="s">
        <v>76</v>
      </c>
      <c r="AY136" s="243" t="s">
        <v>127</v>
      </c>
    </row>
    <row r="137" s="14" customFormat="1">
      <c r="A137" s="14"/>
      <c r="B137" s="244"/>
      <c r="C137" s="245"/>
      <c r="D137" s="234" t="s">
        <v>146</v>
      </c>
      <c r="E137" s="246" t="s">
        <v>1</v>
      </c>
      <c r="F137" s="247" t="s">
        <v>149</v>
      </c>
      <c r="G137" s="245"/>
      <c r="H137" s="248">
        <v>8.2400000000000002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146</v>
      </c>
      <c r="AU137" s="254" t="s">
        <v>86</v>
      </c>
      <c r="AV137" s="14" t="s">
        <v>133</v>
      </c>
      <c r="AW137" s="14" t="s">
        <v>32</v>
      </c>
      <c r="AX137" s="14" t="s">
        <v>84</v>
      </c>
      <c r="AY137" s="254" t="s">
        <v>127</v>
      </c>
    </row>
    <row r="138" s="2" customFormat="1" ht="24.15" customHeight="1">
      <c r="A138" s="37"/>
      <c r="B138" s="38"/>
      <c r="C138" s="218" t="s">
        <v>158</v>
      </c>
      <c r="D138" s="218" t="s">
        <v>129</v>
      </c>
      <c r="E138" s="219" t="s">
        <v>255</v>
      </c>
      <c r="F138" s="220" t="s">
        <v>256</v>
      </c>
      <c r="G138" s="221" t="s">
        <v>132</v>
      </c>
      <c r="H138" s="222">
        <v>80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41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133</v>
      </c>
      <c r="AT138" s="230" t="s">
        <v>129</v>
      </c>
      <c r="AU138" s="230" t="s">
        <v>86</v>
      </c>
      <c r="AY138" s="16" t="s">
        <v>127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84</v>
      </c>
      <c r="BK138" s="231">
        <f>ROUND(I138*H138,2)</f>
        <v>0</v>
      </c>
      <c r="BL138" s="16" t="s">
        <v>133</v>
      </c>
      <c r="BM138" s="230" t="s">
        <v>257</v>
      </c>
    </row>
    <row r="139" s="2" customFormat="1" ht="24.15" customHeight="1">
      <c r="A139" s="37"/>
      <c r="B139" s="38"/>
      <c r="C139" s="218" t="s">
        <v>163</v>
      </c>
      <c r="D139" s="218" t="s">
        <v>129</v>
      </c>
      <c r="E139" s="219" t="s">
        <v>258</v>
      </c>
      <c r="F139" s="220" t="s">
        <v>259</v>
      </c>
      <c r="G139" s="221" t="s">
        <v>240</v>
      </c>
      <c r="H139" s="222">
        <v>0.031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41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133</v>
      </c>
      <c r="AT139" s="230" t="s">
        <v>129</v>
      </c>
      <c r="AU139" s="230" t="s">
        <v>86</v>
      </c>
      <c r="AY139" s="16" t="s">
        <v>127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84</v>
      </c>
      <c r="BK139" s="231">
        <f>ROUND(I139*H139,2)</f>
        <v>0</v>
      </c>
      <c r="BL139" s="16" t="s">
        <v>133</v>
      </c>
      <c r="BM139" s="230" t="s">
        <v>197</v>
      </c>
    </row>
    <row r="140" s="12" customFormat="1" ht="22.8" customHeight="1">
      <c r="A140" s="12"/>
      <c r="B140" s="202"/>
      <c r="C140" s="203"/>
      <c r="D140" s="204" t="s">
        <v>75</v>
      </c>
      <c r="E140" s="216" t="s">
        <v>86</v>
      </c>
      <c r="F140" s="216" t="s">
        <v>179</v>
      </c>
      <c r="G140" s="203"/>
      <c r="H140" s="203"/>
      <c r="I140" s="206"/>
      <c r="J140" s="217">
        <f>BK140</f>
        <v>0</v>
      </c>
      <c r="K140" s="203"/>
      <c r="L140" s="208"/>
      <c r="M140" s="209"/>
      <c r="N140" s="210"/>
      <c r="O140" s="210"/>
      <c r="P140" s="211">
        <f>SUM(P141:P144)</f>
        <v>0</v>
      </c>
      <c r="Q140" s="210"/>
      <c r="R140" s="211">
        <f>SUM(R141:R144)</f>
        <v>0</v>
      </c>
      <c r="S140" s="210"/>
      <c r="T140" s="212">
        <f>SUM(T141:T144)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84</v>
      </c>
      <c r="AT140" s="214" t="s">
        <v>75</v>
      </c>
      <c r="AU140" s="214" t="s">
        <v>84</v>
      </c>
      <c r="AY140" s="213" t="s">
        <v>127</v>
      </c>
      <c r="BK140" s="215">
        <f>SUM(BK141:BK144)</f>
        <v>0</v>
      </c>
    </row>
    <row r="141" s="2" customFormat="1" ht="24.15" customHeight="1">
      <c r="A141" s="37"/>
      <c r="B141" s="38"/>
      <c r="C141" s="218" t="s">
        <v>167</v>
      </c>
      <c r="D141" s="218" t="s">
        <v>129</v>
      </c>
      <c r="E141" s="219" t="s">
        <v>260</v>
      </c>
      <c r="F141" s="220" t="s">
        <v>261</v>
      </c>
      <c r="G141" s="221" t="s">
        <v>144</v>
      </c>
      <c r="H141" s="222">
        <v>0.51000000000000001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41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133</v>
      </c>
      <c r="AT141" s="230" t="s">
        <v>129</v>
      </c>
      <c r="AU141" s="230" t="s">
        <v>86</v>
      </c>
      <c r="AY141" s="16" t="s">
        <v>127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84</v>
      </c>
      <c r="BK141" s="231">
        <f>ROUND(I141*H141,2)</f>
        <v>0</v>
      </c>
      <c r="BL141" s="16" t="s">
        <v>133</v>
      </c>
      <c r="BM141" s="230" t="s">
        <v>262</v>
      </c>
    </row>
    <row r="142" s="2" customFormat="1">
      <c r="A142" s="37"/>
      <c r="B142" s="38"/>
      <c r="C142" s="39"/>
      <c r="D142" s="234" t="s">
        <v>247</v>
      </c>
      <c r="E142" s="39"/>
      <c r="F142" s="271" t="s">
        <v>263</v>
      </c>
      <c r="G142" s="39"/>
      <c r="H142" s="39"/>
      <c r="I142" s="272"/>
      <c r="J142" s="39"/>
      <c r="K142" s="39"/>
      <c r="L142" s="43"/>
      <c r="M142" s="273"/>
      <c r="N142" s="27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247</v>
      </c>
      <c r="AU142" s="16" t="s">
        <v>86</v>
      </c>
    </row>
    <row r="143" s="13" customFormat="1">
      <c r="A143" s="13"/>
      <c r="B143" s="232"/>
      <c r="C143" s="233"/>
      <c r="D143" s="234" t="s">
        <v>146</v>
      </c>
      <c r="E143" s="235" t="s">
        <v>1</v>
      </c>
      <c r="F143" s="236" t="s">
        <v>264</v>
      </c>
      <c r="G143" s="233"/>
      <c r="H143" s="237">
        <v>0.51000000000000001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146</v>
      </c>
      <c r="AU143" s="243" t="s">
        <v>86</v>
      </c>
      <c r="AV143" s="13" t="s">
        <v>86</v>
      </c>
      <c r="AW143" s="13" t="s">
        <v>32</v>
      </c>
      <c r="AX143" s="13" t="s">
        <v>84</v>
      </c>
      <c r="AY143" s="243" t="s">
        <v>127</v>
      </c>
    </row>
    <row r="144" s="2" customFormat="1" ht="16.5" customHeight="1">
      <c r="A144" s="37"/>
      <c r="B144" s="38"/>
      <c r="C144" s="218" t="s">
        <v>172</v>
      </c>
      <c r="D144" s="218" t="s">
        <v>129</v>
      </c>
      <c r="E144" s="219" t="s">
        <v>265</v>
      </c>
      <c r="F144" s="220" t="s">
        <v>266</v>
      </c>
      <c r="G144" s="221" t="s">
        <v>267</v>
      </c>
      <c r="H144" s="222">
        <v>1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41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133</v>
      </c>
      <c r="AT144" s="230" t="s">
        <v>129</v>
      </c>
      <c r="AU144" s="230" t="s">
        <v>86</v>
      </c>
      <c r="AY144" s="16" t="s">
        <v>127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84</v>
      </c>
      <c r="BK144" s="231">
        <f>ROUND(I144*H144,2)</f>
        <v>0</v>
      </c>
      <c r="BL144" s="16" t="s">
        <v>133</v>
      </c>
      <c r="BM144" s="230" t="s">
        <v>148</v>
      </c>
    </row>
    <row r="145" s="12" customFormat="1" ht="22.8" customHeight="1">
      <c r="A145" s="12"/>
      <c r="B145" s="202"/>
      <c r="C145" s="203"/>
      <c r="D145" s="204" t="s">
        <v>75</v>
      </c>
      <c r="E145" s="216" t="s">
        <v>138</v>
      </c>
      <c r="F145" s="216" t="s">
        <v>188</v>
      </c>
      <c r="G145" s="203"/>
      <c r="H145" s="203"/>
      <c r="I145" s="206"/>
      <c r="J145" s="217">
        <f>BK145</f>
        <v>0</v>
      </c>
      <c r="K145" s="203"/>
      <c r="L145" s="208"/>
      <c r="M145" s="209"/>
      <c r="N145" s="210"/>
      <c r="O145" s="210"/>
      <c r="P145" s="211">
        <f>SUM(P146:P147)</f>
        <v>0</v>
      </c>
      <c r="Q145" s="210"/>
      <c r="R145" s="211">
        <f>SUM(R146:R147)</f>
        <v>0</v>
      </c>
      <c r="S145" s="210"/>
      <c r="T145" s="212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84</v>
      </c>
      <c r="AT145" s="214" t="s">
        <v>75</v>
      </c>
      <c r="AU145" s="214" t="s">
        <v>84</v>
      </c>
      <c r="AY145" s="213" t="s">
        <v>127</v>
      </c>
      <c r="BK145" s="215">
        <f>SUM(BK146:BK147)</f>
        <v>0</v>
      </c>
    </row>
    <row r="146" s="2" customFormat="1" ht="49.05" customHeight="1">
      <c r="A146" s="37"/>
      <c r="B146" s="38"/>
      <c r="C146" s="255" t="s">
        <v>180</v>
      </c>
      <c r="D146" s="255" t="s">
        <v>225</v>
      </c>
      <c r="E146" s="256" t="s">
        <v>268</v>
      </c>
      <c r="F146" s="257" t="s">
        <v>269</v>
      </c>
      <c r="G146" s="258" t="s">
        <v>270</v>
      </c>
      <c r="H146" s="259">
        <v>1</v>
      </c>
      <c r="I146" s="260"/>
      <c r="J146" s="261">
        <f>ROUND(I146*H146,2)</f>
        <v>0</v>
      </c>
      <c r="K146" s="262"/>
      <c r="L146" s="263"/>
      <c r="M146" s="264" t="s">
        <v>1</v>
      </c>
      <c r="N146" s="265" t="s">
        <v>41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163</v>
      </c>
      <c r="AT146" s="230" t="s">
        <v>225</v>
      </c>
      <c r="AU146" s="230" t="s">
        <v>86</v>
      </c>
      <c r="AY146" s="16" t="s">
        <v>127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84</v>
      </c>
      <c r="BK146" s="231">
        <f>ROUND(I146*H146,2)</f>
        <v>0</v>
      </c>
      <c r="BL146" s="16" t="s">
        <v>133</v>
      </c>
      <c r="BM146" s="230" t="s">
        <v>271</v>
      </c>
    </row>
    <row r="147" s="2" customFormat="1">
      <c r="A147" s="37"/>
      <c r="B147" s="38"/>
      <c r="C147" s="39"/>
      <c r="D147" s="234" t="s">
        <v>247</v>
      </c>
      <c r="E147" s="39"/>
      <c r="F147" s="271" t="s">
        <v>272</v>
      </c>
      <c r="G147" s="39"/>
      <c r="H147" s="39"/>
      <c r="I147" s="272"/>
      <c r="J147" s="39"/>
      <c r="K147" s="39"/>
      <c r="L147" s="43"/>
      <c r="M147" s="273"/>
      <c r="N147" s="27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247</v>
      </c>
      <c r="AU147" s="16" t="s">
        <v>86</v>
      </c>
    </row>
    <row r="148" s="12" customFormat="1" ht="22.8" customHeight="1">
      <c r="A148" s="12"/>
      <c r="B148" s="202"/>
      <c r="C148" s="203"/>
      <c r="D148" s="204" t="s">
        <v>75</v>
      </c>
      <c r="E148" s="216" t="s">
        <v>167</v>
      </c>
      <c r="F148" s="216" t="s">
        <v>219</v>
      </c>
      <c r="G148" s="203"/>
      <c r="H148" s="203"/>
      <c r="I148" s="206"/>
      <c r="J148" s="217">
        <f>BK148</f>
        <v>0</v>
      </c>
      <c r="K148" s="203"/>
      <c r="L148" s="208"/>
      <c r="M148" s="209"/>
      <c r="N148" s="210"/>
      <c r="O148" s="210"/>
      <c r="P148" s="211">
        <f>SUM(P149:P153)</f>
        <v>0</v>
      </c>
      <c r="Q148" s="210"/>
      <c r="R148" s="211">
        <f>SUM(R149:R153)</f>
        <v>0</v>
      </c>
      <c r="S148" s="210"/>
      <c r="T148" s="212">
        <f>SUM(T149:T153)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84</v>
      </c>
      <c r="AT148" s="214" t="s">
        <v>75</v>
      </c>
      <c r="AU148" s="214" t="s">
        <v>84</v>
      </c>
      <c r="AY148" s="213" t="s">
        <v>127</v>
      </c>
      <c r="BK148" s="215">
        <f>SUM(BK149:BK153)</f>
        <v>0</v>
      </c>
    </row>
    <row r="149" s="2" customFormat="1" ht="16.5" customHeight="1">
      <c r="A149" s="37"/>
      <c r="B149" s="38"/>
      <c r="C149" s="218" t="s">
        <v>8</v>
      </c>
      <c r="D149" s="218" t="s">
        <v>129</v>
      </c>
      <c r="E149" s="219" t="s">
        <v>273</v>
      </c>
      <c r="F149" s="220" t="s">
        <v>274</v>
      </c>
      <c r="G149" s="221" t="s">
        <v>270</v>
      </c>
      <c r="H149" s="222">
        <v>1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41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133</v>
      </c>
      <c r="AT149" s="230" t="s">
        <v>129</v>
      </c>
      <c r="AU149" s="230" t="s">
        <v>86</v>
      </c>
      <c r="AY149" s="16" t="s">
        <v>127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84</v>
      </c>
      <c r="BK149" s="231">
        <f>ROUND(I149*H149,2)</f>
        <v>0</v>
      </c>
      <c r="BL149" s="16" t="s">
        <v>133</v>
      </c>
      <c r="BM149" s="230" t="s">
        <v>215</v>
      </c>
    </row>
    <row r="150" s="2" customFormat="1" ht="16.5" customHeight="1">
      <c r="A150" s="37"/>
      <c r="B150" s="38"/>
      <c r="C150" s="218" t="s">
        <v>190</v>
      </c>
      <c r="D150" s="218" t="s">
        <v>129</v>
      </c>
      <c r="E150" s="219" t="s">
        <v>275</v>
      </c>
      <c r="F150" s="220" t="s">
        <v>276</v>
      </c>
      <c r="G150" s="221" t="s">
        <v>270</v>
      </c>
      <c r="H150" s="222">
        <v>1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41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133</v>
      </c>
      <c r="AT150" s="230" t="s">
        <v>129</v>
      </c>
      <c r="AU150" s="230" t="s">
        <v>86</v>
      </c>
      <c r="AY150" s="16" t="s">
        <v>127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84</v>
      </c>
      <c r="BK150" s="231">
        <f>ROUND(I150*H150,2)</f>
        <v>0</v>
      </c>
      <c r="BL150" s="16" t="s">
        <v>133</v>
      </c>
      <c r="BM150" s="230" t="s">
        <v>224</v>
      </c>
    </row>
    <row r="151" s="2" customFormat="1" ht="16.5" customHeight="1">
      <c r="A151" s="37"/>
      <c r="B151" s="38"/>
      <c r="C151" s="218" t="s">
        <v>197</v>
      </c>
      <c r="D151" s="218" t="s">
        <v>129</v>
      </c>
      <c r="E151" s="219" t="s">
        <v>277</v>
      </c>
      <c r="F151" s="220" t="s">
        <v>278</v>
      </c>
      <c r="G151" s="221" t="s">
        <v>270</v>
      </c>
      <c r="H151" s="222">
        <v>1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41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133</v>
      </c>
      <c r="AT151" s="230" t="s">
        <v>129</v>
      </c>
      <c r="AU151" s="230" t="s">
        <v>86</v>
      </c>
      <c r="AY151" s="16" t="s">
        <v>127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84</v>
      </c>
      <c r="BK151" s="231">
        <f>ROUND(I151*H151,2)</f>
        <v>0</v>
      </c>
      <c r="BL151" s="16" t="s">
        <v>133</v>
      </c>
      <c r="BM151" s="230" t="s">
        <v>279</v>
      </c>
    </row>
    <row r="152" s="2" customFormat="1" ht="16.5" customHeight="1">
      <c r="A152" s="37"/>
      <c r="B152" s="38"/>
      <c r="C152" s="218" t="s">
        <v>201</v>
      </c>
      <c r="D152" s="218" t="s">
        <v>129</v>
      </c>
      <c r="E152" s="219" t="s">
        <v>280</v>
      </c>
      <c r="F152" s="220" t="s">
        <v>281</v>
      </c>
      <c r="G152" s="221" t="s">
        <v>270</v>
      </c>
      <c r="H152" s="222">
        <v>1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41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133</v>
      </c>
      <c r="AT152" s="230" t="s">
        <v>129</v>
      </c>
      <c r="AU152" s="230" t="s">
        <v>86</v>
      </c>
      <c r="AY152" s="16" t="s">
        <v>127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84</v>
      </c>
      <c r="BK152" s="231">
        <f>ROUND(I152*H152,2)</f>
        <v>0</v>
      </c>
      <c r="BL152" s="16" t="s">
        <v>133</v>
      </c>
      <c r="BM152" s="230" t="s">
        <v>282</v>
      </c>
    </row>
    <row r="153" s="2" customFormat="1" ht="16.5" customHeight="1">
      <c r="A153" s="37"/>
      <c r="B153" s="38"/>
      <c r="C153" s="218" t="s">
        <v>148</v>
      </c>
      <c r="D153" s="218" t="s">
        <v>129</v>
      </c>
      <c r="E153" s="219" t="s">
        <v>283</v>
      </c>
      <c r="F153" s="220" t="s">
        <v>284</v>
      </c>
      <c r="G153" s="221" t="s">
        <v>270</v>
      </c>
      <c r="H153" s="222">
        <v>1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41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133</v>
      </c>
      <c r="AT153" s="230" t="s">
        <v>129</v>
      </c>
      <c r="AU153" s="230" t="s">
        <v>86</v>
      </c>
      <c r="AY153" s="16" t="s">
        <v>127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84</v>
      </c>
      <c r="BK153" s="231">
        <f>ROUND(I153*H153,2)</f>
        <v>0</v>
      </c>
      <c r="BL153" s="16" t="s">
        <v>133</v>
      </c>
      <c r="BM153" s="230" t="s">
        <v>285</v>
      </c>
    </row>
    <row r="154" s="12" customFormat="1" ht="22.8" customHeight="1">
      <c r="A154" s="12"/>
      <c r="B154" s="202"/>
      <c r="C154" s="203"/>
      <c r="D154" s="204" t="s">
        <v>75</v>
      </c>
      <c r="E154" s="216" t="s">
        <v>229</v>
      </c>
      <c r="F154" s="216" t="s">
        <v>230</v>
      </c>
      <c r="G154" s="203"/>
      <c r="H154" s="203"/>
      <c r="I154" s="206"/>
      <c r="J154" s="217">
        <f>BK154</f>
        <v>0</v>
      </c>
      <c r="K154" s="203"/>
      <c r="L154" s="208"/>
      <c r="M154" s="209"/>
      <c r="N154" s="210"/>
      <c r="O154" s="210"/>
      <c r="P154" s="211">
        <v>0</v>
      </c>
      <c r="Q154" s="210"/>
      <c r="R154" s="211">
        <v>0</v>
      </c>
      <c r="S154" s="210"/>
      <c r="T154" s="212"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3" t="s">
        <v>84</v>
      </c>
      <c r="AT154" s="214" t="s">
        <v>75</v>
      </c>
      <c r="AU154" s="214" t="s">
        <v>84</v>
      </c>
      <c r="AY154" s="213" t="s">
        <v>127</v>
      </c>
      <c r="BK154" s="215">
        <v>0</v>
      </c>
    </row>
    <row r="155" s="12" customFormat="1" ht="22.8" customHeight="1">
      <c r="A155" s="12"/>
      <c r="B155" s="202"/>
      <c r="C155" s="203"/>
      <c r="D155" s="204" t="s">
        <v>75</v>
      </c>
      <c r="E155" s="216" t="s">
        <v>231</v>
      </c>
      <c r="F155" s="216" t="s">
        <v>230</v>
      </c>
      <c r="G155" s="203"/>
      <c r="H155" s="203"/>
      <c r="I155" s="206"/>
      <c r="J155" s="217">
        <f>BK155</f>
        <v>0</v>
      </c>
      <c r="K155" s="203"/>
      <c r="L155" s="208"/>
      <c r="M155" s="209"/>
      <c r="N155" s="210"/>
      <c r="O155" s="210"/>
      <c r="P155" s="211">
        <f>P156</f>
        <v>0</v>
      </c>
      <c r="Q155" s="210"/>
      <c r="R155" s="211">
        <f>R156</f>
        <v>0</v>
      </c>
      <c r="S155" s="210"/>
      <c r="T155" s="212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3" t="s">
        <v>84</v>
      </c>
      <c r="AT155" s="214" t="s">
        <v>75</v>
      </c>
      <c r="AU155" s="214" t="s">
        <v>84</v>
      </c>
      <c r="AY155" s="213" t="s">
        <v>127</v>
      </c>
      <c r="BK155" s="215">
        <f>BK156</f>
        <v>0</v>
      </c>
    </row>
    <row r="156" s="2" customFormat="1" ht="24.15" customHeight="1">
      <c r="A156" s="37"/>
      <c r="B156" s="38"/>
      <c r="C156" s="218" t="s">
        <v>209</v>
      </c>
      <c r="D156" s="218" t="s">
        <v>129</v>
      </c>
      <c r="E156" s="219" t="s">
        <v>286</v>
      </c>
      <c r="F156" s="220" t="s">
        <v>287</v>
      </c>
      <c r="G156" s="221" t="s">
        <v>161</v>
      </c>
      <c r="H156" s="222">
        <v>6.0679999999999996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41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133</v>
      </c>
      <c r="AT156" s="230" t="s">
        <v>129</v>
      </c>
      <c r="AU156" s="230" t="s">
        <v>86</v>
      </c>
      <c r="AY156" s="16" t="s">
        <v>127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84</v>
      </c>
      <c r="BK156" s="231">
        <f>ROUND(I156*H156,2)</f>
        <v>0</v>
      </c>
      <c r="BL156" s="16" t="s">
        <v>133</v>
      </c>
      <c r="BM156" s="230" t="s">
        <v>288</v>
      </c>
    </row>
    <row r="157" s="12" customFormat="1" ht="25.92" customHeight="1">
      <c r="A157" s="12"/>
      <c r="B157" s="202"/>
      <c r="C157" s="203"/>
      <c r="D157" s="204" t="s">
        <v>75</v>
      </c>
      <c r="E157" s="205" t="s">
        <v>289</v>
      </c>
      <c r="F157" s="205" t="s">
        <v>290</v>
      </c>
      <c r="G157" s="203"/>
      <c r="H157" s="203"/>
      <c r="I157" s="206"/>
      <c r="J157" s="207">
        <f>BK157</f>
        <v>0</v>
      </c>
      <c r="K157" s="203"/>
      <c r="L157" s="208"/>
      <c r="M157" s="209"/>
      <c r="N157" s="210"/>
      <c r="O157" s="210"/>
      <c r="P157" s="211">
        <f>SUM(P158:P159)</f>
        <v>0</v>
      </c>
      <c r="Q157" s="210"/>
      <c r="R157" s="211">
        <f>SUM(R158:R159)</f>
        <v>0</v>
      </c>
      <c r="S157" s="210"/>
      <c r="T157" s="212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3" t="s">
        <v>86</v>
      </c>
      <c r="AT157" s="214" t="s">
        <v>75</v>
      </c>
      <c r="AU157" s="214" t="s">
        <v>76</v>
      </c>
      <c r="AY157" s="213" t="s">
        <v>127</v>
      </c>
      <c r="BK157" s="215">
        <f>SUM(BK158:BK159)</f>
        <v>0</v>
      </c>
    </row>
    <row r="158" s="2" customFormat="1" ht="49.05" customHeight="1">
      <c r="A158" s="37"/>
      <c r="B158" s="38"/>
      <c r="C158" s="218" t="s">
        <v>215</v>
      </c>
      <c r="D158" s="218" t="s">
        <v>129</v>
      </c>
      <c r="E158" s="219" t="s">
        <v>291</v>
      </c>
      <c r="F158" s="220" t="s">
        <v>292</v>
      </c>
      <c r="G158" s="221" t="s">
        <v>161</v>
      </c>
      <c r="H158" s="222">
        <v>4.7000000000000002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41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148</v>
      </c>
      <c r="AT158" s="230" t="s">
        <v>129</v>
      </c>
      <c r="AU158" s="230" t="s">
        <v>84</v>
      </c>
      <c r="AY158" s="16" t="s">
        <v>127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84</v>
      </c>
      <c r="BK158" s="231">
        <f>ROUND(I158*H158,2)</f>
        <v>0</v>
      </c>
      <c r="BL158" s="16" t="s">
        <v>148</v>
      </c>
      <c r="BM158" s="230" t="s">
        <v>293</v>
      </c>
    </row>
    <row r="159" s="13" customFormat="1">
      <c r="A159" s="13"/>
      <c r="B159" s="232"/>
      <c r="C159" s="233"/>
      <c r="D159" s="234" t="s">
        <v>146</v>
      </c>
      <c r="E159" s="235" t="s">
        <v>1</v>
      </c>
      <c r="F159" s="236" t="s">
        <v>294</v>
      </c>
      <c r="G159" s="233"/>
      <c r="H159" s="237">
        <v>4.7000000000000002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146</v>
      </c>
      <c r="AU159" s="243" t="s">
        <v>84</v>
      </c>
      <c r="AV159" s="13" t="s">
        <v>86</v>
      </c>
      <c r="AW159" s="13" t="s">
        <v>32</v>
      </c>
      <c r="AX159" s="13" t="s">
        <v>84</v>
      </c>
      <c r="AY159" s="243" t="s">
        <v>127</v>
      </c>
    </row>
    <row r="160" s="12" customFormat="1" ht="25.92" customHeight="1">
      <c r="A160" s="12"/>
      <c r="B160" s="202"/>
      <c r="C160" s="203"/>
      <c r="D160" s="204" t="s">
        <v>75</v>
      </c>
      <c r="E160" s="205" t="s">
        <v>295</v>
      </c>
      <c r="F160" s="205" t="s">
        <v>296</v>
      </c>
      <c r="G160" s="203"/>
      <c r="H160" s="203"/>
      <c r="I160" s="206"/>
      <c r="J160" s="207">
        <f>BK160</f>
        <v>0</v>
      </c>
      <c r="K160" s="203"/>
      <c r="L160" s="208"/>
      <c r="M160" s="275"/>
      <c r="N160" s="276"/>
      <c r="O160" s="276"/>
      <c r="P160" s="277">
        <v>0</v>
      </c>
      <c r="Q160" s="276"/>
      <c r="R160" s="277">
        <v>0</v>
      </c>
      <c r="S160" s="276"/>
      <c r="T160" s="278"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86</v>
      </c>
      <c r="AT160" s="214" t="s">
        <v>75</v>
      </c>
      <c r="AU160" s="214" t="s">
        <v>76</v>
      </c>
      <c r="AY160" s="213" t="s">
        <v>127</v>
      </c>
      <c r="BK160" s="215">
        <v>0</v>
      </c>
    </row>
    <row r="161" s="2" customFormat="1" ht="6.96" customHeight="1">
      <c r="A161" s="37"/>
      <c r="B161" s="65"/>
      <c r="C161" s="66"/>
      <c r="D161" s="66"/>
      <c r="E161" s="66"/>
      <c r="F161" s="66"/>
      <c r="G161" s="66"/>
      <c r="H161" s="66"/>
      <c r="I161" s="66"/>
      <c r="J161" s="66"/>
      <c r="K161" s="66"/>
      <c r="L161" s="43"/>
      <c r="M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</row>
  </sheetData>
  <sheetProtection sheet="1" autoFilter="0" formatColumns="0" formatRows="0" objects="1" scenarios="1" spinCount="100000" saltValue="bIy0fHv9uz9fKRhuI/Q7fzebE7XWnsCxh04Pb9RWUrNlp24MtNB4jWERm70kuFYw8oMKTrLZJb9zk2fqgyTBVA==" hashValue="e71AmlT51lFWeQSWosdDIkZhD18nxsbYz8Mq4RdLhXaTwFvmd1fGh47482B+t2xBnr3J5y3sYoUNGCURyhCOFQ==" algorithmName="SHA-512" password="CC35"/>
  <autoFilter ref="C124:K16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Revitalizace lesoparku Dražovka-III.etapa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297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14. 5. 2024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00233242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Město Hořovice</v>
      </c>
      <c r="F15" s="37"/>
      <c r="G15" s="37"/>
      <c r="H15" s="37"/>
      <c r="I15" s="139" t="s">
        <v>28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>Ing. David Grunt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ROUND((SUM(BE125:BE185)),  2)</f>
        <v>0</v>
      </c>
      <c r="G33" s="37"/>
      <c r="H33" s="37"/>
      <c r="I33" s="154">
        <v>0.20999999999999999</v>
      </c>
      <c r="J33" s="153">
        <f>ROUND(((SUM(BE125:BE185))*I33),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ROUND((SUM(BF125:BF185)),  2)</f>
        <v>0</v>
      </c>
      <c r="G34" s="37"/>
      <c r="H34" s="37"/>
      <c r="I34" s="154">
        <v>0.12</v>
      </c>
      <c r="J34" s="153">
        <f>ROUND(((SUM(BF125:BF185))*I34),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ROUND((SUM(BG125:BG185)),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ROUND((SUM(BH125:BH185)),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ROUND((SUM(BI125:BI185)),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Revitalizace lesoparku Dražovka-III.etapa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05 - Lesní kruh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14. 5. 2024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Hořovice</v>
      </c>
      <c r="G91" s="39"/>
      <c r="H91" s="39"/>
      <c r="I91" s="31" t="s">
        <v>31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David Grunt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100</v>
      </c>
      <c r="D94" s="175"/>
      <c r="E94" s="175"/>
      <c r="F94" s="175"/>
      <c r="G94" s="175"/>
      <c r="H94" s="175"/>
      <c r="I94" s="175"/>
      <c r="J94" s="176" t="s">
        <v>101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102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78"/>
      <c r="C97" s="179"/>
      <c r="D97" s="180" t="s">
        <v>104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105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106</v>
      </c>
      <c r="E99" s="187"/>
      <c r="F99" s="187"/>
      <c r="G99" s="187"/>
      <c r="H99" s="187"/>
      <c r="I99" s="187"/>
      <c r="J99" s="188">
        <f>J143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107</v>
      </c>
      <c r="E100" s="187"/>
      <c r="F100" s="187"/>
      <c r="G100" s="187"/>
      <c r="H100" s="187"/>
      <c r="I100" s="187"/>
      <c r="J100" s="188">
        <f>J147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108</v>
      </c>
      <c r="E101" s="187"/>
      <c r="F101" s="187"/>
      <c r="G101" s="187"/>
      <c r="H101" s="187"/>
      <c r="I101" s="187"/>
      <c r="J101" s="188">
        <f>J165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109</v>
      </c>
      <c r="E102" s="187"/>
      <c r="F102" s="187"/>
      <c r="G102" s="187"/>
      <c r="H102" s="187"/>
      <c r="I102" s="187"/>
      <c r="J102" s="188">
        <f>J169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111</v>
      </c>
      <c r="E103" s="187"/>
      <c r="F103" s="187"/>
      <c r="G103" s="187"/>
      <c r="H103" s="187"/>
      <c r="I103" s="187"/>
      <c r="J103" s="188">
        <f>J172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8"/>
      <c r="C104" s="179"/>
      <c r="D104" s="180" t="s">
        <v>236</v>
      </c>
      <c r="E104" s="181"/>
      <c r="F104" s="181"/>
      <c r="G104" s="181"/>
      <c r="H104" s="181"/>
      <c r="I104" s="181"/>
      <c r="J104" s="182">
        <f>J178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8"/>
      <c r="C105" s="179"/>
      <c r="D105" s="180" t="s">
        <v>237</v>
      </c>
      <c r="E105" s="181"/>
      <c r="F105" s="181"/>
      <c r="G105" s="181"/>
      <c r="H105" s="181"/>
      <c r="I105" s="181"/>
      <c r="J105" s="182">
        <f>J185</f>
        <v>0</v>
      </c>
      <c r="K105" s="179"/>
      <c r="L105" s="18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112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Revitalizace lesoparku Dražovka-III.etapa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97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SO 05 - Lesní kruh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 xml:space="preserve"> </v>
      </c>
      <c r="G119" s="39"/>
      <c r="H119" s="39"/>
      <c r="I119" s="31" t="s">
        <v>22</v>
      </c>
      <c r="J119" s="78" t="str">
        <f>IF(J12="","",J12)</f>
        <v>14. 5. 2024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E15</f>
        <v>Město Hořovice</v>
      </c>
      <c r="G121" s="39"/>
      <c r="H121" s="39"/>
      <c r="I121" s="31" t="s">
        <v>31</v>
      </c>
      <c r="J121" s="35" t="str">
        <f>E21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29</v>
      </c>
      <c r="D122" s="39"/>
      <c r="E122" s="39"/>
      <c r="F122" s="26" t="str">
        <f>IF(E18="","",E18)</f>
        <v>Vyplň údaj</v>
      </c>
      <c r="G122" s="39"/>
      <c r="H122" s="39"/>
      <c r="I122" s="31" t="s">
        <v>33</v>
      </c>
      <c r="J122" s="35" t="str">
        <f>E24</f>
        <v>Ing. David Grunt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113</v>
      </c>
      <c r="D124" s="193" t="s">
        <v>61</v>
      </c>
      <c r="E124" s="193" t="s">
        <v>57</v>
      </c>
      <c r="F124" s="193" t="s">
        <v>58</v>
      </c>
      <c r="G124" s="193" t="s">
        <v>114</v>
      </c>
      <c r="H124" s="193" t="s">
        <v>115</v>
      </c>
      <c r="I124" s="193" t="s">
        <v>116</v>
      </c>
      <c r="J124" s="194" t="s">
        <v>101</v>
      </c>
      <c r="K124" s="195" t="s">
        <v>117</v>
      </c>
      <c r="L124" s="196"/>
      <c r="M124" s="99" t="s">
        <v>1</v>
      </c>
      <c r="N124" s="100" t="s">
        <v>40</v>
      </c>
      <c r="O124" s="100" t="s">
        <v>118</v>
      </c>
      <c r="P124" s="100" t="s">
        <v>119</v>
      </c>
      <c r="Q124" s="100" t="s">
        <v>120</v>
      </c>
      <c r="R124" s="100" t="s">
        <v>121</v>
      </c>
      <c r="S124" s="100" t="s">
        <v>122</v>
      </c>
      <c r="T124" s="101" t="s">
        <v>123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124</v>
      </c>
      <c r="D125" s="39"/>
      <c r="E125" s="39"/>
      <c r="F125" s="39"/>
      <c r="G125" s="39"/>
      <c r="H125" s="39"/>
      <c r="I125" s="39"/>
      <c r="J125" s="197">
        <f>BK125</f>
        <v>0</v>
      </c>
      <c r="K125" s="39"/>
      <c r="L125" s="43"/>
      <c r="M125" s="102"/>
      <c r="N125" s="198"/>
      <c r="O125" s="103"/>
      <c r="P125" s="199">
        <f>P126+P178+P185</f>
        <v>0</v>
      </c>
      <c r="Q125" s="103"/>
      <c r="R125" s="199">
        <f>R126+R178+R185</f>
        <v>7.4623200000000001</v>
      </c>
      <c r="S125" s="103"/>
      <c r="T125" s="200">
        <f>T126+T178+T185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75</v>
      </c>
      <c r="AU125" s="16" t="s">
        <v>103</v>
      </c>
      <c r="BK125" s="201">
        <f>BK126+BK178+BK185</f>
        <v>0</v>
      </c>
    </row>
    <row r="126" s="12" customFormat="1" ht="25.92" customHeight="1">
      <c r="A126" s="12"/>
      <c r="B126" s="202"/>
      <c r="C126" s="203"/>
      <c r="D126" s="204" t="s">
        <v>75</v>
      </c>
      <c r="E126" s="205" t="s">
        <v>125</v>
      </c>
      <c r="F126" s="205" t="s">
        <v>126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P127+P143+P147+P165+P169+P172</f>
        <v>0</v>
      </c>
      <c r="Q126" s="210"/>
      <c r="R126" s="211">
        <f>R127+R143+R147+R165+R169+R172</f>
        <v>7.4623200000000001</v>
      </c>
      <c r="S126" s="210"/>
      <c r="T126" s="212">
        <f>T127+T143+T147+T165+T169+T172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84</v>
      </c>
      <c r="AT126" s="214" t="s">
        <v>75</v>
      </c>
      <c r="AU126" s="214" t="s">
        <v>76</v>
      </c>
      <c r="AY126" s="213" t="s">
        <v>127</v>
      </c>
      <c r="BK126" s="215">
        <f>BK127+BK143+BK147+BK165+BK169+BK172</f>
        <v>0</v>
      </c>
    </row>
    <row r="127" s="12" customFormat="1" ht="22.8" customHeight="1">
      <c r="A127" s="12"/>
      <c r="B127" s="202"/>
      <c r="C127" s="203"/>
      <c r="D127" s="204" t="s">
        <v>75</v>
      </c>
      <c r="E127" s="216" t="s">
        <v>84</v>
      </c>
      <c r="F127" s="216" t="s">
        <v>128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SUM(P128:P142)</f>
        <v>0</v>
      </c>
      <c r="Q127" s="210"/>
      <c r="R127" s="211">
        <f>SUM(R128:R142)</f>
        <v>0</v>
      </c>
      <c r="S127" s="210"/>
      <c r="T127" s="212">
        <f>SUM(T128:T142)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84</v>
      </c>
      <c r="AT127" s="214" t="s">
        <v>75</v>
      </c>
      <c r="AU127" s="214" t="s">
        <v>84</v>
      </c>
      <c r="AY127" s="213" t="s">
        <v>127</v>
      </c>
      <c r="BK127" s="215">
        <f>SUM(BK128:BK142)</f>
        <v>0</v>
      </c>
    </row>
    <row r="128" s="2" customFormat="1" ht="49.05" customHeight="1">
      <c r="A128" s="37"/>
      <c r="B128" s="38"/>
      <c r="C128" s="218" t="s">
        <v>84</v>
      </c>
      <c r="D128" s="218" t="s">
        <v>129</v>
      </c>
      <c r="E128" s="219" t="s">
        <v>130</v>
      </c>
      <c r="F128" s="220" t="s">
        <v>131</v>
      </c>
      <c r="G128" s="221" t="s">
        <v>132</v>
      </c>
      <c r="H128" s="222">
        <v>115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41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133</v>
      </c>
      <c r="AT128" s="230" t="s">
        <v>129</v>
      </c>
      <c r="AU128" s="230" t="s">
        <v>86</v>
      </c>
      <c r="AY128" s="16" t="s">
        <v>127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84</v>
      </c>
      <c r="BK128" s="231">
        <f>ROUND(I128*H128,2)</f>
        <v>0</v>
      </c>
      <c r="BL128" s="16" t="s">
        <v>133</v>
      </c>
      <c r="BM128" s="230" t="s">
        <v>298</v>
      </c>
    </row>
    <row r="129" s="2" customFormat="1" ht="33" customHeight="1">
      <c r="A129" s="37"/>
      <c r="B129" s="38"/>
      <c r="C129" s="218" t="s">
        <v>86</v>
      </c>
      <c r="D129" s="218" t="s">
        <v>129</v>
      </c>
      <c r="E129" s="219" t="s">
        <v>135</v>
      </c>
      <c r="F129" s="220" t="s">
        <v>136</v>
      </c>
      <c r="G129" s="221" t="s">
        <v>132</v>
      </c>
      <c r="H129" s="222">
        <v>115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41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133</v>
      </c>
      <c r="AT129" s="230" t="s">
        <v>129</v>
      </c>
      <c r="AU129" s="230" t="s">
        <v>86</v>
      </c>
      <c r="AY129" s="16" t="s">
        <v>127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84</v>
      </c>
      <c r="BK129" s="231">
        <f>ROUND(I129*H129,2)</f>
        <v>0</v>
      </c>
      <c r="BL129" s="16" t="s">
        <v>133</v>
      </c>
      <c r="BM129" s="230" t="s">
        <v>299</v>
      </c>
    </row>
    <row r="130" s="2" customFormat="1" ht="37.8" customHeight="1">
      <c r="A130" s="37"/>
      <c r="B130" s="38"/>
      <c r="C130" s="218" t="s">
        <v>138</v>
      </c>
      <c r="D130" s="218" t="s">
        <v>129</v>
      </c>
      <c r="E130" s="219" t="s">
        <v>300</v>
      </c>
      <c r="F130" s="220" t="s">
        <v>301</v>
      </c>
      <c r="G130" s="221" t="s">
        <v>132</v>
      </c>
      <c r="H130" s="222">
        <v>11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41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133</v>
      </c>
      <c r="AT130" s="230" t="s">
        <v>129</v>
      </c>
      <c r="AU130" s="230" t="s">
        <v>86</v>
      </c>
      <c r="AY130" s="16" t="s">
        <v>127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84</v>
      </c>
      <c r="BK130" s="231">
        <f>ROUND(I130*H130,2)</f>
        <v>0</v>
      </c>
      <c r="BL130" s="16" t="s">
        <v>133</v>
      </c>
      <c r="BM130" s="230" t="s">
        <v>302</v>
      </c>
    </row>
    <row r="131" s="2" customFormat="1">
      <c r="A131" s="37"/>
      <c r="B131" s="38"/>
      <c r="C131" s="39"/>
      <c r="D131" s="234" t="s">
        <v>247</v>
      </c>
      <c r="E131" s="39"/>
      <c r="F131" s="271" t="s">
        <v>303</v>
      </c>
      <c r="G131" s="39"/>
      <c r="H131" s="39"/>
      <c r="I131" s="272"/>
      <c r="J131" s="39"/>
      <c r="K131" s="39"/>
      <c r="L131" s="43"/>
      <c r="M131" s="273"/>
      <c r="N131" s="27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247</v>
      </c>
      <c r="AU131" s="16" t="s">
        <v>86</v>
      </c>
    </row>
    <row r="132" s="2" customFormat="1" ht="21.75" customHeight="1">
      <c r="A132" s="37"/>
      <c r="B132" s="38"/>
      <c r="C132" s="218" t="s">
        <v>133</v>
      </c>
      <c r="D132" s="218" t="s">
        <v>129</v>
      </c>
      <c r="E132" s="219" t="s">
        <v>139</v>
      </c>
      <c r="F132" s="220" t="s">
        <v>140</v>
      </c>
      <c r="G132" s="221" t="s">
        <v>132</v>
      </c>
      <c r="H132" s="222">
        <v>25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41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133</v>
      </c>
      <c r="AT132" s="230" t="s">
        <v>129</v>
      </c>
      <c r="AU132" s="230" t="s">
        <v>86</v>
      </c>
      <c r="AY132" s="16" t="s">
        <v>127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84</v>
      </c>
      <c r="BK132" s="231">
        <f>ROUND(I132*H132,2)</f>
        <v>0</v>
      </c>
      <c r="BL132" s="16" t="s">
        <v>133</v>
      </c>
      <c r="BM132" s="230" t="s">
        <v>304</v>
      </c>
    </row>
    <row r="133" s="2" customFormat="1" ht="24.15" customHeight="1">
      <c r="A133" s="37"/>
      <c r="B133" s="38"/>
      <c r="C133" s="218" t="s">
        <v>150</v>
      </c>
      <c r="D133" s="218" t="s">
        <v>129</v>
      </c>
      <c r="E133" s="219" t="s">
        <v>142</v>
      </c>
      <c r="F133" s="220" t="s">
        <v>143</v>
      </c>
      <c r="G133" s="221" t="s">
        <v>144</v>
      </c>
      <c r="H133" s="222">
        <v>12.5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41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133</v>
      </c>
      <c r="AT133" s="230" t="s">
        <v>129</v>
      </c>
      <c r="AU133" s="230" t="s">
        <v>86</v>
      </c>
      <c r="AY133" s="16" t="s">
        <v>127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84</v>
      </c>
      <c r="BK133" s="231">
        <f>ROUND(I133*H133,2)</f>
        <v>0</v>
      </c>
      <c r="BL133" s="16" t="s">
        <v>133</v>
      </c>
      <c r="BM133" s="230" t="s">
        <v>305</v>
      </c>
    </row>
    <row r="134" s="13" customFormat="1">
      <c r="A134" s="13"/>
      <c r="B134" s="232"/>
      <c r="C134" s="233"/>
      <c r="D134" s="234" t="s">
        <v>146</v>
      </c>
      <c r="E134" s="235" t="s">
        <v>1</v>
      </c>
      <c r="F134" s="236" t="s">
        <v>306</v>
      </c>
      <c r="G134" s="233"/>
      <c r="H134" s="237">
        <v>12.5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146</v>
      </c>
      <c r="AU134" s="243" t="s">
        <v>86</v>
      </c>
      <c r="AV134" s="13" t="s">
        <v>86</v>
      </c>
      <c r="AW134" s="13" t="s">
        <v>32</v>
      </c>
      <c r="AX134" s="13" t="s">
        <v>84</v>
      </c>
      <c r="AY134" s="243" t="s">
        <v>127</v>
      </c>
    </row>
    <row r="135" s="2" customFormat="1" ht="44.25" customHeight="1">
      <c r="A135" s="37"/>
      <c r="B135" s="38"/>
      <c r="C135" s="218" t="s">
        <v>154</v>
      </c>
      <c r="D135" s="218" t="s">
        <v>129</v>
      </c>
      <c r="E135" s="219" t="s">
        <v>307</v>
      </c>
      <c r="F135" s="220" t="s">
        <v>308</v>
      </c>
      <c r="G135" s="221" t="s">
        <v>144</v>
      </c>
      <c r="H135" s="222">
        <v>6.1440000000000001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41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133</v>
      </c>
      <c r="AT135" s="230" t="s">
        <v>129</v>
      </c>
      <c r="AU135" s="230" t="s">
        <v>86</v>
      </c>
      <c r="AY135" s="16" t="s">
        <v>127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84</v>
      </c>
      <c r="BK135" s="231">
        <f>ROUND(I135*H135,2)</f>
        <v>0</v>
      </c>
      <c r="BL135" s="16" t="s">
        <v>133</v>
      </c>
      <c r="BM135" s="230" t="s">
        <v>309</v>
      </c>
    </row>
    <row r="136" s="13" customFormat="1">
      <c r="A136" s="13"/>
      <c r="B136" s="232"/>
      <c r="C136" s="233"/>
      <c r="D136" s="234" t="s">
        <v>146</v>
      </c>
      <c r="E136" s="235" t="s">
        <v>1</v>
      </c>
      <c r="F136" s="236" t="s">
        <v>310</v>
      </c>
      <c r="G136" s="233"/>
      <c r="H136" s="237">
        <v>6.1440000000000001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146</v>
      </c>
      <c r="AU136" s="243" t="s">
        <v>86</v>
      </c>
      <c r="AV136" s="13" t="s">
        <v>86</v>
      </c>
      <c r="AW136" s="13" t="s">
        <v>32</v>
      </c>
      <c r="AX136" s="13" t="s">
        <v>84</v>
      </c>
      <c r="AY136" s="243" t="s">
        <v>127</v>
      </c>
    </row>
    <row r="137" s="2" customFormat="1" ht="21.75" customHeight="1">
      <c r="A137" s="37"/>
      <c r="B137" s="38"/>
      <c r="C137" s="218" t="s">
        <v>158</v>
      </c>
      <c r="D137" s="218" t="s">
        <v>129</v>
      </c>
      <c r="E137" s="219" t="s">
        <v>244</v>
      </c>
      <c r="F137" s="220" t="s">
        <v>245</v>
      </c>
      <c r="G137" s="221" t="s">
        <v>186</v>
      </c>
      <c r="H137" s="222">
        <v>11.9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41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133</v>
      </c>
      <c r="AT137" s="230" t="s">
        <v>129</v>
      </c>
      <c r="AU137" s="230" t="s">
        <v>86</v>
      </c>
      <c r="AY137" s="16" t="s">
        <v>127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84</v>
      </c>
      <c r="BK137" s="231">
        <f>ROUND(I137*H137,2)</f>
        <v>0</v>
      </c>
      <c r="BL137" s="16" t="s">
        <v>133</v>
      </c>
      <c r="BM137" s="230" t="s">
        <v>311</v>
      </c>
    </row>
    <row r="138" s="2" customFormat="1">
      <c r="A138" s="37"/>
      <c r="B138" s="38"/>
      <c r="C138" s="39"/>
      <c r="D138" s="234" t="s">
        <v>247</v>
      </c>
      <c r="E138" s="39"/>
      <c r="F138" s="271" t="s">
        <v>248</v>
      </c>
      <c r="G138" s="39"/>
      <c r="H138" s="39"/>
      <c r="I138" s="272"/>
      <c r="J138" s="39"/>
      <c r="K138" s="39"/>
      <c r="L138" s="43"/>
      <c r="M138" s="273"/>
      <c r="N138" s="27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247</v>
      </c>
      <c r="AU138" s="16" t="s">
        <v>86</v>
      </c>
    </row>
    <row r="139" s="13" customFormat="1">
      <c r="A139" s="13"/>
      <c r="B139" s="232"/>
      <c r="C139" s="233"/>
      <c r="D139" s="234" t="s">
        <v>146</v>
      </c>
      <c r="E139" s="235" t="s">
        <v>1</v>
      </c>
      <c r="F139" s="236" t="s">
        <v>312</v>
      </c>
      <c r="G139" s="233"/>
      <c r="H139" s="237">
        <v>11.9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146</v>
      </c>
      <c r="AU139" s="243" t="s">
        <v>86</v>
      </c>
      <c r="AV139" s="13" t="s">
        <v>86</v>
      </c>
      <c r="AW139" s="13" t="s">
        <v>32</v>
      </c>
      <c r="AX139" s="13" t="s">
        <v>84</v>
      </c>
      <c r="AY139" s="243" t="s">
        <v>127</v>
      </c>
    </row>
    <row r="140" s="2" customFormat="1" ht="62.7" customHeight="1">
      <c r="A140" s="37"/>
      <c r="B140" s="38"/>
      <c r="C140" s="218" t="s">
        <v>163</v>
      </c>
      <c r="D140" s="218" t="s">
        <v>129</v>
      </c>
      <c r="E140" s="219" t="s">
        <v>151</v>
      </c>
      <c r="F140" s="220" t="s">
        <v>152</v>
      </c>
      <c r="G140" s="221" t="s">
        <v>144</v>
      </c>
      <c r="H140" s="222">
        <v>18.640000000000001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41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133</v>
      </c>
      <c r="AT140" s="230" t="s">
        <v>129</v>
      </c>
      <c r="AU140" s="230" t="s">
        <v>86</v>
      </c>
      <c r="AY140" s="16" t="s">
        <v>127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84</v>
      </c>
      <c r="BK140" s="231">
        <f>ROUND(I140*H140,2)</f>
        <v>0</v>
      </c>
      <c r="BL140" s="16" t="s">
        <v>133</v>
      </c>
      <c r="BM140" s="230" t="s">
        <v>313</v>
      </c>
    </row>
    <row r="141" s="2" customFormat="1" ht="44.25" customHeight="1">
      <c r="A141" s="37"/>
      <c r="B141" s="38"/>
      <c r="C141" s="218" t="s">
        <v>167</v>
      </c>
      <c r="D141" s="218" t="s">
        <v>129</v>
      </c>
      <c r="E141" s="219" t="s">
        <v>159</v>
      </c>
      <c r="F141" s="220" t="s">
        <v>160</v>
      </c>
      <c r="G141" s="221" t="s">
        <v>161</v>
      </c>
      <c r="H141" s="222">
        <v>18.640000000000001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41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133</v>
      </c>
      <c r="AT141" s="230" t="s">
        <v>129</v>
      </c>
      <c r="AU141" s="230" t="s">
        <v>86</v>
      </c>
      <c r="AY141" s="16" t="s">
        <v>127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84</v>
      </c>
      <c r="BK141" s="231">
        <f>ROUND(I141*H141,2)</f>
        <v>0</v>
      </c>
      <c r="BL141" s="16" t="s">
        <v>133</v>
      </c>
      <c r="BM141" s="230" t="s">
        <v>314</v>
      </c>
    </row>
    <row r="142" s="2" customFormat="1" ht="33" customHeight="1">
      <c r="A142" s="37"/>
      <c r="B142" s="38"/>
      <c r="C142" s="218" t="s">
        <v>172</v>
      </c>
      <c r="D142" s="218" t="s">
        <v>129</v>
      </c>
      <c r="E142" s="219" t="s">
        <v>315</v>
      </c>
      <c r="F142" s="220" t="s">
        <v>316</v>
      </c>
      <c r="G142" s="221" t="s">
        <v>132</v>
      </c>
      <c r="H142" s="222">
        <v>400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41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133</v>
      </c>
      <c r="AT142" s="230" t="s">
        <v>129</v>
      </c>
      <c r="AU142" s="230" t="s">
        <v>86</v>
      </c>
      <c r="AY142" s="16" t="s">
        <v>127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84</v>
      </c>
      <c r="BK142" s="231">
        <f>ROUND(I142*H142,2)</f>
        <v>0</v>
      </c>
      <c r="BL142" s="16" t="s">
        <v>133</v>
      </c>
      <c r="BM142" s="230" t="s">
        <v>317</v>
      </c>
    </row>
    <row r="143" s="12" customFormat="1" ht="22.8" customHeight="1">
      <c r="A143" s="12"/>
      <c r="B143" s="202"/>
      <c r="C143" s="203"/>
      <c r="D143" s="204" t="s">
        <v>75</v>
      </c>
      <c r="E143" s="216" t="s">
        <v>86</v>
      </c>
      <c r="F143" s="216" t="s">
        <v>179</v>
      </c>
      <c r="G143" s="203"/>
      <c r="H143" s="203"/>
      <c r="I143" s="206"/>
      <c r="J143" s="217">
        <f>BK143</f>
        <v>0</v>
      </c>
      <c r="K143" s="203"/>
      <c r="L143" s="208"/>
      <c r="M143" s="209"/>
      <c r="N143" s="210"/>
      <c r="O143" s="210"/>
      <c r="P143" s="211">
        <f>SUM(P144:P146)</f>
        <v>0</v>
      </c>
      <c r="Q143" s="210"/>
      <c r="R143" s="211">
        <f>SUM(R144:R146)</f>
        <v>0</v>
      </c>
      <c r="S143" s="210"/>
      <c r="T143" s="212">
        <f>SUM(T144:T146)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3" t="s">
        <v>84</v>
      </c>
      <c r="AT143" s="214" t="s">
        <v>75</v>
      </c>
      <c r="AU143" s="214" t="s">
        <v>84</v>
      </c>
      <c r="AY143" s="213" t="s">
        <v>127</v>
      </c>
      <c r="BK143" s="215">
        <f>SUM(BK144:BK146)</f>
        <v>0</v>
      </c>
    </row>
    <row r="144" s="2" customFormat="1" ht="24.15" customHeight="1">
      <c r="A144" s="37"/>
      <c r="B144" s="38"/>
      <c r="C144" s="218" t="s">
        <v>180</v>
      </c>
      <c r="D144" s="218" t="s">
        <v>129</v>
      </c>
      <c r="E144" s="219" t="s">
        <v>260</v>
      </c>
      <c r="F144" s="220" t="s">
        <v>261</v>
      </c>
      <c r="G144" s="221" t="s">
        <v>144</v>
      </c>
      <c r="H144" s="222">
        <v>3.5699999999999998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41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133</v>
      </c>
      <c r="AT144" s="230" t="s">
        <v>129</v>
      </c>
      <c r="AU144" s="230" t="s">
        <v>86</v>
      </c>
      <c r="AY144" s="16" t="s">
        <v>127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84</v>
      </c>
      <c r="BK144" s="231">
        <f>ROUND(I144*H144,2)</f>
        <v>0</v>
      </c>
      <c r="BL144" s="16" t="s">
        <v>133</v>
      </c>
      <c r="BM144" s="230" t="s">
        <v>318</v>
      </c>
    </row>
    <row r="145" s="2" customFormat="1">
      <c r="A145" s="37"/>
      <c r="B145" s="38"/>
      <c r="C145" s="39"/>
      <c r="D145" s="234" t="s">
        <v>247</v>
      </c>
      <c r="E145" s="39"/>
      <c r="F145" s="271" t="s">
        <v>263</v>
      </c>
      <c r="G145" s="39"/>
      <c r="H145" s="39"/>
      <c r="I145" s="272"/>
      <c r="J145" s="39"/>
      <c r="K145" s="39"/>
      <c r="L145" s="43"/>
      <c r="M145" s="273"/>
      <c r="N145" s="27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247</v>
      </c>
      <c r="AU145" s="16" t="s">
        <v>86</v>
      </c>
    </row>
    <row r="146" s="13" customFormat="1">
      <c r="A146" s="13"/>
      <c r="B146" s="232"/>
      <c r="C146" s="233"/>
      <c r="D146" s="234" t="s">
        <v>146</v>
      </c>
      <c r="E146" s="235" t="s">
        <v>1</v>
      </c>
      <c r="F146" s="236" t="s">
        <v>319</v>
      </c>
      <c r="G146" s="233"/>
      <c r="H146" s="237">
        <v>3.5699999999999998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146</v>
      </c>
      <c r="AU146" s="243" t="s">
        <v>86</v>
      </c>
      <c r="AV146" s="13" t="s">
        <v>86</v>
      </c>
      <c r="AW146" s="13" t="s">
        <v>32</v>
      </c>
      <c r="AX146" s="13" t="s">
        <v>84</v>
      </c>
      <c r="AY146" s="243" t="s">
        <v>127</v>
      </c>
    </row>
    <row r="147" s="12" customFormat="1" ht="22.8" customHeight="1">
      <c r="A147" s="12"/>
      <c r="B147" s="202"/>
      <c r="C147" s="203"/>
      <c r="D147" s="204" t="s">
        <v>75</v>
      </c>
      <c r="E147" s="216" t="s">
        <v>138</v>
      </c>
      <c r="F147" s="216" t="s">
        <v>188</v>
      </c>
      <c r="G147" s="203"/>
      <c r="H147" s="203"/>
      <c r="I147" s="206"/>
      <c r="J147" s="217">
        <f>BK147</f>
        <v>0</v>
      </c>
      <c r="K147" s="203"/>
      <c r="L147" s="208"/>
      <c r="M147" s="209"/>
      <c r="N147" s="210"/>
      <c r="O147" s="210"/>
      <c r="P147" s="211">
        <f>SUM(P148:P164)</f>
        <v>0</v>
      </c>
      <c r="Q147" s="210"/>
      <c r="R147" s="211">
        <f>SUM(R148:R164)</f>
        <v>7.4623200000000001</v>
      </c>
      <c r="S147" s="210"/>
      <c r="T147" s="212">
        <f>SUM(T148:T164)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84</v>
      </c>
      <c r="AT147" s="214" t="s">
        <v>75</v>
      </c>
      <c r="AU147" s="214" t="s">
        <v>84</v>
      </c>
      <c r="AY147" s="213" t="s">
        <v>127</v>
      </c>
      <c r="BK147" s="215">
        <f>SUM(BK148:BK164)</f>
        <v>0</v>
      </c>
    </row>
    <row r="148" s="2" customFormat="1" ht="49.05" customHeight="1">
      <c r="A148" s="37"/>
      <c r="B148" s="38"/>
      <c r="C148" s="218" t="s">
        <v>8</v>
      </c>
      <c r="D148" s="218" t="s">
        <v>129</v>
      </c>
      <c r="E148" s="219" t="s">
        <v>320</v>
      </c>
      <c r="F148" s="220" t="s">
        <v>321</v>
      </c>
      <c r="G148" s="221" t="s">
        <v>270</v>
      </c>
      <c r="H148" s="222">
        <v>12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41</v>
      </c>
      <c r="O148" s="90"/>
      <c r="P148" s="228">
        <f>O148*H148</f>
        <v>0</v>
      </c>
      <c r="Q148" s="228">
        <v>0.31092999999999998</v>
      </c>
      <c r="R148" s="228">
        <f>Q148*H148</f>
        <v>3.73116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133</v>
      </c>
      <c r="AT148" s="230" t="s">
        <v>129</v>
      </c>
      <c r="AU148" s="230" t="s">
        <v>86</v>
      </c>
      <c r="AY148" s="16" t="s">
        <v>127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84</v>
      </c>
      <c r="BK148" s="231">
        <f>ROUND(I148*H148,2)</f>
        <v>0</v>
      </c>
      <c r="BL148" s="16" t="s">
        <v>133</v>
      </c>
      <c r="BM148" s="230" t="s">
        <v>322</v>
      </c>
    </row>
    <row r="149" s="13" customFormat="1">
      <c r="A149" s="13"/>
      <c r="B149" s="232"/>
      <c r="C149" s="233"/>
      <c r="D149" s="234" t="s">
        <v>146</v>
      </c>
      <c r="E149" s="235" t="s">
        <v>1</v>
      </c>
      <c r="F149" s="236" t="s">
        <v>8</v>
      </c>
      <c r="G149" s="233"/>
      <c r="H149" s="237">
        <v>12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146</v>
      </c>
      <c r="AU149" s="243" t="s">
        <v>86</v>
      </c>
      <c r="AV149" s="13" t="s">
        <v>86</v>
      </c>
      <c r="AW149" s="13" t="s">
        <v>32</v>
      </c>
      <c r="AX149" s="13" t="s">
        <v>84</v>
      </c>
      <c r="AY149" s="243" t="s">
        <v>127</v>
      </c>
    </row>
    <row r="150" s="2" customFormat="1" ht="49.05" customHeight="1">
      <c r="A150" s="37"/>
      <c r="B150" s="38"/>
      <c r="C150" s="218" t="s">
        <v>190</v>
      </c>
      <c r="D150" s="218" t="s">
        <v>129</v>
      </c>
      <c r="E150" s="219" t="s">
        <v>323</v>
      </c>
      <c r="F150" s="220" t="s">
        <v>324</v>
      </c>
      <c r="G150" s="221" t="s">
        <v>270</v>
      </c>
      <c r="H150" s="222">
        <v>12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41</v>
      </c>
      <c r="O150" s="90"/>
      <c r="P150" s="228">
        <f>O150*H150</f>
        <v>0</v>
      </c>
      <c r="Q150" s="228">
        <v>0.31092999999999998</v>
      </c>
      <c r="R150" s="228">
        <f>Q150*H150</f>
        <v>3.73116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133</v>
      </c>
      <c r="AT150" s="230" t="s">
        <v>129</v>
      </c>
      <c r="AU150" s="230" t="s">
        <v>86</v>
      </c>
      <c r="AY150" s="16" t="s">
        <v>127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84</v>
      </c>
      <c r="BK150" s="231">
        <f>ROUND(I150*H150,2)</f>
        <v>0</v>
      </c>
      <c r="BL150" s="16" t="s">
        <v>133</v>
      </c>
      <c r="BM150" s="230" t="s">
        <v>325</v>
      </c>
    </row>
    <row r="151" s="2" customFormat="1" ht="16.5" customHeight="1">
      <c r="A151" s="37"/>
      <c r="B151" s="38"/>
      <c r="C151" s="255" t="s">
        <v>197</v>
      </c>
      <c r="D151" s="255" t="s">
        <v>225</v>
      </c>
      <c r="E151" s="256" t="s">
        <v>326</v>
      </c>
      <c r="F151" s="257" t="s">
        <v>327</v>
      </c>
      <c r="G151" s="258" t="s">
        <v>186</v>
      </c>
      <c r="H151" s="259">
        <v>42</v>
      </c>
      <c r="I151" s="260"/>
      <c r="J151" s="261">
        <f>ROUND(I151*H151,2)</f>
        <v>0</v>
      </c>
      <c r="K151" s="262"/>
      <c r="L151" s="263"/>
      <c r="M151" s="264" t="s">
        <v>1</v>
      </c>
      <c r="N151" s="265" t="s">
        <v>41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163</v>
      </c>
      <c r="AT151" s="230" t="s">
        <v>225</v>
      </c>
      <c r="AU151" s="230" t="s">
        <v>86</v>
      </c>
      <c r="AY151" s="16" t="s">
        <v>127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84</v>
      </c>
      <c r="BK151" s="231">
        <f>ROUND(I151*H151,2)</f>
        <v>0</v>
      </c>
      <c r="BL151" s="16" t="s">
        <v>133</v>
      </c>
      <c r="BM151" s="230" t="s">
        <v>215</v>
      </c>
    </row>
    <row r="152" s="2" customFormat="1" ht="16.5" customHeight="1">
      <c r="A152" s="37"/>
      <c r="B152" s="38"/>
      <c r="C152" s="218" t="s">
        <v>201</v>
      </c>
      <c r="D152" s="218" t="s">
        <v>129</v>
      </c>
      <c r="E152" s="219" t="s">
        <v>328</v>
      </c>
      <c r="F152" s="220" t="s">
        <v>329</v>
      </c>
      <c r="G152" s="221" t="s">
        <v>186</v>
      </c>
      <c r="H152" s="222">
        <v>24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41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133</v>
      </c>
      <c r="AT152" s="230" t="s">
        <v>129</v>
      </c>
      <c r="AU152" s="230" t="s">
        <v>86</v>
      </c>
      <c r="AY152" s="16" t="s">
        <v>127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84</v>
      </c>
      <c r="BK152" s="231">
        <f>ROUND(I152*H152,2)</f>
        <v>0</v>
      </c>
      <c r="BL152" s="16" t="s">
        <v>133</v>
      </c>
      <c r="BM152" s="230" t="s">
        <v>224</v>
      </c>
    </row>
    <row r="153" s="2" customFormat="1" ht="44.25" customHeight="1">
      <c r="A153" s="37"/>
      <c r="B153" s="38"/>
      <c r="C153" s="255" t="s">
        <v>148</v>
      </c>
      <c r="D153" s="255" t="s">
        <v>225</v>
      </c>
      <c r="E153" s="256" t="s">
        <v>330</v>
      </c>
      <c r="F153" s="257" t="s">
        <v>331</v>
      </c>
      <c r="G153" s="258" t="s">
        <v>270</v>
      </c>
      <c r="H153" s="259">
        <v>1</v>
      </c>
      <c r="I153" s="260"/>
      <c r="J153" s="261">
        <f>ROUND(I153*H153,2)</f>
        <v>0</v>
      </c>
      <c r="K153" s="262"/>
      <c r="L153" s="263"/>
      <c r="M153" s="264" t="s">
        <v>1</v>
      </c>
      <c r="N153" s="265" t="s">
        <v>41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163</v>
      </c>
      <c r="AT153" s="230" t="s">
        <v>225</v>
      </c>
      <c r="AU153" s="230" t="s">
        <v>86</v>
      </c>
      <c r="AY153" s="16" t="s">
        <v>127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84</v>
      </c>
      <c r="BK153" s="231">
        <f>ROUND(I153*H153,2)</f>
        <v>0</v>
      </c>
      <c r="BL153" s="16" t="s">
        <v>133</v>
      </c>
      <c r="BM153" s="230" t="s">
        <v>332</v>
      </c>
    </row>
    <row r="154" s="2" customFormat="1">
      <c r="A154" s="37"/>
      <c r="B154" s="38"/>
      <c r="C154" s="39"/>
      <c r="D154" s="234" t="s">
        <v>247</v>
      </c>
      <c r="E154" s="39"/>
      <c r="F154" s="271" t="s">
        <v>333</v>
      </c>
      <c r="G154" s="39"/>
      <c r="H154" s="39"/>
      <c r="I154" s="272"/>
      <c r="J154" s="39"/>
      <c r="K154" s="39"/>
      <c r="L154" s="43"/>
      <c r="M154" s="273"/>
      <c r="N154" s="27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247</v>
      </c>
      <c r="AU154" s="16" t="s">
        <v>86</v>
      </c>
    </row>
    <row r="155" s="2" customFormat="1" ht="37.8" customHeight="1">
      <c r="A155" s="37"/>
      <c r="B155" s="38"/>
      <c r="C155" s="255" t="s">
        <v>209</v>
      </c>
      <c r="D155" s="255" t="s">
        <v>225</v>
      </c>
      <c r="E155" s="256" t="s">
        <v>334</v>
      </c>
      <c r="F155" s="257" t="s">
        <v>335</v>
      </c>
      <c r="G155" s="258" t="s">
        <v>270</v>
      </c>
      <c r="H155" s="259">
        <v>1</v>
      </c>
      <c r="I155" s="260"/>
      <c r="J155" s="261">
        <f>ROUND(I155*H155,2)</f>
        <v>0</v>
      </c>
      <c r="K155" s="262"/>
      <c r="L155" s="263"/>
      <c r="M155" s="264" t="s">
        <v>1</v>
      </c>
      <c r="N155" s="265" t="s">
        <v>41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163</v>
      </c>
      <c r="AT155" s="230" t="s">
        <v>225</v>
      </c>
      <c r="AU155" s="230" t="s">
        <v>86</v>
      </c>
      <c r="AY155" s="16" t="s">
        <v>127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84</v>
      </c>
      <c r="BK155" s="231">
        <f>ROUND(I155*H155,2)</f>
        <v>0</v>
      </c>
      <c r="BL155" s="16" t="s">
        <v>133</v>
      </c>
      <c r="BM155" s="230" t="s">
        <v>336</v>
      </c>
    </row>
    <row r="156" s="2" customFormat="1">
      <c r="A156" s="37"/>
      <c r="B156" s="38"/>
      <c r="C156" s="39"/>
      <c r="D156" s="234" t="s">
        <v>247</v>
      </c>
      <c r="E156" s="39"/>
      <c r="F156" s="271" t="s">
        <v>337</v>
      </c>
      <c r="G156" s="39"/>
      <c r="H156" s="39"/>
      <c r="I156" s="272"/>
      <c r="J156" s="39"/>
      <c r="K156" s="39"/>
      <c r="L156" s="43"/>
      <c r="M156" s="273"/>
      <c r="N156" s="27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247</v>
      </c>
      <c r="AU156" s="16" t="s">
        <v>86</v>
      </c>
    </row>
    <row r="157" s="2" customFormat="1" ht="37.8" customHeight="1">
      <c r="A157" s="37"/>
      <c r="B157" s="38"/>
      <c r="C157" s="255" t="s">
        <v>215</v>
      </c>
      <c r="D157" s="255" t="s">
        <v>225</v>
      </c>
      <c r="E157" s="256" t="s">
        <v>338</v>
      </c>
      <c r="F157" s="257" t="s">
        <v>339</v>
      </c>
      <c r="G157" s="258" t="s">
        <v>270</v>
      </c>
      <c r="H157" s="259">
        <v>1</v>
      </c>
      <c r="I157" s="260"/>
      <c r="J157" s="261">
        <f>ROUND(I157*H157,2)</f>
        <v>0</v>
      </c>
      <c r="K157" s="262"/>
      <c r="L157" s="263"/>
      <c r="M157" s="264" t="s">
        <v>1</v>
      </c>
      <c r="N157" s="265" t="s">
        <v>41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163</v>
      </c>
      <c r="AT157" s="230" t="s">
        <v>225</v>
      </c>
      <c r="AU157" s="230" t="s">
        <v>86</v>
      </c>
      <c r="AY157" s="16" t="s">
        <v>127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84</v>
      </c>
      <c r="BK157" s="231">
        <f>ROUND(I157*H157,2)</f>
        <v>0</v>
      </c>
      <c r="BL157" s="16" t="s">
        <v>133</v>
      </c>
      <c r="BM157" s="230" t="s">
        <v>340</v>
      </c>
    </row>
    <row r="158" s="2" customFormat="1">
      <c r="A158" s="37"/>
      <c r="B158" s="38"/>
      <c r="C158" s="39"/>
      <c r="D158" s="234" t="s">
        <v>247</v>
      </c>
      <c r="E158" s="39"/>
      <c r="F158" s="271" t="s">
        <v>341</v>
      </c>
      <c r="G158" s="39"/>
      <c r="H158" s="39"/>
      <c r="I158" s="272"/>
      <c r="J158" s="39"/>
      <c r="K158" s="39"/>
      <c r="L158" s="43"/>
      <c r="M158" s="273"/>
      <c r="N158" s="27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247</v>
      </c>
      <c r="AU158" s="16" t="s">
        <v>86</v>
      </c>
    </row>
    <row r="159" s="2" customFormat="1" ht="37.8" customHeight="1">
      <c r="A159" s="37"/>
      <c r="B159" s="38"/>
      <c r="C159" s="255" t="s">
        <v>220</v>
      </c>
      <c r="D159" s="255" t="s">
        <v>225</v>
      </c>
      <c r="E159" s="256" t="s">
        <v>342</v>
      </c>
      <c r="F159" s="257" t="s">
        <v>343</v>
      </c>
      <c r="G159" s="258" t="s">
        <v>270</v>
      </c>
      <c r="H159" s="259">
        <v>1</v>
      </c>
      <c r="I159" s="260"/>
      <c r="J159" s="261">
        <f>ROUND(I159*H159,2)</f>
        <v>0</v>
      </c>
      <c r="K159" s="262"/>
      <c r="L159" s="263"/>
      <c r="M159" s="264" t="s">
        <v>1</v>
      </c>
      <c r="N159" s="265" t="s">
        <v>41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163</v>
      </c>
      <c r="AT159" s="230" t="s">
        <v>225</v>
      </c>
      <c r="AU159" s="230" t="s">
        <v>86</v>
      </c>
      <c r="AY159" s="16" t="s">
        <v>127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84</v>
      </c>
      <c r="BK159" s="231">
        <f>ROUND(I159*H159,2)</f>
        <v>0</v>
      </c>
      <c r="BL159" s="16" t="s">
        <v>133</v>
      </c>
      <c r="BM159" s="230" t="s">
        <v>344</v>
      </c>
    </row>
    <row r="160" s="2" customFormat="1">
      <c r="A160" s="37"/>
      <c r="B160" s="38"/>
      <c r="C160" s="39"/>
      <c r="D160" s="234" t="s">
        <v>247</v>
      </c>
      <c r="E160" s="39"/>
      <c r="F160" s="271" t="s">
        <v>345</v>
      </c>
      <c r="G160" s="39"/>
      <c r="H160" s="39"/>
      <c r="I160" s="272"/>
      <c r="J160" s="39"/>
      <c r="K160" s="39"/>
      <c r="L160" s="43"/>
      <c r="M160" s="273"/>
      <c r="N160" s="27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247</v>
      </c>
      <c r="AU160" s="16" t="s">
        <v>86</v>
      </c>
    </row>
    <row r="161" s="2" customFormat="1" ht="37.8" customHeight="1">
      <c r="A161" s="37"/>
      <c r="B161" s="38"/>
      <c r="C161" s="255" t="s">
        <v>224</v>
      </c>
      <c r="D161" s="255" t="s">
        <v>225</v>
      </c>
      <c r="E161" s="256" t="s">
        <v>346</v>
      </c>
      <c r="F161" s="257" t="s">
        <v>347</v>
      </c>
      <c r="G161" s="258" t="s">
        <v>270</v>
      </c>
      <c r="H161" s="259">
        <v>1</v>
      </c>
      <c r="I161" s="260"/>
      <c r="J161" s="261">
        <f>ROUND(I161*H161,2)</f>
        <v>0</v>
      </c>
      <c r="K161" s="262"/>
      <c r="L161" s="263"/>
      <c r="M161" s="264" t="s">
        <v>1</v>
      </c>
      <c r="N161" s="265" t="s">
        <v>41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163</v>
      </c>
      <c r="AT161" s="230" t="s">
        <v>225</v>
      </c>
      <c r="AU161" s="230" t="s">
        <v>86</v>
      </c>
      <c r="AY161" s="16" t="s">
        <v>127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84</v>
      </c>
      <c r="BK161" s="231">
        <f>ROUND(I161*H161,2)</f>
        <v>0</v>
      </c>
      <c r="BL161" s="16" t="s">
        <v>133</v>
      </c>
      <c r="BM161" s="230" t="s">
        <v>348</v>
      </c>
    </row>
    <row r="162" s="2" customFormat="1">
      <c r="A162" s="37"/>
      <c r="B162" s="38"/>
      <c r="C162" s="39"/>
      <c r="D162" s="234" t="s">
        <v>247</v>
      </c>
      <c r="E162" s="39"/>
      <c r="F162" s="271" t="s">
        <v>349</v>
      </c>
      <c r="G162" s="39"/>
      <c r="H162" s="39"/>
      <c r="I162" s="272"/>
      <c r="J162" s="39"/>
      <c r="K162" s="39"/>
      <c r="L162" s="43"/>
      <c r="M162" s="273"/>
      <c r="N162" s="27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247</v>
      </c>
      <c r="AU162" s="16" t="s">
        <v>86</v>
      </c>
    </row>
    <row r="163" s="2" customFormat="1" ht="49.05" customHeight="1">
      <c r="A163" s="37"/>
      <c r="B163" s="38"/>
      <c r="C163" s="255" t="s">
        <v>7</v>
      </c>
      <c r="D163" s="255" t="s">
        <v>225</v>
      </c>
      <c r="E163" s="256" t="s">
        <v>268</v>
      </c>
      <c r="F163" s="257" t="s">
        <v>269</v>
      </c>
      <c r="G163" s="258" t="s">
        <v>270</v>
      </c>
      <c r="H163" s="259">
        <v>1</v>
      </c>
      <c r="I163" s="260"/>
      <c r="J163" s="261">
        <f>ROUND(I163*H163,2)</f>
        <v>0</v>
      </c>
      <c r="K163" s="262"/>
      <c r="L163" s="263"/>
      <c r="M163" s="264" t="s">
        <v>1</v>
      </c>
      <c r="N163" s="265" t="s">
        <v>41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163</v>
      </c>
      <c r="AT163" s="230" t="s">
        <v>225</v>
      </c>
      <c r="AU163" s="230" t="s">
        <v>86</v>
      </c>
      <c r="AY163" s="16" t="s">
        <v>127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84</v>
      </c>
      <c r="BK163" s="231">
        <f>ROUND(I163*H163,2)</f>
        <v>0</v>
      </c>
      <c r="BL163" s="16" t="s">
        <v>133</v>
      </c>
      <c r="BM163" s="230" t="s">
        <v>350</v>
      </c>
    </row>
    <row r="164" s="2" customFormat="1">
      <c r="A164" s="37"/>
      <c r="B164" s="38"/>
      <c r="C164" s="39"/>
      <c r="D164" s="234" t="s">
        <v>247</v>
      </c>
      <c r="E164" s="39"/>
      <c r="F164" s="271" t="s">
        <v>351</v>
      </c>
      <c r="G164" s="39"/>
      <c r="H164" s="39"/>
      <c r="I164" s="272"/>
      <c r="J164" s="39"/>
      <c r="K164" s="39"/>
      <c r="L164" s="43"/>
      <c r="M164" s="273"/>
      <c r="N164" s="274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247</v>
      </c>
      <c r="AU164" s="16" t="s">
        <v>86</v>
      </c>
    </row>
    <row r="165" s="12" customFormat="1" ht="22.8" customHeight="1">
      <c r="A165" s="12"/>
      <c r="B165" s="202"/>
      <c r="C165" s="203"/>
      <c r="D165" s="204" t="s">
        <v>75</v>
      </c>
      <c r="E165" s="216" t="s">
        <v>150</v>
      </c>
      <c r="F165" s="216" t="s">
        <v>189</v>
      </c>
      <c r="G165" s="203"/>
      <c r="H165" s="203"/>
      <c r="I165" s="206"/>
      <c r="J165" s="217">
        <f>BK165</f>
        <v>0</v>
      </c>
      <c r="K165" s="203"/>
      <c r="L165" s="208"/>
      <c r="M165" s="209"/>
      <c r="N165" s="210"/>
      <c r="O165" s="210"/>
      <c r="P165" s="211">
        <f>SUM(P166:P168)</f>
        <v>0</v>
      </c>
      <c r="Q165" s="210"/>
      <c r="R165" s="211">
        <f>SUM(R166:R168)</f>
        <v>0</v>
      </c>
      <c r="S165" s="210"/>
      <c r="T165" s="212">
        <f>SUM(T166:T168)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3" t="s">
        <v>84</v>
      </c>
      <c r="AT165" s="214" t="s">
        <v>75</v>
      </c>
      <c r="AU165" s="214" t="s">
        <v>84</v>
      </c>
      <c r="AY165" s="213" t="s">
        <v>127</v>
      </c>
      <c r="BK165" s="215">
        <f>SUM(BK166:BK168)</f>
        <v>0</v>
      </c>
    </row>
    <row r="166" s="2" customFormat="1" ht="33" customHeight="1">
      <c r="A166" s="37"/>
      <c r="B166" s="38"/>
      <c r="C166" s="218" t="s">
        <v>279</v>
      </c>
      <c r="D166" s="218" t="s">
        <v>129</v>
      </c>
      <c r="E166" s="219" t="s">
        <v>352</v>
      </c>
      <c r="F166" s="220" t="s">
        <v>353</v>
      </c>
      <c r="G166" s="221" t="s">
        <v>132</v>
      </c>
      <c r="H166" s="222">
        <v>25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41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133</v>
      </c>
      <c r="AT166" s="230" t="s">
        <v>129</v>
      </c>
      <c r="AU166" s="230" t="s">
        <v>86</v>
      </c>
      <c r="AY166" s="16" t="s">
        <v>127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84</v>
      </c>
      <c r="BK166" s="231">
        <f>ROUND(I166*H166,2)</f>
        <v>0</v>
      </c>
      <c r="BL166" s="16" t="s">
        <v>133</v>
      </c>
      <c r="BM166" s="230" t="s">
        <v>354</v>
      </c>
    </row>
    <row r="167" s="2" customFormat="1" ht="24.15" customHeight="1">
      <c r="A167" s="37"/>
      <c r="B167" s="38"/>
      <c r="C167" s="218" t="s">
        <v>355</v>
      </c>
      <c r="D167" s="218" t="s">
        <v>129</v>
      </c>
      <c r="E167" s="219" t="s">
        <v>356</v>
      </c>
      <c r="F167" s="220" t="s">
        <v>357</v>
      </c>
      <c r="G167" s="221" t="s">
        <v>132</v>
      </c>
      <c r="H167" s="222">
        <v>25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41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133</v>
      </c>
      <c r="AT167" s="230" t="s">
        <v>129</v>
      </c>
      <c r="AU167" s="230" t="s">
        <v>86</v>
      </c>
      <c r="AY167" s="16" t="s">
        <v>127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84</v>
      </c>
      <c r="BK167" s="231">
        <f>ROUND(I167*H167,2)</f>
        <v>0</v>
      </c>
      <c r="BL167" s="16" t="s">
        <v>133</v>
      </c>
      <c r="BM167" s="230" t="s">
        <v>358</v>
      </c>
    </row>
    <row r="168" s="2" customFormat="1" ht="24.15" customHeight="1">
      <c r="A168" s="37"/>
      <c r="B168" s="38"/>
      <c r="C168" s="218" t="s">
        <v>282</v>
      </c>
      <c r="D168" s="218" t="s">
        <v>129</v>
      </c>
      <c r="E168" s="219" t="s">
        <v>359</v>
      </c>
      <c r="F168" s="220" t="s">
        <v>360</v>
      </c>
      <c r="G168" s="221" t="s">
        <v>132</v>
      </c>
      <c r="H168" s="222">
        <v>25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41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133</v>
      </c>
      <c r="AT168" s="230" t="s">
        <v>129</v>
      </c>
      <c r="AU168" s="230" t="s">
        <v>86</v>
      </c>
      <c r="AY168" s="16" t="s">
        <v>127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84</v>
      </c>
      <c r="BK168" s="231">
        <f>ROUND(I168*H168,2)</f>
        <v>0</v>
      </c>
      <c r="BL168" s="16" t="s">
        <v>133</v>
      </c>
      <c r="BM168" s="230" t="s">
        <v>361</v>
      </c>
    </row>
    <row r="169" s="12" customFormat="1" ht="22.8" customHeight="1">
      <c r="A169" s="12"/>
      <c r="B169" s="202"/>
      <c r="C169" s="203"/>
      <c r="D169" s="204" t="s">
        <v>75</v>
      </c>
      <c r="E169" s="216" t="s">
        <v>167</v>
      </c>
      <c r="F169" s="216" t="s">
        <v>219</v>
      </c>
      <c r="G169" s="203"/>
      <c r="H169" s="203"/>
      <c r="I169" s="206"/>
      <c r="J169" s="217">
        <f>BK169</f>
        <v>0</v>
      </c>
      <c r="K169" s="203"/>
      <c r="L169" s="208"/>
      <c r="M169" s="209"/>
      <c r="N169" s="210"/>
      <c r="O169" s="210"/>
      <c r="P169" s="211">
        <f>SUM(P170:P171)</f>
        <v>0</v>
      </c>
      <c r="Q169" s="210"/>
      <c r="R169" s="211">
        <f>SUM(R170:R171)</f>
        <v>0</v>
      </c>
      <c r="S169" s="210"/>
      <c r="T169" s="212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3" t="s">
        <v>84</v>
      </c>
      <c r="AT169" s="214" t="s">
        <v>75</v>
      </c>
      <c r="AU169" s="214" t="s">
        <v>84</v>
      </c>
      <c r="AY169" s="213" t="s">
        <v>127</v>
      </c>
      <c r="BK169" s="215">
        <f>SUM(BK170:BK171)</f>
        <v>0</v>
      </c>
    </row>
    <row r="170" s="2" customFormat="1" ht="16.5" customHeight="1">
      <c r="A170" s="37"/>
      <c r="B170" s="38"/>
      <c r="C170" s="218" t="s">
        <v>362</v>
      </c>
      <c r="D170" s="218" t="s">
        <v>129</v>
      </c>
      <c r="E170" s="219" t="s">
        <v>363</v>
      </c>
      <c r="F170" s="220" t="s">
        <v>364</v>
      </c>
      <c r="G170" s="221" t="s">
        <v>186</v>
      </c>
      <c r="H170" s="222">
        <v>16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41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133</v>
      </c>
      <c r="AT170" s="230" t="s">
        <v>129</v>
      </c>
      <c r="AU170" s="230" t="s">
        <v>86</v>
      </c>
      <c r="AY170" s="16" t="s">
        <v>127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84</v>
      </c>
      <c r="BK170" s="231">
        <f>ROUND(I170*H170,2)</f>
        <v>0</v>
      </c>
      <c r="BL170" s="16" t="s">
        <v>133</v>
      </c>
      <c r="BM170" s="230" t="s">
        <v>365</v>
      </c>
    </row>
    <row r="171" s="2" customFormat="1" ht="16.5" customHeight="1">
      <c r="A171" s="37"/>
      <c r="B171" s="38"/>
      <c r="C171" s="255" t="s">
        <v>285</v>
      </c>
      <c r="D171" s="255" t="s">
        <v>225</v>
      </c>
      <c r="E171" s="256" t="s">
        <v>366</v>
      </c>
      <c r="F171" s="257" t="s">
        <v>367</v>
      </c>
      <c r="G171" s="258" t="s">
        <v>186</v>
      </c>
      <c r="H171" s="259">
        <v>16</v>
      </c>
      <c r="I171" s="260"/>
      <c r="J171" s="261">
        <f>ROUND(I171*H171,2)</f>
        <v>0</v>
      </c>
      <c r="K171" s="262"/>
      <c r="L171" s="263"/>
      <c r="M171" s="264" t="s">
        <v>1</v>
      </c>
      <c r="N171" s="265" t="s">
        <v>41</v>
      </c>
      <c r="O171" s="90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163</v>
      </c>
      <c r="AT171" s="230" t="s">
        <v>225</v>
      </c>
      <c r="AU171" s="230" t="s">
        <v>86</v>
      </c>
      <c r="AY171" s="16" t="s">
        <v>127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84</v>
      </c>
      <c r="BK171" s="231">
        <f>ROUND(I171*H171,2)</f>
        <v>0</v>
      </c>
      <c r="BL171" s="16" t="s">
        <v>133</v>
      </c>
      <c r="BM171" s="230" t="s">
        <v>368</v>
      </c>
    </row>
    <row r="172" s="12" customFormat="1" ht="22.8" customHeight="1">
      <c r="A172" s="12"/>
      <c r="B172" s="202"/>
      <c r="C172" s="203"/>
      <c r="D172" s="204" t="s">
        <v>75</v>
      </c>
      <c r="E172" s="216" t="s">
        <v>231</v>
      </c>
      <c r="F172" s="216" t="s">
        <v>230</v>
      </c>
      <c r="G172" s="203"/>
      <c r="H172" s="203"/>
      <c r="I172" s="206"/>
      <c r="J172" s="217">
        <f>BK172</f>
        <v>0</v>
      </c>
      <c r="K172" s="203"/>
      <c r="L172" s="208"/>
      <c r="M172" s="209"/>
      <c r="N172" s="210"/>
      <c r="O172" s="210"/>
      <c r="P172" s="211">
        <f>SUM(P173:P177)</f>
        <v>0</v>
      </c>
      <c r="Q172" s="210"/>
      <c r="R172" s="211">
        <f>SUM(R173:R177)</f>
        <v>0</v>
      </c>
      <c r="S172" s="210"/>
      <c r="T172" s="212">
        <f>SUM(T173:T177)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84</v>
      </c>
      <c r="AT172" s="214" t="s">
        <v>75</v>
      </c>
      <c r="AU172" s="214" t="s">
        <v>84</v>
      </c>
      <c r="AY172" s="213" t="s">
        <v>127</v>
      </c>
      <c r="BK172" s="215">
        <f>SUM(BK173:BK177)</f>
        <v>0</v>
      </c>
    </row>
    <row r="173" s="2" customFormat="1" ht="33" customHeight="1">
      <c r="A173" s="37"/>
      <c r="B173" s="38"/>
      <c r="C173" s="218" t="s">
        <v>369</v>
      </c>
      <c r="D173" s="218" t="s">
        <v>129</v>
      </c>
      <c r="E173" s="219" t="s">
        <v>370</v>
      </c>
      <c r="F173" s="220" t="s">
        <v>371</v>
      </c>
      <c r="G173" s="221" t="s">
        <v>161</v>
      </c>
      <c r="H173" s="222">
        <v>24.75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41</v>
      </c>
      <c r="O173" s="90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133</v>
      </c>
      <c r="AT173" s="230" t="s">
        <v>129</v>
      </c>
      <c r="AU173" s="230" t="s">
        <v>86</v>
      </c>
      <c r="AY173" s="16" t="s">
        <v>127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84</v>
      </c>
      <c r="BK173" s="231">
        <f>ROUND(I173*H173,2)</f>
        <v>0</v>
      </c>
      <c r="BL173" s="16" t="s">
        <v>133</v>
      </c>
      <c r="BM173" s="230" t="s">
        <v>372</v>
      </c>
    </row>
    <row r="174" s="13" customFormat="1">
      <c r="A174" s="13"/>
      <c r="B174" s="232"/>
      <c r="C174" s="233"/>
      <c r="D174" s="234" t="s">
        <v>146</v>
      </c>
      <c r="E174" s="235" t="s">
        <v>1</v>
      </c>
      <c r="F174" s="236" t="s">
        <v>373</v>
      </c>
      <c r="G174" s="233"/>
      <c r="H174" s="237">
        <v>16.5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146</v>
      </c>
      <c r="AU174" s="243" t="s">
        <v>86</v>
      </c>
      <c r="AV174" s="13" t="s">
        <v>86</v>
      </c>
      <c r="AW174" s="13" t="s">
        <v>32</v>
      </c>
      <c r="AX174" s="13" t="s">
        <v>76</v>
      </c>
      <c r="AY174" s="243" t="s">
        <v>127</v>
      </c>
    </row>
    <row r="175" s="13" customFormat="1">
      <c r="A175" s="13"/>
      <c r="B175" s="232"/>
      <c r="C175" s="233"/>
      <c r="D175" s="234" t="s">
        <v>146</v>
      </c>
      <c r="E175" s="235" t="s">
        <v>1</v>
      </c>
      <c r="F175" s="236" t="s">
        <v>374</v>
      </c>
      <c r="G175" s="233"/>
      <c r="H175" s="237">
        <v>5.5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146</v>
      </c>
      <c r="AU175" s="243" t="s">
        <v>86</v>
      </c>
      <c r="AV175" s="13" t="s">
        <v>86</v>
      </c>
      <c r="AW175" s="13" t="s">
        <v>32</v>
      </c>
      <c r="AX175" s="13" t="s">
        <v>76</v>
      </c>
      <c r="AY175" s="243" t="s">
        <v>127</v>
      </c>
    </row>
    <row r="176" s="13" customFormat="1">
      <c r="A176" s="13"/>
      <c r="B176" s="232"/>
      <c r="C176" s="233"/>
      <c r="D176" s="234" t="s">
        <v>146</v>
      </c>
      <c r="E176" s="235" t="s">
        <v>1</v>
      </c>
      <c r="F176" s="236" t="s">
        <v>375</v>
      </c>
      <c r="G176" s="233"/>
      <c r="H176" s="237">
        <v>2.75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146</v>
      </c>
      <c r="AU176" s="243" t="s">
        <v>86</v>
      </c>
      <c r="AV176" s="13" t="s">
        <v>86</v>
      </c>
      <c r="AW176" s="13" t="s">
        <v>32</v>
      </c>
      <c r="AX176" s="13" t="s">
        <v>76</v>
      </c>
      <c r="AY176" s="243" t="s">
        <v>127</v>
      </c>
    </row>
    <row r="177" s="14" customFormat="1">
      <c r="A177" s="14"/>
      <c r="B177" s="244"/>
      <c r="C177" s="245"/>
      <c r="D177" s="234" t="s">
        <v>146</v>
      </c>
      <c r="E177" s="246" t="s">
        <v>1</v>
      </c>
      <c r="F177" s="247" t="s">
        <v>149</v>
      </c>
      <c r="G177" s="245"/>
      <c r="H177" s="248">
        <v>24.75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146</v>
      </c>
      <c r="AU177" s="254" t="s">
        <v>86</v>
      </c>
      <c r="AV177" s="14" t="s">
        <v>133</v>
      </c>
      <c r="AW177" s="14" t="s">
        <v>32</v>
      </c>
      <c r="AX177" s="14" t="s">
        <v>84</v>
      </c>
      <c r="AY177" s="254" t="s">
        <v>127</v>
      </c>
    </row>
    <row r="178" s="12" customFormat="1" ht="25.92" customHeight="1">
      <c r="A178" s="12"/>
      <c r="B178" s="202"/>
      <c r="C178" s="203"/>
      <c r="D178" s="204" t="s">
        <v>75</v>
      </c>
      <c r="E178" s="205" t="s">
        <v>289</v>
      </c>
      <c r="F178" s="205" t="s">
        <v>290</v>
      </c>
      <c r="G178" s="203"/>
      <c r="H178" s="203"/>
      <c r="I178" s="206"/>
      <c r="J178" s="207">
        <f>BK178</f>
        <v>0</v>
      </c>
      <c r="K178" s="203"/>
      <c r="L178" s="208"/>
      <c r="M178" s="209"/>
      <c r="N178" s="210"/>
      <c r="O178" s="210"/>
      <c r="P178" s="211">
        <f>SUM(P179:P184)</f>
        <v>0</v>
      </c>
      <c r="Q178" s="210"/>
      <c r="R178" s="211">
        <f>SUM(R179:R184)</f>
        <v>0</v>
      </c>
      <c r="S178" s="210"/>
      <c r="T178" s="212">
        <f>SUM(T179:T184)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3" t="s">
        <v>86</v>
      </c>
      <c r="AT178" s="214" t="s">
        <v>75</v>
      </c>
      <c r="AU178" s="214" t="s">
        <v>76</v>
      </c>
      <c r="AY178" s="213" t="s">
        <v>127</v>
      </c>
      <c r="BK178" s="215">
        <f>SUM(BK179:BK184)</f>
        <v>0</v>
      </c>
    </row>
    <row r="179" s="2" customFormat="1" ht="49.05" customHeight="1">
      <c r="A179" s="37"/>
      <c r="B179" s="38"/>
      <c r="C179" s="218" t="s">
        <v>365</v>
      </c>
      <c r="D179" s="218" t="s">
        <v>129</v>
      </c>
      <c r="E179" s="219" t="s">
        <v>291</v>
      </c>
      <c r="F179" s="220" t="s">
        <v>292</v>
      </c>
      <c r="G179" s="221" t="s">
        <v>161</v>
      </c>
      <c r="H179" s="222">
        <v>6.9660000000000002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41</v>
      </c>
      <c r="O179" s="90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148</v>
      </c>
      <c r="AT179" s="230" t="s">
        <v>129</v>
      </c>
      <c r="AU179" s="230" t="s">
        <v>84</v>
      </c>
      <c r="AY179" s="16" t="s">
        <v>127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84</v>
      </c>
      <c r="BK179" s="231">
        <f>ROUND(I179*H179,2)</f>
        <v>0</v>
      </c>
      <c r="BL179" s="16" t="s">
        <v>148</v>
      </c>
      <c r="BM179" s="230" t="s">
        <v>376</v>
      </c>
    </row>
    <row r="180" s="13" customFormat="1">
      <c r="A180" s="13"/>
      <c r="B180" s="232"/>
      <c r="C180" s="233"/>
      <c r="D180" s="234" t="s">
        <v>146</v>
      </c>
      <c r="E180" s="235" t="s">
        <v>1</v>
      </c>
      <c r="F180" s="236" t="s">
        <v>377</v>
      </c>
      <c r="G180" s="233"/>
      <c r="H180" s="237">
        <v>0.90000000000000002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146</v>
      </c>
      <c r="AU180" s="243" t="s">
        <v>84</v>
      </c>
      <c r="AV180" s="13" t="s">
        <v>86</v>
      </c>
      <c r="AW180" s="13" t="s">
        <v>32</v>
      </c>
      <c r="AX180" s="13" t="s">
        <v>76</v>
      </c>
      <c r="AY180" s="243" t="s">
        <v>127</v>
      </c>
    </row>
    <row r="181" s="13" customFormat="1">
      <c r="A181" s="13"/>
      <c r="B181" s="232"/>
      <c r="C181" s="233"/>
      <c r="D181" s="234" t="s">
        <v>146</v>
      </c>
      <c r="E181" s="235" t="s">
        <v>1</v>
      </c>
      <c r="F181" s="236" t="s">
        <v>378</v>
      </c>
      <c r="G181" s="233"/>
      <c r="H181" s="237">
        <v>3.9670000000000001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146</v>
      </c>
      <c r="AU181" s="243" t="s">
        <v>84</v>
      </c>
      <c r="AV181" s="13" t="s">
        <v>86</v>
      </c>
      <c r="AW181" s="13" t="s">
        <v>32</v>
      </c>
      <c r="AX181" s="13" t="s">
        <v>76</v>
      </c>
      <c r="AY181" s="243" t="s">
        <v>127</v>
      </c>
    </row>
    <row r="182" s="13" customFormat="1">
      <c r="A182" s="13"/>
      <c r="B182" s="232"/>
      <c r="C182" s="233"/>
      <c r="D182" s="234" t="s">
        <v>146</v>
      </c>
      <c r="E182" s="235" t="s">
        <v>1</v>
      </c>
      <c r="F182" s="236" t="s">
        <v>379</v>
      </c>
      <c r="G182" s="233"/>
      <c r="H182" s="237">
        <v>1.879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146</v>
      </c>
      <c r="AU182" s="243" t="s">
        <v>84</v>
      </c>
      <c r="AV182" s="13" t="s">
        <v>86</v>
      </c>
      <c r="AW182" s="13" t="s">
        <v>32</v>
      </c>
      <c r="AX182" s="13" t="s">
        <v>76</v>
      </c>
      <c r="AY182" s="243" t="s">
        <v>127</v>
      </c>
    </row>
    <row r="183" s="13" customFormat="1">
      <c r="A183" s="13"/>
      <c r="B183" s="232"/>
      <c r="C183" s="233"/>
      <c r="D183" s="234" t="s">
        <v>146</v>
      </c>
      <c r="E183" s="235" t="s">
        <v>1</v>
      </c>
      <c r="F183" s="236" t="s">
        <v>380</v>
      </c>
      <c r="G183" s="233"/>
      <c r="H183" s="237">
        <v>0.22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146</v>
      </c>
      <c r="AU183" s="243" t="s">
        <v>84</v>
      </c>
      <c r="AV183" s="13" t="s">
        <v>86</v>
      </c>
      <c r="AW183" s="13" t="s">
        <v>32</v>
      </c>
      <c r="AX183" s="13" t="s">
        <v>76</v>
      </c>
      <c r="AY183" s="243" t="s">
        <v>127</v>
      </c>
    </row>
    <row r="184" s="14" customFormat="1">
      <c r="A184" s="14"/>
      <c r="B184" s="244"/>
      <c r="C184" s="245"/>
      <c r="D184" s="234" t="s">
        <v>146</v>
      </c>
      <c r="E184" s="246" t="s">
        <v>1</v>
      </c>
      <c r="F184" s="247" t="s">
        <v>149</v>
      </c>
      <c r="G184" s="245"/>
      <c r="H184" s="248">
        <v>6.9660000000000002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146</v>
      </c>
      <c r="AU184" s="254" t="s">
        <v>84</v>
      </c>
      <c r="AV184" s="14" t="s">
        <v>133</v>
      </c>
      <c r="AW184" s="14" t="s">
        <v>32</v>
      </c>
      <c r="AX184" s="14" t="s">
        <v>84</v>
      </c>
      <c r="AY184" s="254" t="s">
        <v>127</v>
      </c>
    </row>
    <row r="185" s="12" customFormat="1" ht="25.92" customHeight="1">
      <c r="A185" s="12"/>
      <c r="B185" s="202"/>
      <c r="C185" s="203"/>
      <c r="D185" s="204" t="s">
        <v>75</v>
      </c>
      <c r="E185" s="205" t="s">
        <v>295</v>
      </c>
      <c r="F185" s="205" t="s">
        <v>296</v>
      </c>
      <c r="G185" s="203"/>
      <c r="H185" s="203"/>
      <c r="I185" s="206"/>
      <c r="J185" s="207">
        <f>BK185</f>
        <v>0</v>
      </c>
      <c r="K185" s="203"/>
      <c r="L185" s="208"/>
      <c r="M185" s="275"/>
      <c r="N185" s="276"/>
      <c r="O185" s="276"/>
      <c r="P185" s="277">
        <v>0</v>
      </c>
      <c r="Q185" s="276"/>
      <c r="R185" s="277">
        <v>0</v>
      </c>
      <c r="S185" s="276"/>
      <c r="T185" s="278"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3" t="s">
        <v>86</v>
      </c>
      <c r="AT185" s="214" t="s">
        <v>75</v>
      </c>
      <c r="AU185" s="214" t="s">
        <v>76</v>
      </c>
      <c r="AY185" s="213" t="s">
        <v>127</v>
      </c>
      <c r="BK185" s="215">
        <v>0</v>
      </c>
    </row>
    <row r="186" s="2" customFormat="1" ht="6.96" customHeight="1">
      <c r="A186" s="37"/>
      <c r="B186" s="65"/>
      <c r="C186" s="66"/>
      <c r="D186" s="66"/>
      <c r="E186" s="66"/>
      <c r="F186" s="66"/>
      <c r="G186" s="66"/>
      <c r="H186" s="66"/>
      <c r="I186" s="66"/>
      <c r="J186" s="66"/>
      <c r="K186" s="66"/>
      <c r="L186" s="43"/>
      <c r="M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</row>
  </sheetData>
  <sheetProtection sheet="1" autoFilter="0" formatColumns="0" formatRows="0" objects="1" scenarios="1" spinCount="100000" saltValue="3JS9MkA9tmqgfuux/UO7C88t1+gKk/OQPMnzW/Z5xwhBI1whJcuasa34RSehmAT9j9u2nZZ1HGJApg3LafH1XQ==" hashValue="jV2bC/Hod4zDiN1CLiukJ1UrnJw7KV8IoVBAeYXT9szJdvjNcfoWwv2wsfVk4nSecl+M6aaYCP5wEX2jFYu37A==" algorithmName="SHA-512" password="CC35"/>
  <autoFilter ref="C124:K185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Revitalizace lesoparku Dražovka-III.etapa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381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14. 5. 2024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00233242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Město Hořovice</v>
      </c>
      <c r="F15" s="37"/>
      <c r="G15" s="37"/>
      <c r="H15" s="37"/>
      <c r="I15" s="139" t="s">
        <v>28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>Ing. David Grunt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ROUND((SUM(BE125:BE174)),  2)</f>
        <v>0</v>
      </c>
      <c r="G33" s="37"/>
      <c r="H33" s="37"/>
      <c r="I33" s="154">
        <v>0.20999999999999999</v>
      </c>
      <c r="J33" s="153">
        <f>ROUND(((SUM(BE125:BE174))*I33),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ROUND((SUM(BF125:BF174)),  2)</f>
        <v>0</v>
      </c>
      <c r="G34" s="37"/>
      <c r="H34" s="37"/>
      <c r="I34" s="154">
        <v>0.12</v>
      </c>
      <c r="J34" s="153">
        <f>ROUND(((SUM(BF125:BF174))*I34),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ROUND((SUM(BG125:BG174)),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ROUND((SUM(BH125:BH174)),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ROUND((SUM(BI125:BI174)),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Revitalizace lesoparku Dražovka-III.etapa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06 - Vodní kruh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14. 5. 2024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Hořovice</v>
      </c>
      <c r="G91" s="39"/>
      <c r="H91" s="39"/>
      <c r="I91" s="31" t="s">
        <v>31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David Grunt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100</v>
      </c>
      <c r="D94" s="175"/>
      <c r="E94" s="175"/>
      <c r="F94" s="175"/>
      <c r="G94" s="175"/>
      <c r="H94" s="175"/>
      <c r="I94" s="175"/>
      <c r="J94" s="176" t="s">
        <v>101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102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78"/>
      <c r="C97" s="179"/>
      <c r="D97" s="180" t="s">
        <v>104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105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106</v>
      </c>
      <c r="E99" s="187"/>
      <c r="F99" s="187"/>
      <c r="G99" s="187"/>
      <c r="H99" s="187"/>
      <c r="I99" s="187"/>
      <c r="J99" s="188">
        <f>J139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107</v>
      </c>
      <c r="E100" s="187"/>
      <c r="F100" s="187"/>
      <c r="G100" s="187"/>
      <c r="H100" s="187"/>
      <c r="I100" s="187"/>
      <c r="J100" s="188">
        <f>J143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108</v>
      </c>
      <c r="E101" s="187"/>
      <c r="F101" s="187"/>
      <c r="G101" s="187"/>
      <c r="H101" s="187"/>
      <c r="I101" s="187"/>
      <c r="J101" s="188">
        <f>J155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109</v>
      </c>
      <c r="E102" s="187"/>
      <c r="F102" s="187"/>
      <c r="G102" s="187"/>
      <c r="H102" s="187"/>
      <c r="I102" s="187"/>
      <c r="J102" s="188">
        <f>J159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111</v>
      </c>
      <c r="E103" s="187"/>
      <c r="F103" s="187"/>
      <c r="G103" s="187"/>
      <c r="H103" s="187"/>
      <c r="I103" s="187"/>
      <c r="J103" s="188">
        <f>J162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8"/>
      <c r="C104" s="179"/>
      <c r="D104" s="180" t="s">
        <v>236</v>
      </c>
      <c r="E104" s="181"/>
      <c r="F104" s="181"/>
      <c r="G104" s="181"/>
      <c r="H104" s="181"/>
      <c r="I104" s="181"/>
      <c r="J104" s="182">
        <f>J168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8"/>
      <c r="C105" s="179"/>
      <c r="D105" s="180" t="s">
        <v>237</v>
      </c>
      <c r="E105" s="181"/>
      <c r="F105" s="181"/>
      <c r="G105" s="181"/>
      <c r="H105" s="181"/>
      <c r="I105" s="181"/>
      <c r="J105" s="182">
        <f>J174</f>
        <v>0</v>
      </c>
      <c r="K105" s="179"/>
      <c r="L105" s="18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112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Revitalizace lesoparku Dražovka-III.etapa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97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SO 06 - Vodní kruh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 xml:space="preserve"> </v>
      </c>
      <c r="G119" s="39"/>
      <c r="H119" s="39"/>
      <c r="I119" s="31" t="s">
        <v>22</v>
      </c>
      <c r="J119" s="78" t="str">
        <f>IF(J12="","",J12)</f>
        <v>14. 5. 2024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E15</f>
        <v>Město Hořovice</v>
      </c>
      <c r="G121" s="39"/>
      <c r="H121" s="39"/>
      <c r="I121" s="31" t="s">
        <v>31</v>
      </c>
      <c r="J121" s="35" t="str">
        <f>E21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29</v>
      </c>
      <c r="D122" s="39"/>
      <c r="E122" s="39"/>
      <c r="F122" s="26" t="str">
        <f>IF(E18="","",E18)</f>
        <v>Vyplň údaj</v>
      </c>
      <c r="G122" s="39"/>
      <c r="H122" s="39"/>
      <c r="I122" s="31" t="s">
        <v>33</v>
      </c>
      <c r="J122" s="35" t="str">
        <f>E24</f>
        <v>Ing. David Grunt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113</v>
      </c>
      <c r="D124" s="193" t="s">
        <v>61</v>
      </c>
      <c r="E124" s="193" t="s">
        <v>57</v>
      </c>
      <c r="F124" s="193" t="s">
        <v>58</v>
      </c>
      <c r="G124" s="193" t="s">
        <v>114</v>
      </c>
      <c r="H124" s="193" t="s">
        <v>115</v>
      </c>
      <c r="I124" s="193" t="s">
        <v>116</v>
      </c>
      <c r="J124" s="194" t="s">
        <v>101</v>
      </c>
      <c r="K124" s="195" t="s">
        <v>117</v>
      </c>
      <c r="L124" s="196"/>
      <c r="M124" s="99" t="s">
        <v>1</v>
      </c>
      <c r="N124" s="100" t="s">
        <v>40</v>
      </c>
      <c r="O124" s="100" t="s">
        <v>118</v>
      </c>
      <c r="P124" s="100" t="s">
        <v>119</v>
      </c>
      <c r="Q124" s="100" t="s">
        <v>120</v>
      </c>
      <c r="R124" s="100" t="s">
        <v>121</v>
      </c>
      <c r="S124" s="100" t="s">
        <v>122</v>
      </c>
      <c r="T124" s="101" t="s">
        <v>123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124</v>
      </c>
      <c r="D125" s="39"/>
      <c r="E125" s="39"/>
      <c r="F125" s="39"/>
      <c r="G125" s="39"/>
      <c r="H125" s="39"/>
      <c r="I125" s="39"/>
      <c r="J125" s="197">
        <f>BK125</f>
        <v>0</v>
      </c>
      <c r="K125" s="39"/>
      <c r="L125" s="43"/>
      <c r="M125" s="102"/>
      <c r="N125" s="198"/>
      <c r="O125" s="103"/>
      <c r="P125" s="199">
        <f>P126+P168+P174</f>
        <v>0</v>
      </c>
      <c r="Q125" s="103"/>
      <c r="R125" s="199">
        <f>R126+R168+R174</f>
        <v>7.4623200000000001</v>
      </c>
      <c r="S125" s="103"/>
      <c r="T125" s="200">
        <f>T126+T168+T174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75</v>
      </c>
      <c r="AU125" s="16" t="s">
        <v>103</v>
      </c>
      <c r="BK125" s="201">
        <f>BK126+BK168+BK174</f>
        <v>0</v>
      </c>
    </row>
    <row r="126" s="12" customFormat="1" ht="25.92" customHeight="1">
      <c r="A126" s="12"/>
      <c r="B126" s="202"/>
      <c r="C126" s="203"/>
      <c r="D126" s="204" t="s">
        <v>75</v>
      </c>
      <c r="E126" s="205" t="s">
        <v>125</v>
      </c>
      <c r="F126" s="205" t="s">
        <v>126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P127+P139+P143+P155+P159+P162</f>
        <v>0</v>
      </c>
      <c r="Q126" s="210"/>
      <c r="R126" s="211">
        <f>R127+R139+R143+R155+R159+R162</f>
        <v>7.4623200000000001</v>
      </c>
      <c r="S126" s="210"/>
      <c r="T126" s="212">
        <f>T127+T139+T143+T155+T159+T162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84</v>
      </c>
      <c r="AT126" s="214" t="s">
        <v>75</v>
      </c>
      <c r="AU126" s="214" t="s">
        <v>76</v>
      </c>
      <c r="AY126" s="213" t="s">
        <v>127</v>
      </c>
      <c r="BK126" s="215">
        <f>BK127+BK139+BK143+BK155+BK159+BK162</f>
        <v>0</v>
      </c>
    </row>
    <row r="127" s="12" customFormat="1" ht="22.8" customHeight="1">
      <c r="A127" s="12"/>
      <c r="B127" s="202"/>
      <c r="C127" s="203"/>
      <c r="D127" s="204" t="s">
        <v>75</v>
      </c>
      <c r="E127" s="216" t="s">
        <v>84</v>
      </c>
      <c r="F127" s="216" t="s">
        <v>128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SUM(P128:P138)</f>
        <v>0</v>
      </c>
      <c r="Q127" s="210"/>
      <c r="R127" s="211">
        <f>SUM(R128:R138)</f>
        <v>0</v>
      </c>
      <c r="S127" s="210"/>
      <c r="T127" s="212">
        <f>SUM(T128:T138)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84</v>
      </c>
      <c r="AT127" s="214" t="s">
        <v>75</v>
      </c>
      <c r="AU127" s="214" t="s">
        <v>84</v>
      </c>
      <c r="AY127" s="213" t="s">
        <v>127</v>
      </c>
      <c r="BK127" s="215">
        <f>SUM(BK128:BK138)</f>
        <v>0</v>
      </c>
    </row>
    <row r="128" s="2" customFormat="1" ht="37.8" customHeight="1">
      <c r="A128" s="37"/>
      <c r="B128" s="38"/>
      <c r="C128" s="218" t="s">
        <v>84</v>
      </c>
      <c r="D128" s="218" t="s">
        <v>129</v>
      </c>
      <c r="E128" s="219" t="s">
        <v>300</v>
      </c>
      <c r="F128" s="220" t="s">
        <v>301</v>
      </c>
      <c r="G128" s="221" t="s">
        <v>132</v>
      </c>
      <c r="H128" s="222">
        <v>15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41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133</v>
      </c>
      <c r="AT128" s="230" t="s">
        <v>129</v>
      </c>
      <c r="AU128" s="230" t="s">
        <v>86</v>
      </c>
      <c r="AY128" s="16" t="s">
        <v>127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84</v>
      </c>
      <c r="BK128" s="231">
        <f>ROUND(I128*H128,2)</f>
        <v>0</v>
      </c>
      <c r="BL128" s="16" t="s">
        <v>133</v>
      </c>
      <c r="BM128" s="230" t="s">
        <v>302</v>
      </c>
    </row>
    <row r="129" s="2" customFormat="1">
      <c r="A129" s="37"/>
      <c r="B129" s="38"/>
      <c r="C129" s="39"/>
      <c r="D129" s="234" t="s">
        <v>247</v>
      </c>
      <c r="E129" s="39"/>
      <c r="F129" s="271" t="s">
        <v>303</v>
      </c>
      <c r="G129" s="39"/>
      <c r="H129" s="39"/>
      <c r="I129" s="272"/>
      <c r="J129" s="39"/>
      <c r="K129" s="39"/>
      <c r="L129" s="43"/>
      <c r="M129" s="273"/>
      <c r="N129" s="27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247</v>
      </c>
      <c r="AU129" s="16" t="s">
        <v>86</v>
      </c>
    </row>
    <row r="130" s="2" customFormat="1" ht="24.15" customHeight="1">
      <c r="A130" s="37"/>
      <c r="B130" s="38"/>
      <c r="C130" s="218" t="s">
        <v>86</v>
      </c>
      <c r="D130" s="218" t="s">
        <v>129</v>
      </c>
      <c r="E130" s="219" t="s">
        <v>142</v>
      </c>
      <c r="F130" s="220" t="s">
        <v>143</v>
      </c>
      <c r="G130" s="221" t="s">
        <v>144</v>
      </c>
      <c r="H130" s="222">
        <v>12.5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41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133</v>
      </c>
      <c r="AT130" s="230" t="s">
        <v>129</v>
      </c>
      <c r="AU130" s="230" t="s">
        <v>86</v>
      </c>
      <c r="AY130" s="16" t="s">
        <v>127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84</v>
      </c>
      <c r="BK130" s="231">
        <f>ROUND(I130*H130,2)</f>
        <v>0</v>
      </c>
      <c r="BL130" s="16" t="s">
        <v>133</v>
      </c>
      <c r="BM130" s="230" t="s">
        <v>305</v>
      </c>
    </row>
    <row r="131" s="13" customFormat="1">
      <c r="A131" s="13"/>
      <c r="B131" s="232"/>
      <c r="C131" s="233"/>
      <c r="D131" s="234" t="s">
        <v>146</v>
      </c>
      <c r="E131" s="235" t="s">
        <v>1</v>
      </c>
      <c r="F131" s="236" t="s">
        <v>306</v>
      </c>
      <c r="G131" s="233"/>
      <c r="H131" s="237">
        <v>12.5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146</v>
      </c>
      <c r="AU131" s="243" t="s">
        <v>86</v>
      </c>
      <c r="AV131" s="13" t="s">
        <v>86</v>
      </c>
      <c r="AW131" s="13" t="s">
        <v>32</v>
      </c>
      <c r="AX131" s="13" t="s">
        <v>84</v>
      </c>
      <c r="AY131" s="243" t="s">
        <v>127</v>
      </c>
    </row>
    <row r="132" s="2" customFormat="1" ht="44.25" customHeight="1">
      <c r="A132" s="37"/>
      <c r="B132" s="38"/>
      <c r="C132" s="218" t="s">
        <v>138</v>
      </c>
      <c r="D132" s="218" t="s">
        <v>129</v>
      </c>
      <c r="E132" s="219" t="s">
        <v>307</v>
      </c>
      <c r="F132" s="220" t="s">
        <v>308</v>
      </c>
      <c r="G132" s="221" t="s">
        <v>144</v>
      </c>
      <c r="H132" s="222">
        <v>6.1440000000000001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41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133</v>
      </c>
      <c r="AT132" s="230" t="s">
        <v>129</v>
      </c>
      <c r="AU132" s="230" t="s">
        <v>86</v>
      </c>
      <c r="AY132" s="16" t="s">
        <v>127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84</v>
      </c>
      <c r="BK132" s="231">
        <f>ROUND(I132*H132,2)</f>
        <v>0</v>
      </c>
      <c r="BL132" s="16" t="s">
        <v>133</v>
      </c>
      <c r="BM132" s="230" t="s">
        <v>309</v>
      </c>
    </row>
    <row r="133" s="13" customFormat="1">
      <c r="A133" s="13"/>
      <c r="B133" s="232"/>
      <c r="C133" s="233"/>
      <c r="D133" s="234" t="s">
        <v>146</v>
      </c>
      <c r="E133" s="235" t="s">
        <v>1</v>
      </c>
      <c r="F133" s="236" t="s">
        <v>310</v>
      </c>
      <c r="G133" s="233"/>
      <c r="H133" s="237">
        <v>6.1440000000000001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146</v>
      </c>
      <c r="AU133" s="243" t="s">
        <v>86</v>
      </c>
      <c r="AV133" s="13" t="s">
        <v>86</v>
      </c>
      <c r="AW133" s="13" t="s">
        <v>32</v>
      </c>
      <c r="AX133" s="13" t="s">
        <v>84</v>
      </c>
      <c r="AY133" s="243" t="s">
        <v>127</v>
      </c>
    </row>
    <row r="134" s="2" customFormat="1" ht="21.75" customHeight="1">
      <c r="A134" s="37"/>
      <c r="B134" s="38"/>
      <c r="C134" s="218" t="s">
        <v>133</v>
      </c>
      <c r="D134" s="218" t="s">
        <v>129</v>
      </c>
      <c r="E134" s="219" t="s">
        <v>244</v>
      </c>
      <c r="F134" s="220" t="s">
        <v>245</v>
      </c>
      <c r="G134" s="221" t="s">
        <v>186</v>
      </c>
      <c r="H134" s="222">
        <v>6.7999999999999998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41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133</v>
      </c>
      <c r="AT134" s="230" t="s">
        <v>129</v>
      </c>
      <c r="AU134" s="230" t="s">
        <v>86</v>
      </c>
      <c r="AY134" s="16" t="s">
        <v>127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84</v>
      </c>
      <c r="BK134" s="231">
        <f>ROUND(I134*H134,2)</f>
        <v>0</v>
      </c>
      <c r="BL134" s="16" t="s">
        <v>133</v>
      </c>
      <c r="BM134" s="230" t="s">
        <v>311</v>
      </c>
    </row>
    <row r="135" s="2" customFormat="1">
      <c r="A135" s="37"/>
      <c r="B135" s="38"/>
      <c r="C135" s="39"/>
      <c r="D135" s="234" t="s">
        <v>247</v>
      </c>
      <c r="E135" s="39"/>
      <c r="F135" s="271" t="s">
        <v>248</v>
      </c>
      <c r="G135" s="39"/>
      <c r="H135" s="39"/>
      <c r="I135" s="272"/>
      <c r="J135" s="39"/>
      <c r="K135" s="39"/>
      <c r="L135" s="43"/>
      <c r="M135" s="273"/>
      <c r="N135" s="27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247</v>
      </c>
      <c r="AU135" s="16" t="s">
        <v>86</v>
      </c>
    </row>
    <row r="136" s="2" customFormat="1" ht="62.7" customHeight="1">
      <c r="A136" s="37"/>
      <c r="B136" s="38"/>
      <c r="C136" s="218" t="s">
        <v>150</v>
      </c>
      <c r="D136" s="218" t="s">
        <v>129</v>
      </c>
      <c r="E136" s="219" t="s">
        <v>151</v>
      </c>
      <c r="F136" s="220" t="s">
        <v>152</v>
      </c>
      <c r="G136" s="221" t="s">
        <v>144</v>
      </c>
      <c r="H136" s="222">
        <v>18.640000000000001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41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133</v>
      </c>
      <c r="AT136" s="230" t="s">
        <v>129</v>
      </c>
      <c r="AU136" s="230" t="s">
        <v>86</v>
      </c>
      <c r="AY136" s="16" t="s">
        <v>127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84</v>
      </c>
      <c r="BK136" s="231">
        <f>ROUND(I136*H136,2)</f>
        <v>0</v>
      </c>
      <c r="BL136" s="16" t="s">
        <v>133</v>
      </c>
      <c r="BM136" s="230" t="s">
        <v>313</v>
      </c>
    </row>
    <row r="137" s="2" customFormat="1" ht="44.25" customHeight="1">
      <c r="A137" s="37"/>
      <c r="B137" s="38"/>
      <c r="C137" s="218" t="s">
        <v>154</v>
      </c>
      <c r="D137" s="218" t="s">
        <v>129</v>
      </c>
      <c r="E137" s="219" t="s">
        <v>159</v>
      </c>
      <c r="F137" s="220" t="s">
        <v>160</v>
      </c>
      <c r="G137" s="221" t="s">
        <v>161</v>
      </c>
      <c r="H137" s="222">
        <v>18.640000000000001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41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133</v>
      </c>
      <c r="AT137" s="230" t="s">
        <v>129</v>
      </c>
      <c r="AU137" s="230" t="s">
        <v>86</v>
      </c>
      <c r="AY137" s="16" t="s">
        <v>127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84</v>
      </c>
      <c r="BK137" s="231">
        <f>ROUND(I137*H137,2)</f>
        <v>0</v>
      </c>
      <c r="BL137" s="16" t="s">
        <v>133</v>
      </c>
      <c r="BM137" s="230" t="s">
        <v>314</v>
      </c>
    </row>
    <row r="138" s="2" customFormat="1" ht="33" customHeight="1">
      <c r="A138" s="37"/>
      <c r="B138" s="38"/>
      <c r="C138" s="218" t="s">
        <v>158</v>
      </c>
      <c r="D138" s="218" t="s">
        <v>129</v>
      </c>
      <c r="E138" s="219" t="s">
        <v>315</v>
      </c>
      <c r="F138" s="220" t="s">
        <v>316</v>
      </c>
      <c r="G138" s="221" t="s">
        <v>132</v>
      </c>
      <c r="H138" s="222">
        <v>400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41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133</v>
      </c>
      <c r="AT138" s="230" t="s">
        <v>129</v>
      </c>
      <c r="AU138" s="230" t="s">
        <v>86</v>
      </c>
      <c r="AY138" s="16" t="s">
        <v>127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84</v>
      </c>
      <c r="BK138" s="231">
        <f>ROUND(I138*H138,2)</f>
        <v>0</v>
      </c>
      <c r="BL138" s="16" t="s">
        <v>133</v>
      </c>
      <c r="BM138" s="230" t="s">
        <v>317</v>
      </c>
    </row>
    <row r="139" s="12" customFormat="1" ht="22.8" customHeight="1">
      <c r="A139" s="12"/>
      <c r="B139" s="202"/>
      <c r="C139" s="203"/>
      <c r="D139" s="204" t="s">
        <v>75</v>
      </c>
      <c r="E139" s="216" t="s">
        <v>86</v>
      </c>
      <c r="F139" s="216" t="s">
        <v>179</v>
      </c>
      <c r="G139" s="203"/>
      <c r="H139" s="203"/>
      <c r="I139" s="206"/>
      <c r="J139" s="217">
        <f>BK139</f>
        <v>0</v>
      </c>
      <c r="K139" s="203"/>
      <c r="L139" s="208"/>
      <c r="M139" s="209"/>
      <c r="N139" s="210"/>
      <c r="O139" s="210"/>
      <c r="P139" s="211">
        <f>SUM(P140:P142)</f>
        <v>0</v>
      </c>
      <c r="Q139" s="210"/>
      <c r="R139" s="211">
        <f>SUM(R140:R142)</f>
        <v>0</v>
      </c>
      <c r="S139" s="210"/>
      <c r="T139" s="212">
        <f>SUM(T140:T142)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84</v>
      </c>
      <c r="AT139" s="214" t="s">
        <v>75</v>
      </c>
      <c r="AU139" s="214" t="s">
        <v>84</v>
      </c>
      <c r="AY139" s="213" t="s">
        <v>127</v>
      </c>
      <c r="BK139" s="215">
        <f>SUM(BK140:BK142)</f>
        <v>0</v>
      </c>
    </row>
    <row r="140" s="2" customFormat="1" ht="24.15" customHeight="1">
      <c r="A140" s="37"/>
      <c r="B140" s="38"/>
      <c r="C140" s="218" t="s">
        <v>163</v>
      </c>
      <c r="D140" s="218" t="s">
        <v>129</v>
      </c>
      <c r="E140" s="219" t="s">
        <v>260</v>
      </c>
      <c r="F140" s="220" t="s">
        <v>261</v>
      </c>
      <c r="G140" s="221" t="s">
        <v>144</v>
      </c>
      <c r="H140" s="222">
        <v>2.04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41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133</v>
      </c>
      <c r="AT140" s="230" t="s">
        <v>129</v>
      </c>
      <c r="AU140" s="230" t="s">
        <v>86</v>
      </c>
      <c r="AY140" s="16" t="s">
        <v>127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84</v>
      </c>
      <c r="BK140" s="231">
        <f>ROUND(I140*H140,2)</f>
        <v>0</v>
      </c>
      <c r="BL140" s="16" t="s">
        <v>133</v>
      </c>
      <c r="BM140" s="230" t="s">
        <v>318</v>
      </c>
    </row>
    <row r="141" s="2" customFormat="1">
      <c r="A141" s="37"/>
      <c r="B141" s="38"/>
      <c r="C141" s="39"/>
      <c r="D141" s="234" t="s">
        <v>247</v>
      </c>
      <c r="E141" s="39"/>
      <c r="F141" s="271" t="s">
        <v>263</v>
      </c>
      <c r="G141" s="39"/>
      <c r="H141" s="39"/>
      <c r="I141" s="272"/>
      <c r="J141" s="39"/>
      <c r="K141" s="39"/>
      <c r="L141" s="43"/>
      <c r="M141" s="273"/>
      <c r="N141" s="27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247</v>
      </c>
      <c r="AU141" s="16" t="s">
        <v>86</v>
      </c>
    </row>
    <row r="142" s="13" customFormat="1">
      <c r="A142" s="13"/>
      <c r="B142" s="232"/>
      <c r="C142" s="233"/>
      <c r="D142" s="234" t="s">
        <v>146</v>
      </c>
      <c r="E142" s="235" t="s">
        <v>1</v>
      </c>
      <c r="F142" s="236" t="s">
        <v>382</v>
      </c>
      <c r="G142" s="233"/>
      <c r="H142" s="237">
        <v>2.04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146</v>
      </c>
      <c r="AU142" s="243" t="s">
        <v>86</v>
      </c>
      <c r="AV142" s="13" t="s">
        <v>86</v>
      </c>
      <c r="AW142" s="13" t="s">
        <v>32</v>
      </c>
      <c r="AX142" s="13" t="s">
        <v>84</v>
      </c>
      <c r="AY142" s="243" t="s">
        <v>127</v>
      </c>
    </row>
    <row r="143" s="12" customFormat="1" ht="22.8" customHeight="1">
      <c r="A143" s="12"/>
      <c r="B143" s="202"/>
      <c r="C143" s="203"/>
      <c r="D143" s="204" t="s">
        <v>75</v>
      </c>
      <c r="E143" s="216" t="s">
        <v>138</v>
      </c>
      <c r="F143" s="216" t="s">
        <v>188</v>
      </c>
      <c r="G143" s="203"/>
      <c r="H143" s="203"/>
      <c r="I143" s="206"/>
      <c r="J143" s="217">
        <f>BK143</f>
        <v>0</v>
      </c>
      <c r="K143" s="203"/>
      <c r="L143" s="208"/>
      <c r="M143" s="209"/>
      <c r="N143" s="210"/>
      <c r="O143" s="210"/>
      <c r="P143" s="211">
        <f>SUM(P144:P154)</f>
        <v>0</v>
      </c>
      <c r="Q143" s="210"/>
      <c r="R143" s="211">
        <f>SUM(R144:R154)</f>
        <v>7.4623200000000001</v>
      </c>
      <c r="S143" s="210"/>
      <c r="T143" s="212">
        <f>SUM(T144:T154)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3" t="s">
        <v>84</v>
      </c>
      <c r="AT143" s="214" t="s">
        <v>75</v>
      </c>
      <c r="AU143" s="214" t="s">
        <v>84</v>
      </c>
      <c r="AY143" s="213" t="s">
        <v>127</v>
      </c>
      <c r="BK143" s="215">
        <f>SUM(BK144:BK154)</f>
        <v>0</v>
      </c>
    </row>
    <row r="144" s="2" customFormat="1" ht="49.05" customHeight="1">
      <c r="A144" s="37"/>
      <c r="B144" s="38"/>
      <c r="C144" s="218" t="s">
        <v>167</v>
      </c>
      <c r="D144" s="218" t="s">
        <v>129</v>
      </c>
      <c r="E144" s="219" t="s">
        <v>320</v>
      </c>
      <c r="F144" s="220" t="s">
        <v>321</v>
      </c>
      <c r="G144" s="221" t="s">
        <v>270</v>
      </c>
      <c r="H144" s="222">
        <v>12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41</v>
      </c>
      <c r="O144" s="90"/>
      <c r="P144" s="228">
        <f>O144*H144</f>
        <v>0</v>
      </c>
      <c r="Q144" s="228">
        <v>0.31092999999999998</v>
      </c>
      <c r="R144" s="228">
        <f>Q144*H144</f>
        <v>3.73116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133</v>
      </c>
      <c r="AT144" s="230" t="s">
        <v>129</v>
      </c>
      <c r="AU144" s="230" t="s">
        <v>86</v>
      </c>
      <c r="AY144" s="16" t="s">
        <v>127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84</v>
      </c>
      <c r="BK144" s="231">
        <f>ROUND(I144*H144,2)</f>
        <v>0</v>
      </c>
      <c r="BL144" s="16" t="s">
        <v>133</v>
      </c>
      <c r="BM144" s="230" t="s">
        <v>322</v>
      </c>
    </row>
    <row r="145" s="13" customFormat="1">
      <c r="A145" s="13"/>
      <c r="B145" s="232"/>
      <c r="C145" s="233"/>
      <c r="D145" s="234" t="s">
        <v>146</v>
      </c>
      <c r="E145" s="235" t="s">
        <v>1</v>
      </c>
      <c r="F145" s="236" t="s">
        <v>8</v>
      </c>
      <c r="G145" s="233"/>
      <c r="H145" s="237">
        <v>12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146</v>
      </c>
      <c r="AU145" s="243" t="s">
        <v>86</v>
      </c>
      <c r="AV145" s="13" t="s">
        <v>86</v>
      </c>
      <c r="AW145" s="13" t="s">
        <v>32</v>
      </c>
      <c r="AX145" s="13" t="s">
        <v>84</v>
      </c>
      <c r="AY145" s="243" t="s">
        <v>127</v>
      </c>
    </row>
    <row r="146" s="2" customFormat="1" ht="49.05" customHeight="1">
      <c r="A146" s="37"/>
      <c r="B146" s="38"/>
      <c r="C146" s="218" t="s">
        <v>172</v>
      </c>
      <c r="D146" s="218" t="s">
        <v>129</v>
      </c>
      <c r="E146" s="219" t="s">
        <v>323</v>
      </c>
      <c r="F146" s="220" t="s">
        <v>324</v>
      </c>
      <c r="G146" s="221" t="s">
        <v>270</v>
      </c>
      <c r="H146" s="222">
        <v>12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41</v>
      </c>
      <c r="O146" s="90"/>
      <c r="P146" s="228">
        <f>O146*H146</f>
        <v>0</v>
      </c>
      <c r="Q146" s="228">
        <v>0.31092999999999998</v>
      </c>
      <c r="R146" s="228">
        <f>Q146*H146</f>
        <v>3.73116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133</v>
      </c>
      <c r="AT146" s="230" t="s">
        <v>129</v>
      </c>
      <c r="AU146" s="230" t="s">
        <v>86</v>
      </c>
      <c r="AY146" s="16" t="s">
        <v>127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84</v>
      </c>
      <c r="BK146" s="231">
        <f>ROUND(I146*H146,2)</f>
        <v>0</v>
      </c>
      <c r="BL146" s="16" t="s">
        <v>133</v>
      </c>
      <c r="BM146" s="230" t="s">
        <v>325</v>
      </c>
    </row>
    <row r="147" s="2" customFormat="1" ht="16.5" customHeight="1">
      <c r="A147" s="37"/>
      <c r="B147" s="38"/>
      <c r="C147" s="255" t="s">
        <v>180</v>
      </c>
      <c r="D147" s="255" t="s">
        <v>225</v>
      </c>
      <c r="E147" s="256" t="s">
        <v>326</v>
      </c>
      <c r="F147" s="257" t="s">
        <v>327</v>
      </c>
      <c r="G147" s="258" t="s">
        <v>186</v>
      </c>
      <c r="H147" s="259">
        <v>42</v>
      </c>
      <c r="I147" s="260"/>
      <c r="J147" s="261">
        <f>ROUND(I147*H147,2)</f>
        <v>0</v>
      </c>
      <c r="K147" s="262"/>
      <c r="L147" s="263"/>
      <c r="M147" s="264" t="s">
        <v>1</v>
      </c>
      <c r="N147" s="265" t="s">
        <v>41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163</v>
      </c>
      <c r="AT147" s="230" t="s">
        <v>225</v>
      </c>
      <c r="AU147" s="230" t="s">
        <v>86</v>
      </c>
      <c r="AY147" s="16" t="s">
        <v>127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84</v>
      </c>
      <c r="BK147" s="231">
        <f>ROUND(I147*H147,2)</f>
        <v>0</v>
      </c>
      <c r="BL147" s="16" t="s">
        <v>133</v>
      </c>
      <c r="BM147" s="230" t="s">
        <v>215</v>
      </c>
    </row>
    <row r="148" s="2" customFormat="1" ht="16.5" customHeight="1">
      <c r="A148" s="37"/>
      <c r="B148" s="38"/>
      <c r="C148" s="218" t="s">
        <v>8</v>
      </c>
      <c r="D148" s="218" t="s">
        <v>129</v>
      </c>
      <c r="E148" s="219" t="s">
        <v>328</v>
      </c>
      <c r="F148" s="220" t="s">
        <v>329</v>
      </c>
      <c r="G148" s="221" t="s">
        <v>186</v>
      </c>
      <c r="H148" s="222">
        <v>24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41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133</v>
      </c>
      <c r="AT148" s="230" t="s">
        <v>129</v>
      </c>
      <c r="AU148" s="230" t="s">
        <v>86</v>
      </c>
      <c r="AY148" s="16" t="s">
        <v>127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84</v>
      </c>
      <c r="BK148" s="231">
        <f>ROUND(I148*H148,2)</f>
        <v>0</v>
      </c>
      <c r="BL148" s="16" t="s">
        <v>133</v>
      </c>
      <c r="BM148" s="230" t="s">
        <v>224</v>
      </c>
    </row>
    <row r="149" s="2" customFormat="1" ht="37.8" customHeight="1">
      <c r="A149" s="37"/>
      <c r="B149" s="38"/>
      <c r="C149" s="255" t="s">
        <v>190</v>
      </c>
      <c r="D149" s="255" t="s">
        <v>225</v>
      </c>
      <c r="E149" s="256" t="s">
        <v>383</v>
      </c>
      <c r="F149" s="257" t="s">
        <v>384</v>
      </c>
      <c r="G149" s="258" t="s">
        <v>270</v>
      </c>
      <c r="H149" s="259">
        <v>2</v>
      </c>
      <c r="I149" s="260"/>
      <c r="J149" s="261">
        <f>ROUND(I149*H149,2)</f>
        <v>0</v>
      </c>
      <c r="K149" s="262"/>
      <c r="L149" s="263"/>
      <c r="M149" s="264" t="s">
        <v>1</v>
      </c>
      <c r="N149" s="265" t="s">
        <v>41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163</v>
      </c>
      <c r="AT149" s="230" t="s">
        <v>225</v>
      </c>
      <c r="AU149" s="230" t="s">
        <v>86</v>
      </c>
      <c r="AY149" s="16" t="s">
        <v>127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84</v>
      </c>
      <c r="BK149" s="231">
        <f>ROUND(I149*H149,2)</f>
        <v>0</v>
      </c>
      <c r="BL149" s="16" t="s">
        <v>133</v>
      </c>
      <c r="BM149" s="230" t="s">
        <v>385</v>
      </c>
    </row>
    <row r="150" s="2" customFormat="1">
      <c r="A150" s="37"/>
      <c r="B150" s="38"/>
      <c r="C150" s="39"/>
      <c r="D150" s="234" t="s">
        <v>247</v>
      </c>
      <c r="E150" s="39"/>
      <c r="F150" s="271" t="s">
        <v>386</v>
      </c>
      <c r="G150" s="39"/>
      <c r="H150" s="39"/>
      <c r="I150" s="272"/>
      <c r="J150" s="39"/>
      <c r="K150" s="39"/>
      <c r="L150" s="43"/>
      <c r="M150" s="273"/>
      <c r="N150" s="27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247</v>
      </c>
      <c r="AU150" s="16" t="s">
        <v>86</v>
      </c>
    </row>
    <row r="151" s="2" customFormat="1" ht="37.8" customHeight="1">
      <c r="A151" s="37"/>
      <c r="B151" s="38"/>
      <c r="C151" s="255" t="s">
        <v>197</v>
      </c>
      <c r="D151" s="255" t="s">
        <v>225</v>
      </c>
      <c r="E151" s="256" t="s">
        <v>387</v>
      </c>
      <c r="F151" s="257" t="s">
        <v>388</v>
      </c>
      <c r="G151" s="258" t="s">
        <v>270</v>
      </c>
      <c r="H151" s="259">
        <v>1</v>
      </c>
      <c r="I151" s="260"/>
      <c r="J151" s="261">
        <f>ROUND(I151*H151,2)</f>
        <v>0</v>
      </c>
      <c r="K151" s="262"/>
      <c r="L151" s="263"/>
      <c r="M151" s="264" t="s">
        <v>1</v>
      </c>
      <c r="N151" s="265" t="s">
        <v>41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163</v>
      </c>
      <c r="AT151" s="230" t="s">
        <v>225</v>
      </c>
      <c r="AU151" s="230" t="s">
        <v>86</v>
      </c>
      <c r="AY151" s="16" t="s">
        <v>127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84</v>
      </c>
      <c r="BK151" s="231">
        <f>ROUND(I151*H151,2)</f>
        <v>0</v>
      </c>
      <c r="BL151" s="16" t="s">
        <v>133</v>
      </c>
      <c r="BM151" s="230" t="s">
        <v>389</v>
      </c>
    </row>
    <row r="152" s="2" customFormat="1">
      <c r="A152" s="37"/>
      <c r="B152" s="38"/>
      <c r="C152" s="39"/>
      <c r="D152" s="234" t="s">
        <v>247</v>
      </c>
      <c r="E152" s="39"/>
      <c r="F152" s="271" t="s">
        <v>390</v>
      </c>
      <c r="G152" s="39"/>
      <c r="H152" s="39"/>
      <c r="I152" s="272"/>
      <c r="J152" s="39"/>
      <c r="K152" s="39"/>
      <c r="L152" s="43"/>
      <c r="M152" s="273"/>
      <c r="N152" s="27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247</v>
      </c>
      <c r="AU152" s="16" t="s">
        <v>86</v>
      </c>
    </row>
    <row r="153" s="2" customFormat="1" ht="37.8" customHeight="1">
      <c r="A153" s="37"/>
      <c r="B153" s="38"/>
      <c r="C153" s="255" t="s">
        <v>201</v>
      </c>
      <c r="D153" s="255" t="s">
        <v>225</v>
      </c>
      <c r="E153" s="256" t="s">
        <v>391</v>
      </c>
      <c r="F153" s="257" t="s">
        <v>392</v>
      </c>
      <c r="G153" s="258" t="s">
        <v>270</v>
      </c>
      <c r="H153" s="259">
        <v>1</v>
      </c>
      <c r="I153" s="260"/>
      <c r="J153" s="261">
        <f>ROUND(I153*H153,2)</f>
        <v>0</v>
      </c>
      <c r="K153" s="262"/>
      <c r="L153" s="263"/>
      <c r="M153" s="264" t="s">
        <v>1</v>
      </c>
      <c r="N153" s="265" t="s">
        <v>41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163</v>
      </c>
      <c r="AT153" s="230" t="s">
        <v>225</v>
      </c>
      <c r="AU153" s="230" t="s">
        <v>86</v>
      </c>
      <c r="AY153" s="16" t="s">
        <v>127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84</v>
      </c>
      <c r="BK153" s="231">
        <f>ROUND(I153*H153,2)</f>
        <v>0</v>
      </c>
      <c r="BL153" s="16" t="s">
        <v>133</v>
      </c>
      <c r="BM153" s="230" t="s">
        <v>393</v>
      </c>
    </row>
    <row r="154" s="2" customFormat="1">
      <c r="A154" s="37"/>
      <c r="B154" s="38"/>
      <c r="C154" s="39"/>
      <c r="D154" s="234" t="s">
        <v>247</v>
      </c>
      <c r="E154" s="39"/>
      <c r="F154" s="271" t="s">
        <v>394</v>
      </c>
      <c r="G154" s="39"/>
      <c r="H154" s="39"/>
      <c r="I154" s="272"/>
      <c r="J154" s="39"/>
      <c r="K154" s="39"/>
      <c r="L154" s="43"/>
      <c r="M154" s="273"/>
      <c r="N154" s="27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247</v>
      </c>
      <c r="AU154" s="16" t="s">
        <v>86</v>
      </c>
    </row>
    <row r="155" s="12" customFormat="1" ht="22.8" customHeight="1">
      <c r="A155" s="12"/>
      <c r="B155" s="202"/>
      <c r="C155" s="203"/>
      <c r="D155" s="204" t="s">
        <v>75</v>
      </c>
      <c r="E155" s="216" t="s">
        <v>150</v>
      </c>
      <c r="F155" s="216" t="s">
        <v>189</v>
      </c>
      <c r="G155" s="203"/>
      <c r="H155" s="203"/>
      <c r="I155" s="206"/>
      <c r="J155" s="217">
        <f>BK155</f>
        <v>0</v>
      </c>
      <c r="K155" s="203"/>
      <c r="L155" s="208"/>
      <c r="M155" s="209"/>
      <c r="N155" s="210"/>
      <c r="O155" s="210"/>
      <c r="P155" s="211">
        <f>SUM(P156:P158)</f>
        <v>0</v>
      </c>
      <c r="Q155" s="210"/>
      <c r="R155" s="211">
        <f>SUM(R156:R158)</f>
        <v>0</v>
      </c>
      <c r="S155" s="210"/>
      <c r="T155" s="212">
        <f>SUM(T156:T158)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3" t="s">
        <v>84</v>
      </c>
      <c r="AT155" s="214" t="s">
        <v>75</v>
      </c>
      <c r="AU155" s="214" t="s">
        <v>84</v>
      </c>
      <c r="AY155" s="213" t="s">
        <v>127</v>
      </c>
      <c r="BK155" s="215">
        <f>SUM(BK156:BK158)</f>
        <v>0</v>
      </c>
    </row>
    <row r="156" s="2" customFormat="1" ht="33" customHeight="1">
      <c r="A156" s="37"/>
      <c r="B156" s="38"/>
      <c r="C156" s="218" t="s">
        <v>148</v>
      </c>
      <c r="D156" s="218" t="s">
        <v>129</v>
      </c>
      <c r="E156" s="219" t="s">
        <v>352</v>
      </c>
      <c r="F156" s="220" t="s">
        <v>353</v>
      </c>
      <c r="G156" s="221" t="s">
        <v>132</v>
      </c>
      <c r="H156" s="222">
        <v>25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41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133</v>
      </c>
      <c r="AT156" s="230" t="s">
        <v>129</v>
      </c>
      <c r="AU156" s="230" t="s">
        <v>86</v>
      </c>
      <c r="AY156" s="16" t="s">
        <v>127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84</v>
      </c>
      <c r="BK156" s="231">
        <f>ROUND(I156*H156,2)</f>
        <v>0</v>
      </c>
      <c r="BL156" s="16" t="s">
        <v>133</v>
      </c>
      <c r="BM156" s="230" t="s">
        <v>354</v>
      </c>
    </row>
    <row r="157" s="2" customFormat="1" ht="24.15" customHeight="1">
      <c r="A157" s="37"/>
      <c r="B157" s="38"/>
      <c r="C157" s="218" t="s">
        <v>209</v>
      </c>
      <c r="D157" s="218" t="s">
        <v>129</v>
      </c>
      <c r="E157" s="219" t="s">
        <v>356</v>
      </c>
      <c r="F157" s="220" t="s">
        <v>357</v>
      </c>
      <c r="G157" s="221" t="s">
        <v>132</v>
      </c>
      <c r="H157" s="222">
        <v>25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41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133</v>
      </c>
      <c r="AT157" s="230" t="s">
        <v>129</v>
      </c>
      <c r="AU157" s="230" t="s">
        <v>86</v>
      </c>
      <c r="AY157" s="16" t="s">
        <v>127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84</v>
      </c>
      <c r="BK157" s="231">
        <f>ROUND(I157*H157,2)</f>
        <v>0</v>
      </c>
      <c r="BL157" s="16" t="s">
        <v>133</v>
      </c>
      <c r="BM157" s="230" t="s">
        <v>358</v>
      </c>
    </row>
    <row r="158" s="2" customFormat="1" ht="24.15" customHeight="1">
      <c r="A158" s="37"/>
      <c r="B158" s="38"/>
      <c r="C158" s="218" t="s">
        <v>215</v>
      </c>
      <c r="D158" s="218" t="s">
        <v>129</v>
      </c>
      <c r="E158" s="219" t="s">
        <v>359</v>
      </c>
      <c r="F158" s="220" t="s">
        <v>360</v>
      </c>
      <c r="G158" s="221" t="s">
        <v>132</v>
      </c>
      <c r="H158" s="222">
        <v>25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41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133</v>
      </c>
      <c r="AT158" s="230" t="s">
        <v>129</v>
      </c>
      <c r="AU158" s="230" t="s">
        <v>86</v>
      </c>
      <c r="AY158" s="16" t="s">
        <v>127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84</v>
      </c>
      <c r="BK158" s="231">
        <f>ROUND(I158*H158,2)</f>
        <v>0</v>
      </c>
      <c r="BL158" s="16" t="s">
        <v>133</v>
      </c>
      <c r="BM158" s="230" t="s">
        <v>361</v>
      </c>
    </row>
    <row r="159" s="12" customFormat="1" ht="22.8" customHeight="1">
      <c r="A159" s="12"/>
      <c r="B159" s="202"/>
      <c r="C159" s="203"/>
      <c r="D159" s="204" t="s">
        <v>75</v>
      </c>
      <c r="E159" s="216" t="s">
        <v>167</v>
      </c>
      <c r="F159" s="216" t="s">
        <v>219</v>
      </c>
      <c r="G159" s="203"/>
      <c r="H159" s="203"/>
      <c r="I159" s="206"/>
      <c r="J159" s="217">
        <f>BK159</f>
        <v>0</v>
      </c>
      <c r="K159" s="203"/>
      <c r="L159" s="208"/>
      <c r="M159" s="209"/>
      <c r="N159" s="210"/>
      <c r="O159" s="210"/>
      <c r="P159" s="211">
        <f>SUM(P160:P161)</f>
        <v>0</v>
      </c>
      <c r="Q159" s="210"/>
      <c r="R159" s="211">
        <f>SUM(R160:R161)</f>
        <v>0</v>
      </c>
      <c r="S159" s="210"/>
      <c r="T159" s="212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84</v>
      </c>
      <c r="AT159" s="214" t="s">
        <v>75</v>
      </c>
      <c r="AU159" s="214" t="s">
        <v>84</v>
      </c>
      <c r="AY159" s="213" t="s">
        <v>127</v>
      </c>
      <c r="BK159" s="215">
        <f>SUM(BK160:BK161)</f>
        <v>0</v>
      </c>
    </row>
    <row r="160" s="2" customFormat="1" ht="16.5" customHeight="1">
      <c r="A160" s="37"/>
      <c r="B160" s="38"/>
      <c r="C160" s="218" t="s">
        <v>220</v>
      </c>
      <c r="D160" s="218" t="s">
        <v>129</v>
      </c>
      <c r="E160" s="219" t="s">
        <v>363</v>
      </c>
      <c r="F160" s="220" t="s">
        <v>364</v>
      </c>
      <c r="G160" s="221" t="s">
        <v>186</v>
      </c>
      <c r="H160" s="222">
        <v>16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41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133</v>
      </c>
      <c r="AT160" s="230" t="s">
        <v>129</v>
      </c>
      <c r="AU160" s="230" t="s">
        <v>86</v>
      </c>
      <c r="AY160" s="16" t="s">
        <v>127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84</v>
      </c>
      <c r="BK160" s="231">
        <f>ROUND(I160*H160,2)</f>
        <v>0</v>
      </c>
      <c r="BL160" s="16" t="s">
        <v>133</v>
      </c>
      <c r="BM160" s="230" t="s">
        <v>365</v>
      </c>
    </row>
    <row r="161" s="2" customFormat="1" ht="16.5" customHeight="1">
      <c r="A161" s="37"/>
      <c r="B161" s="38"/>
      <c r="C161" s="255" t="s">
        <v>224</v>
      </c>
      <c r="D161" s="255" t="s">
        <v>225</v>
      </c>
      <c r="E161" s="256" t="s">
        <v>366</v>
      </c>
      <c r="F161" s="257" t="s">
        <v>367</v>
      </c>
      <c r="G161" s="258" t="s">
        <v>186</v>
      </c>
      <c r="H161" s="259">
        <v>16</v>
      </c>
      <c r="I161" s="260"/>
      <c r="J161" s="261">
        <f>ROUND(I161*H161,2)</f>
        <v>0</v>
      </c>
      <c r="K161" s="262"/>
      <c r="L161" s="263"/>
      <c r="M161" s="264" t="s">
        <v>1</v>
      </c>
      <c r="N161" s="265" t="s">
        <v>41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163</v>
      </c>
      <c r="AT161" s="230" t="s">
        <v>225</v>
      </c>
      <c r="AU161" s="230" t="s">
        <v>86</v>
      </c>
      <c r="AY161" s="16" t="s">
        <v>127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84</v>
      </c>
      <c r="BK161" s="231">
        <f>ROUND(I161*H161,2)</f>
        <v>0</v>
      </c>
      <c r="BL161" s="16" t="s">
        <v>133</v>
      </c>
      <c r="BM161" s="230" t="s">
        <v>368</v>
      </c>
    </row>
    <row r="162" s="12" customFormat="1" ht="22.8" customHeight="1">
      <c r="A162" s="12"/>
      <c r="B162" s="202"/>
      <c r="C162" s="203"/>
      <c r="D162" s="204" t="s">
        <v>75</v>
      </c>
      <c r="E162" s="216" t="s">
        <v>231</v>
      </c>
      <c r="F162" s="216" t="s">
        <v>230</v>
      </c>
      <c r="G162" s="203"/>
      <c r="H162" s="203"/>
      <c r="I162" s="206"/>
      <c r="J162" s="217">
        <f>BK162</f>
        <v>0</v>
      </c>
      <c r="K162" s="203"/>
      <c r="L162" s="208"/>
      <c r="M162" s="209"/>
      <c r="N162" s="210"/>
      <c r="O162" s="210"/>
      <c r="P162" s="211">
        <f>SUM(P163:P167)</f>
        <v>0</v>
      </c>
      <c r="Q162" s="210"/>
      <c r="R162" s="211">
        <f>SUM(R163:R167)</f>
        <v>0</v>
      </c>
      <c r="S162" s="210"/>
      <c r="T162" s="212">
        <f>SUM(T163:T167)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3" t="s">
        <v>84</v>
      </c>
      <c r="AT162" s="214" t="s">
        <v>75</v>
      </c>
      <c r="AU162" s="214" t="s">
        <v>84</v>
      </c>
      <c r="AY162" s="213" t="s">
        <v>127</v>
      </c>
      <c r="BK162" s="215">
        <f>SUM(BK163:BK167)</f>
        <v>0</v>
      </c>
    </row>
    <row r="163" s="2" customFormat="1" ht="33" customHeight="1">
      <c r="A163" s="37"/>
      <c r="B163" s="38"/>
      <c r="C163" s="218" t="s">
        <v>7</v>
      </c>
      <c r="D163" s="218" t="s">
        <v>129</v>
      </c>
      <c r="E163" s="219" t="s">
        <v>370</v>
      </c>
      <c r="F163" s="220" t="s">
        <v>371</v>
      </c>
      <c r="G163" s="221" t="s">
        <v>161</v>
      </c>
      <c r="H163" s="222">
        <v>24.75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41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133</v>
      </c>
      <c r="AT163" s="230" t="s">
        <v>129</v>
      </c>
      <c r="AU163" s="230" t="s">
        <v>86</v>
      </c>
      <c r="AY163" s="16" t="s">
        <v>127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84</v>
      </c>
      <c r="BK163" s="231">
        <f>ROUND(I163*H163,2)</f>
        <v>0</v>
      </c>
      <c r="BL163" s="16" t="s">
        <v>133</v>
      </c>
      <c r="BM163" s="230" t="s">
        <v>372</v>
      </c>
    </row>
    <row r="164" s="13" customFormat="1">
      <c r="A164" s="13"/>
      <c r="B164" s="232"/>
      <c r="C164" s="233"/>
      <c r="D164" s="234" t="s">
        <v>146</v>
      </c>
      <c r="E164" s="235" t="s">
        <v>1</v>
      </c>
      <c r="F164" s="236" t="s">
        <v>373</v>
      </c>
      <c r="G164" s="233"/>
      <c r="H164" s="237">
        <v>16.5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146</v>
      </c>
      <c r="AU164" s="243" t="s">
        <v>86</v>
      </c>
      <c r="AV164" s="13" t="s">
        <v>86</v>
      </c>
      <c r="AW164" s="13" t="s">
        <v>32</v>
      </c>
      <c r="AX164" s="13" t="s">
        <v>76</v>
      </c>
      <c r="AY164" s="243" t="s">
        <v>127</v>
      </c>
    </row>
    <row r="165" s="13" customFormat="1">
      <c r="A165" s="13"/>
      <c r="B165" s="232"/>
      <c r="C165" s="233"/>
      <c r="D165" s="234" t="s">
        <v>146</v>
      </c>
      <c r="E165" s="235" t="s">
        <v>1</v>
      </c>
      <c r="F165" s="236" t="s">
        <v>374</v>
      </c>
      <c r="G165" s="233"/>
      <c r="H165" s="237">
        <v>5.5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146</v>
      </c>
      <c r="AU165" s="243" t="s">
        <v>86</v>
      </c>
      <c r="AV165" s="13" t="s">
        <v>86</v>
      </c>
      <c r="AW165" s="13" t="s">
        <v>32</v>
      </c>
      <c r="AX165" s="13" t="s">
        <v>76</v>
      </c>
      <c r="AY165" s="243" t="s">
        <v>127</v>
      </c>
    </row>
    <row r="166" s="13" customFormat="1">
      <c r="A166" s="13"/>
      <c r="B166" s="232"/>
      <c r="C166" s="233"/>
      <c r="D166" s="234" t="s">
        <v>146</v>
      </c>
      <c r="E166" s="235" t="s">
        <v>1</v>
      </c>
      <c r="F166" s="236" t="s">
        <v>375</v>
      </c>
      <c r="G166" s="233"/>
      <c r="H166" s="237">
        <v>2.75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146</v>
      </c>
      <c r="AU166" s="243" t="s">
        <v>86</v>
      </c>
      <c r="AV166" s="13" t="s">
        <v>86</v>
      </c>
      <c r="AW166" s="13" t="s">
        <v>32</v>
      </c>
      <c r="AX166" s="13" t="s">
        <v>76</v>
      </c>
      <c r="AY166" s="243" t="s">
        <v>127</v>
      </c>
    </row>
    <row r="167" s="14" customFormat="1">
      <c r="A167" s="14"/>
      <c r="B167" s="244"/>
      <c r="C167" s="245"/>
      <c r="D167" s="234" t="s">
        <v>146</v>
      </c>
      <c r="E167" s="246" t="s">
        <v>1</v>
      </c>
      <c r="F167" s="247" t="s">
        <v>149</v>
      </c>
      <c r="G167" s="245"/>
      <c r="H167" s="248">
        <v>24.75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146</v>
      </c>
      <c r="AU167" s="254" t="s">
        <v>86</v>
      </c>
      <c r="AV167" s="14" t="s">
        <v>133</v>
      </c>
      <c r="AW167" s="14" t="s">
        <v>32</v>
      </c>
      <c r="AX167" s="14" t="s">
        <v>84</v>
      </c>
      <c r="AY167" s="254" t="s">
        <v>127</v>
      </c>
    </row>
    <row r="168" s="12" customFormat="1" ht="25.92" customHeight="1">
      <c r="A168" s="12"/>
      <c r="B168" s="202"/>
      <c r="C168" s="203"/>
      <c r="D168" s="204" t="s">
        <v>75</v>
      </c>
      <c r="E168" s="205" t="s">
        <v>289</v>
      </c>
      <c r="F168" s="205" t="s">
        <v>290</v>
      </c>
      <c r="G168" s="203"/>
      <c r="H168" s="203"/>
      <c r="I168" s="206"/>
      <c r="J168" s="207">
        <f>BK168</f>
        <v>0</v>
      </c>
      <c r="K168" s="203"/>
      <c r="L168" s="208"/>
      <c r="M168" s="209"/>
      <c r="N168" s="210"/>
      <c r="O168" s="210"/>
      <c r="P168" s="211">
        <f>SUM(P169:P173)</f>
        <v>0</v>
      </c>
      <c r="Q168" s="210"/>
      <c r="R168" s="211">
        <f>SUM(R169:R173)</f>
        <v>0</v>
      </c>
      <c r="S168" s="210"/>
      <c r="T168" s="212">
        <f>SUM(T169:T173)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3" t="s">
        <v>86</v>
      </c>
      <c r="AT168" s="214" t="s">
        <v>75</v>
      </c>
      <c r="AU168" s="214" t="s">
        <v>76</v>
      </c>
      <c r="AY168" s="213" t="s">
        <v>127</v>
      </c>
      <c r="BK168" s="215">
        <f>SUM(BK169:BK173)</f>
        <v>0</v>
      </c>
    </row>
    <row r="169" s="2" customFormat="1" ht="49.05" customHeight="1">
      <c r="A169" s="37"/>
      <c r="B169" s="38"/>
      <c r="C169" s="218" t="s">
        <v>279</v>
      </c>
      <c r="D169" s="218" t="s">
        <v>129</v>
      </c>
      <c r="E169" s="219" t="s">
        <v>291</v>
      </c>
      <c r="F169" s="220" t="s">
        <v>292</v>
      </c>
      <c r="G169" s="221" t="s">
        <v>161</v>
      </c>
      <c r="H169" s="222">
        <v>6.5659999999999998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41</v>
      </c>
      <c r="O169" s="90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148</v>
      </c>
      <c r="AT169" s="230" t="s">
        <v>129</v>
      </c>
      <c r="AU169" s="230" t="s">
        <v>84</v>
      </c>
      <c r="AY169" s="16" t="s">
        <v>127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84</v>
      </c>
      <c r="BK169" s="231">
        <f>ROUND(I169*H169,2)</f>
        <v>0</v>
      </c>
      <c r="BL169" s="16" t="s">
        <v>148</v>
      </c>
      <c r="BM169" s="230" t="s">
        <v>395</v>
      </c>
    </row>
    <row r="170" s="13" customFormat="1">
      <c r="A170" s="13"/>
      <c r="B170" s="232"/>
      <c r="C170" s="233"/>
      <c r="D170" s="234" t="s">
        <v>146</v>
      </c>
      <c r="E170" s="235" t="s">
        <v>1</v>
      </c>
      <c r="F170" s="236" t="s">
        <v>379</v>
      </c>
      <c r="G170" s="233"/>
      <c r="H170" s="237">
        <v>1.879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146</v>
      </c>
      <c r="AU170" s="243" t="s">
        <v>84</v>
      </c>
      <c r="AV170" s="13" t="s">
        <v>86</v>
      </c>
      <c r="AW170" s="13" t="s">
        <v>32</v>
      </c>
      <c r="AX170" s="13" t="s">
        <v>76</v>
      </c>
      <c r="AY170" s="243" t="s">
        <v>127</v>
      </c>
    </row>
    <row r="171" s="13" customFormat="1">
      <c r="A171" s="13"/>
      <c r="B171" s="232"/>
      <c r="C171" s="233"/>
      <c r="D171" s="234" t="s">
        <v>146</v>
      </c>
      <c r="E171" s="235" t="s">
        <v>1</v>
      </c>
      <c r="F171" s="236" t="s">
        <v>378</v>
      </c>
      <c r="G171" s="233"/>
      <c r="H171" s="237">
        <v>3.9670000000000001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146</v>
      </c>
      <c r="AU171" s="243" t="s">
        <v>84</v>
      </c>
      <c r="AV171" s="13" t="s">
        <v>86</v>
      </c>
      <c r="AW171" s="13" t="s">
        <v>32</v>
      </c>
      <c r="AX171" s="13" t="s">
        <v>76</v>
      </c>
      <c r="AY171" s="243" t="s">
        <v>127</v>
      </c>
    </row>
    <row r="172" s="13" customFormat="1">
      <c r="A172" s="13"/>
      <c r="B172" s="232"/>
      <c r="C172" s="233"/>
      <c r="D172" s="234" t="s">
        <v>146</v>
      </c>
      <c r="E172" s="235" t="s">
        <v>1</v>
      </c>
      <c r="F172" s="236" t="s">
        <v>396</v>
      </c>
      <c r="G172" s="233"/>
      <c r="H172" s="237">
        <v>0.71999999999999997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146</v>
      </c>
      <c r="AU172" s="243" t="s">
        <v>84</v>
      </c>
      <c r="AV172" s="13" t="s">
        <v>86</v>
      </c>
      <c r="AW172" s="13" t="s">
        <v>32</v>
      </c>
      <c r="AX172" s="13" t="s">
        <v>76</v>
      </c>
      <c r="AY172" s="243" t="s">
        <v>127</v>
      </c>
    </row>
    <row r="173" s="14" customFormat="1">
      <c r="A173" s="14"/>
      <c r="B173" s="244"/>
      <c r="C173" s="245"/>
      <c r="D173" s="234" t="s">
        <v>146</v>
      </c>
      <c r="E173" s="246" t="s">
        <v>1</v>
      </c>
      <c r="F173" s="247" t="s">
        <v>149</v>
      </c>
      <c r="G173" s="245"/>
      <c r="H173" s="248">
        <v>6.5659999999999998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146</v>
      </c>
      <c r="AU173" s="254" t="s">
        <v>84</v>
      </c>
      <c r="AV173" s="14" t="s">
        <v>133</v>
      </c>
      <c r="AW173" s="14" t="s">
        <v>32</v>
      </c>
      <c r="AX173" s="14" t="s">
        <v>84</v>
      </c>
      <c r="AY173" s="254" t="s">
        <v>127</v>
      </c>
    </row>
    <row r="174" s="12" customFormat="1" ht="25.92" customHeight="1">
      <c r="A174" s="12"/>
      <c r="B174" s="202"/>
      <c r="C174" s="203"/>
      <c r="D174" s="204" t="s">
        <v>75</v>
      </c>
      <c r="E174" s="205" t="s">
        <v>295</v>
      </c>
      <c r="F174" s="205" t="s">
        <v>296</v>
      </c>
      <c r="G174" s="203"/>
      <c r="H174" s="203"/>
      <c r="I174" s="206"/>
      <c r="J174" s="207">
        <f>BK174</f>
        <v>0</v>
      </c>
      <c r="K174" s="203"/>
      <c r="L174" s="208"/>
      <c r="M174" s="275"/>
      <c r="N174" s="276"/>
      <c r="O174" s="276"/>
      <c r="P174" s="277">
        <v>0</v>
      </c>
      <c r="Q174" s="276"/>
      <c r="R174" s="277">
        <v>0</v>
      </c>
      <c r="S174" s="276"/>
      <c r="T174" s="278"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3" t="s">
        <v>86</v>
      </c>
      <c r="AT174" s="214" t="s">
        <v>75</v>
      </c>
      <c r="AU174" s="214" t="s">
        <v>76</v>
      </c>
      <c r="AY174" s="213" t="s">
        <v>127</v>
      </c>
      <c r="BK174" s="215">
        <v>0</v>
      </c>
    </row>
    <row r="175" s="2" customFormat="1" ht="6.96" customHeight="1">
      <c r="A175" s="37"/>
      <c r="B175" s="65"/>
      <c r="C175" s="66"/>
      <c r="D175" s="66"/>
      <c r="E175" s="66"/>
      <c r="F175" s="66"/>
      <c r="G175" s="66"/>
      <c r="H175" s="66"/>
      <c r="I175" s="66"/>
      <c r="J175" s="66"/>
      <c r="K175" s="66"/>
      <c r="L175" s="43"/>
      <c r="M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</row>
  </sheetData>
  <sheetProtection sheet="1" autoFilter="0" formatColumns="0" formatRows="0" objects="1" scenarios="1" spinCount="100000" saltValue="CSxJTZwRASuvtH+9/NSOoJ2yuOusK18CsvOTzqt24s0RJyEnstxuxhqi5OaL1y5rCJ2iLntI5OQjWiUjSyucJw==" hashValue="YAonxuyBk8yKZ/1b3SGpoLbIknzNYCCKuqJj1LXZkv6rPH23r4G25S17GkhQp6qKpCx2VQWLf+kB7ToKhNm3tg==" algorithmName="SHA-512" password="CC35"/>
  <autoFilter ref="C124:K17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David Grunt</dc:creator>
  <cp:lastModifiedBy>David Grunt</cp:lastModifiedBy>
  <dcterms:created xsi:type="dcterms:W3CDTF">2024-08-19T13:33:33Z</dcterms:created>
  <dcterms:modified xsi:type="dcterms:W3CDTF">2024-08-19T13:33:39Z</dcterms:modified>
</cp:coreProperties>
</file>