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ajno\OneDrive\Plocha\Nová složka\"/>
    </mc:Choice>
  </mc:AlternateContent>
  <bookViews>
    <workbookView xWindow="0" yWindow="0" windowWidth="0" windowHeight="0"/>
  </bookViews>
  <sheets>
    <sheet name="Rekapitulace stavby" sheetId="1" r:id="rId1"/>
    <sheet name="SO01 - Bourací práce - pr..." sheetId="2" r:id="rId2"/>
    <sheet name="SO02 - Stavební práce - p..." sheetId="3" r:id="rId3"/>
    <sheet name="SO03 - Zdravotechnika - p..." sheetId="4" r:id="rId4"/>
    <sheet name="SO04 - Ústřední vytápění ..." sheetId="5" r:id="rId5"/>
    <sheet name="SO06 - ICT - primárně způ..." sheetId="6" r:id="rId6"/>
    <sheet name="SO07 - Elektroinstalace- ..." sheetId="7" r:id="rId7"/>
    <sheet name="SO08 - Vzduchotechnika- p..." sheetId="8" r:id="rId8"/>
    <sheet name="SO09 - Vedlejší rozpočtov..." sheetId="9" r:id="rId9"/>
    <sheet name="SO02 - Stavební práce - n..." sheetId="10" r:id="rId10"/>
    <sheet name="SO05 - Protipožární ochra..." sheetId="11" r:id="rId11"/>
    <sheet name="SO09 - Vedlejší rozpočtov..._01" sheetId="12" r:id="rId12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'SO01 - Bourací práce - pr...'!$C$128:$K$215</definedName>
    <definedName name="_xlnm.Print_Area" localSheetId="1">'SO01 - Bourací práce - pr...'!$C$4:$J$76,'SO01 - Bourací práce - pr...'!$C$82:$J$108,'SO01 - Bourací práce - pr...'!$C$114:$J$215</definedName>
    <definedName name="_xlnm.Print_Titles" localSheetId="1">'SO01 - Bourací práce - pr...'!$128:$128</definedName>
    <definedName name="_xlnm._FilterDatabase" localSheetId="2" hidden="1">'SO02 - Stavební práce - p...'!$C$141:$K$2443</definedName>
    <definedName name="_xlnm.Print_Area" localSheetId="2">'SO02 - Stavební práce - p...'!$C$4:$J$76,'SO02 - Stavební práce - p...'!$C$82:$J$121,'SO02 - Stavební práce - p...'!$C$127:$J$2443</definedName>
    <definedName name="_xlnm.Print_Titles" localSheetId="2">'SO02 - Stavební práce - p...'!$141:$141</definedName>
    <definedName name="_xlnm._FilterDatabase" localSheetId="3" hidden="1">'SO03 - Zdravotechnika - p...'!$C$126:$K$173</definedName>
    <definedName name="_xlnm.Print_Area" localSheetId="3">'SO03 - Zdravotechnika - p...'!$C$4:$J$76,'SO03 - Zdravotechnika - p...'!$C$82:$J$106,'SO03 - Zdravotechnika - p...'!$C$112:$J$173</definedName>
    <definedName name="_xlnm.Print_Titles" localSheetId="3">'SO03 - Zdravotechnika - p...'!$126:$126</definedName>
    <definedName name="_xlnm._FilterDatabase" localSheetId="4" hidden="1">'SO04 - Ústřední vytápění ...'!$C$125:$K$170</definedName>
    <definedName name="_xlnm.Print_Area" localSheetId="4">'SO04 - Ústřední vytápění ...'!$C$4:$J$76,'SO04 - Ústřední vytápění ...'!$C$82:$J$105,'SO04 - Ústřední vytápění ...'!$C$111:$J$170</definedName>
    <definedName name="_xlnm.Print_Titles" localSheetId="4">'SO04 - Ústřední vytápění ...'!$125:$125</definedName>
    <definedName name="_xlnm._FilterDatabase" localSheetId="5" hidden="1">'SO06 - ICT - primárně způ...'!$C$123:$K$144</definedName>
    <definedName name="_xlnm.Print_Area" localSheetId="5">'SO06 - ICT - primárně způ...'!$C$4:$J$76,'SO06 - ICT - primárně způ...'!$C$82:$J$103,'SO06 - ICT - primárně způ...'!$C$109:$J$144</definedName>
    <definedName name="_xlnm.Print_Titles" localSheetId="5">'SO06 - ICT - primárně způ...'!$123:$123</definedName>
    <definedName name="_xlnm._FilterDatabase" localSheetId="6" hidden="1">'SO07 - Elektroinstalace- ...'!$C$126:$K$171</definedName>
    <definedName name="_xlnm.Print_Area" localSheetId="6">'SO07 - Elektroinstalace- ...'!$C$4:$J$76,'SO07 - Elektroinstalace- ...'!$C$82:$J$106,'SO07 - Elektroinstalace- ...'!$C$112:$J$171</definedName>
    <definedName name="_xlnm.Print_Titles" localSheetId="6">'SO07 - Elektroinstalace- ...'!$126:$126</definedName>
    <definedName name="_xlnm._FilterDatabase" localSheetId="7" hidden="1">'SO08 - Vzduchotechnika- p...'!$C$121:$K$139</definedName>
    <definedName name="_xlnm.Print_Area" localSheetId="7">'SO08 - Vzduchotechnika- p...'!$C$4:$J$76,'SO08 - Vzduchotechnika- p...'!$C$82:$J$101,'SO08 - Vzduchotechnika- p...'!$C$107:$J$139</definedName>
    <definedName name="_xlnm.Print_Titles" localSheetId="7">'SO08 - Vzduchotechnika- p...'!$121:$121</definedName>
    <definedName name="_xlnm._FilterDatabase" localSheetId="8" hidden="1">'SO09 - Vedlejší rozpočtov...'!$C$121:$K$125</definedName>
    <definedName name="_xlnm.Print_Area" localSheetId="8">'SO09 - Vedlejší rozpočtov...'!$C$4:$J$76,'SO09 - Vedlejší rozpočtov...'!$C$82:$J$101,'SO09 - Vedlejší rozpočtov...'!$C$107:$J$125</definedName>
    <definedName name="_xlnm.Print_Titles" localSheetId="8">'SO09 - Vedlejší rozpočtov...'!$121:$121</definedName>
    <definedName name="_xlnm._FilterDatabase" localSheetId="9" hidden="1">'SO02 - Stavební práce - n...'!$C$121:$K$128</definedName>
    <definedName name="_xlnm.Print_Area" localSheetId="9">'SO02 - Stavební práce - n...'!$C$4:$J$76,'SO02 - Stavební práce - n...'!$C$82:$J$101,'SO02 - Stavební práce - n...'!$C$107:$J$128</definedName>
    <definedName name="_xlnm.Print_Titles" localSheetId="9">'SO02 - Stavební práce - n...'!$121:$121</definedName>
    <definedName name="_xlnm._FilterDatabase" localSheetId="10" hidden="1">'SO05 - Protipožární ochra...'!$C$121:$K$125</definedName>
    <definedName name="_xlnm.Print_Area" localSheetId="10">'SO05 - Protipožární ochra...'!$C$4:$J$76,'SO05 - Protipožární ochra...'!$C$82:$J$101,'SO05 - Protipožární ochra...'!$C$107:$J$125</definedName>
    <definedName name="_xlnm.Print_Titles" localSheetId="10">'SO05 - Protipožární ochra...'!$121:$121</definedName>
    <definedName name="_xlnm._FilterDatabase" localSheetId="11" hidden="1">'SO09 - Vedlejší rozpočtov..._01'!$C$124:$K$142</definedName>
    <definedName name="_xlnm.Print_Area" localSheetId="11">'SO09 - Vedlejší rozpočtov..._01'!$C$4:$J$76,'SO09 - Vedlejší rozpočtov..._01'!$C$82:$J$104,'SO09 - Vedlejší rozpočtov..._01'!$C$110:$J$142</definedName>
    <definedName name="_xlnm.Print_Titles" localSheetId="11">'SO09 - Vedlejší rozpočtov..._01'!$124:$124</definedName>
  </definedNames>
  <calcPr/>
</workbook>
</file>

<file path=xl/calcChain.xml><?xml version="1.0" encoding="utf-8"?>
<calcChain xmlns="http://schemas.openxmlformats.org/spreadsheetml/2006/main">
  <c i="12" l="1" r="J39"/>
  <c r="J38"/>
  <c i="1" r="AY107"/>
  <c i="12" r="J37"/>
  <c i="1" r="AX107"/>
  <c i="12" r="BI142"/>
  <c r="BH142"/>
  <c r="BG142"/>
  <c r="BF142"/>
  <c r="T142"/>
  <c r="T141"/>
  <c r="R142"/>
  <c r="R141"/>
  <c r="P142"/>
  <c r="P141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1"/>
  <c r="F121"/>
  <c r="F119"/>
  <c r="E117"/>
  <c r="J93"/>
  <c r="F93"/>
  <c r="F91"/>
  <c r="E89"/>
  <c r="J26"/>
  <c r="E26"/>
  <c r="J122"/>
  <c r="J25"/>
  <c r="J20"/>
  <c r="E20"/>
  <c r="F122"/>
  <c r="J19"/>
  <c r="J14"/>
  <c r="J91"/>
  <c r="E7"/>
  <c r="E85"/>
  <c i="11" r="J39"/>
  <c r="J38"/>
  <c i="1" r="AY106"/>
  <c i="11" r="J37"/>
  <c i="1" r="AX106"/>
  <c i="11" r="BI125"/>
  <c r="BH125"/>
  <c r="BG125"/>
  <c r="BF125"/>
  <c r="T125"/>
  <c r="T124"/>
  <c r="T123"/>
  <c r="T122"/>
  <c r="R125"/>
  <c r="R124"/>
  <c r="R123"/>
  <c r="R122"/>
  <c r="P125"/>
  <c r="P124"/>
  <c r="P123"/>
  <c r="P122"/>
  <c i="1" r="AU106"/>
  <c i="11" r="J118"/>
  <c r="F118"/>
  <c r="F116"/>
  <c r="E114"/>
  <c r="J93"/>
  <c r="F93"/>
  <c r="F91"/>
  <c r="E89"/>
  <c r="J26"/>
  <c r="E26"/>
  <c r="J94"/>
  <c r="J25"/>
  <c r="J20"/>
  <c r="E20"/>
  <c r="F119"/>
  <c r="J19"/>
  <c r="J14"/>
  <c r="J116"/>
  <c r="E7"/>
  <c r="E85"/>
  <c i="10" r="J39"/>
  <c r="J38"/>
  <c i="1" r="AY105"/>
  <c i="10" r="J37"/>
  <c i="1" r="AX105"/>
  <c i="10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94"/>
  <c r="J25"/>
  <c r="J20"/>
  <c r="E20"/>
  <c r="F119"/>
  <c r="J19"/>
  <c r="J14"/>
  <c r="J116"/>
  <c r="E7"/>
  <c r="E85"/>
  <c i="9" r="J39"/>
  <c r="J38"/>
  <c i="1" r="AY103"/>
  <c i="9" r="J37"/>
  <c i="1" r="AX103"/>
  <c i="9" r="BI125"/>
  <c r="BH125"/>
  <c r="BG125"/>
  <c r="BF125"/>
  <c r="T125"/>
  <c r="T124"/>
  <c r="T123"/>
  <c r="T122"/>
  <c r="R125"/>
  <c r="R124"/>
  <c r="R123"/>
  <c r="R122"/>
  <c r="P125"/>
  <c r="P124"/>
  <c r="P123"/>
  <c r="P122"/>
  <c i="1" r="AU103"/>
  <c i="9" r="J118"/>
  <c r="F118"/>
  <c r="F116"/>
  <c r="E114"/>
  <c r="J93"/>
  <c r="F93"/>
  <c r="F91"/>
  <c r="E89"/>
  <c r="J26"/>
  <c r="E26"/>
  <c r="J119"/>
  <c r="J25"/>
  <c r="J20"/>
  <c r="E20"/>
  <c r="F94"/>
  <c r="J19"/>
  <c r="J14"/>
  <c r="J91"/>
  <c r="E7"/>
  <c r="E85"/>
  <c i="8" r="J39"/>
  <c r="J38"/>
  <c i="1" r="AY102"/>
  <c i="8" r="J37"/>
  <c i="1" r="AX102"/>
  <c i="8"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94"/>
  <c r="J25"/>
  <c r="J20"/>
  <c r="E20"/>
  <c r="F119"/>
  <c r="J19"/>
  <c r="J14"/>
  <c r="J116"/>
  <c r="E7"/>
  <c r="E85"/>
  <c i="7" r="J39"/>
  <c r="J38"/>
  <c i="1" r="AY101"/>
  <c i="7" r="J37"/>
  <c i="1" r="AX101"/>
  <c i="7"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3"/>
  <c r="F123"/>
  <c r="F121"/>
  <c r="E119"/>
  <c r="J93"/>
  <c r="F93"/>
  <c r="F91"/>
  <c r="E89"/>
  <c r="J26"/>
  <c r="E26"/>
  <c r="J94"/>
  <c r="J25"/>
  <c r="J20"/>
  <c r="E20"/>
  <c r="F94"/>
  <c r="J19"/>
  <c r="J14"/>
  <c r="J121"/>
  <c r="E7"/>
  <c r="E85"/>
  <c i="6" r="J39"/>
  <c r="J38"/>
  <c i="1" r="AY100"/>
  <c i="6" r="J37"/>
  <c i="1" r="AX100"/>
  <c i="6"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0"/>
  <c r="F120"/>
  <c r="F118"/>
  <c r="E116"/>
  <c r="J93"/>
  <c r="F93"/>
  <c r="F91"/>
  <c r="E89"/>
  <c r="J26"/>
  <c r="E26"/>
  <c r="J121"/>
  <c r="J25"/>
  <c r="J20"/>
  <c r="E20"/>
  <c r="F121"/>
  <c r="J19"/>
  <c r="J14"/>
  <c r="J118"/>
  <c r="E7"/>
  <c r="E112"/>
  <c i="5" r="J39"/>
  <c r="J38"/>
  <c i="1" r="AY99"/>
  <c i="5" r="J37"/>
  <c i="1" r="AX99"/>
  <c i="5"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94"/>
  <c r="J25"/>
  <c r="J20"/>
  <c r="E20"/>
  <c r="F123"/>
  <c r="J19"/>
  <c r="J14"/>
  <c r="J91"/>
  <c r="E7"/>
  <c r="E85"/>
  <c i="4" r="J39"/>
  <c r="J38"/>
  <c i="1" r="AY98"/>
  <c i="4" r="J37"/>
  <c i="1" r="AX98"/>
  <c i="4"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J123"/>
  <c r="F123"/>
  <c r="F121"/>
  <c r="E119"/>
  <c r="J93"/>
  <c r="F93"/>
  <c r="F91"/>
  <c r="E89"/>
  <c r="J26"/>
  <c r="E26"/>
  <c r="J124"/>
  <c r="J25"/>
  <c r="J20"/>
  <c r="E20"/>
  <c r="F94"/>
  <c r="J19"/>
  <c r="J14"/>
  <c r="J121"/>
  <c r="E7"/>
  <c r="E85"/>
  <c i="3" r="J39"/>
  <c r="J38"/>
  <c i="1" r="AY97"/>
  <c i="3" r="J37"/>
  <c i="1" r="AX97"/>
  <c i="3" r="BI2340"/>
  <c r="BH2340"/>
  <c r="BG2340"/>
  <c r="BF2340"/>
  <c r="T2340"/>
  <c r="T2235"/>
  <c r="R2340"/>
  <c r="R2235"/>
  <c r="P2340"/>
  <c r="P2235"/>
  <c r="BI2236"/>
  <c r="BH2236"/>
  <c r="BG2236"/>
  <c r="BF2236"/>
  <c r="T2236"/>
  <c r="R2236"/>
  <c r="P2236"/>
  <c r="BI2234"/>
  <c r="BH2234"/>
  <c r="BG2234"/>
  <c r="BF2234"/>
  <c r="T2234"/>
  <c r="R2234"/>
  <c r="P2234"/>
  <c r="BI2233"/>
  <c r="BH2233"/>
  <c r="BG2233"/>
  <c r="BF2233"/>
  <c r="T2233"/>
  <c r="R2233"/>
  <c r="P2233"/>
  <c r="BI2217"/>
  <c r="BH2217"/>
  <c r="BG2217"/>
  <c r="BF2217"/>
  <c r="T2217"/>
  <c r="R2217"/>
  <c r="P2217"/>
  <c r="BI2215"/>
  <c r="BH2215"/>
  <c r="BG2215"/>
  <c r="BF2215"/>
  <c r="T2215"/>
  <c r="R2215"/>
  <c r="P2215"/>
  <c r="BI2197"/>
  <c r="BH2197"/>
  <c r="BG2197"/>
  <c r="BF2197"/>
  <c r="T2197"/>
  <c r="R2197"/>
  <c r="P2197"/>
  <c r="BI2195"/>
  <c r="BH2195"/>
  <c r="BG2195"/>
  <c r="BF2195"/>
  <c r="T2195"/>
  <c r="R2195"/>
  <c r="P2195"/>
  <c r="BI2169"/>
  <c r="BH2169"/>
  <c r="BG2169"/>
  <c r="BF2169"/>
  <c r="T2169"/>
  <c r="R2169"/>
  <c r="P2169"/>
  <c r="BI2143"/>
  <c r="BH2143"/>
  <c r="BG2143"/>
  <c r="BF2143"/>
  <c r="T2143"/>
  <c r="R2143"/>
  <c r="P2143"/>
  <c r="BI2117"/>
  <c r="BH2117"/>
  <c r="BG2117"/>
  <c r="BF2117"/>
  <c r="T2117"/>
  <c r="R2117"/>
  <c r="P2117"/>
  <c r="BI2115"/>
  <c r="BH2115"/>
  <c r="BG2115"/>
  <c r="BF2115"/>
  <c r="T2115"/>
  <c r="R2115"/>
  <c r="P2115"/>
  <c r="BI2114"/>
  <c r="BH2114"/>
  <c r="BG2114"/>
  <c r="BF2114"/>
  <c r="T2114"/>
  <c r="R2114"/>
  <c r="P2114"/>
  <c r="BI2112"/>
  <c r="BH2112"/>
  <c r="BG2112"/>
  <c r="BF2112"/>
  <c r="T2112"/>
  <c r="R2112"/>
  <c r="P2112"/>
  <c r="BI2106"/>
  <c r="BH2106"/>
  <c r="BG2106"/>
  <c r="BF2106"/>
  <c r="T2106"/>
  <c r="R2106"/>
  <c r="P2106"/>
  <c r="BI2104"/>
  <c r="BH2104"/>
  <c r="BG2104"/>
  <c r="BF2104"/>
  <c r="T2104"/>
  <c r="R2104"/>
  <c r="P2104"/>
  <c r="BI2056"/>
  <c r="BH2056"/>
  <c r="BG2056"/>
  <c r="BF2056"/>
  <c r="T2056"/>
  <c r="R2056"/>
  <c r="P2056"/>
  <c r="BI2054"/>
  <c r="BH2054"/>
  <c r="BG2054"/>
  <c r="BF2054"/>
  <c r="T2054"/>
  <c r="R2054"/>
  <c r="P2054"/>
  <c r="BI2048"/>
  <c r="BH2048"/>
  <c r="BG2048"/>
  <c r="BF2048"/>
  <c r="T2048"/>
  <c r="R2048"/>
  <c r="P2048"/>
  <c r="BI2046"/>
  <c r="BH2046"/>
  <c r="BG2046"/>
  <c r="BF2046"/>
  <c r="T2046"/>
  <c r="R2046"/>
  <c r="P2046"/>
  <c r="BI2040"/>
  <c r="BH2040"/>
  <c r="BG2040"/>
  <c r="BF2040"/>
  <c r="T2040"/>
  <c r="R2040"/>
  <c r="P2040"/>
  <c r="BI2038"/>
  <c r="BH2038"/>
  <c r="BG2038"/>
  <c r="BF2038"/>
  <c r="T2038"/>
  <c r="R2038"/>
  <c r="P2038"/>
  <c r="BI2020"/>
  <c r="BH2020"/>
  <c r="BG2020"/>
  <c r="BF2020"/>
  <c r="T2020"/>
  <c r="R2020"/>
  <c r="P2020"/>
  <c r="BI2014"/>
  <c r="BH2014"/>
  <c r="BG2014"/>
  <c r="BF2014"/>
  <c r="T2014"/>
  <c r="R2014"/>
  <c r="P2014"/>
  <c r="BI2010"/>
  <c r="BH2010"/>
  <c r="BG2010"/>
  <c r="BF2010"/>
  <c r="T2010"/>
  <c r="R2010"/>
  <c r="P2010"/>
  <c r="BI1996"/>
  <c r="BH1996"/>
  <c r="BG1996"/>
  <c r="BF1996"/>
  <c r="T1996"/>
  <c r="R1996"/>
  <c r="P1996"/>
  <c r="BI1982"/>
  <c r="BH1982"/>
  <c r="BG1982"/>
  <c r="BF1982"/>
  <c r="T1982"/>
  <c r="R1982"/>
  <c r="P1982"/>
  <c r="BI1968"/>
  <c r="BH1968"/>
  <c r="BG1968"/>
  <c r="BF1968"/>
  <c r="T1968"/>
  <c r="R1968"/>
  <c r="P1968"/>
  <c r="BI1957"/>
  <c r="BH1957"/>
  <c r="BG1957"/>
  <c r="BF1957"/>
  <c r="T1957"/>
  <c r="R1957"/>
  <c r="P1957"/>
  <c r="BI1955"/>
  <c r="BH1955"/>
  <c r="BG1955"/>
  <c r="BF1955"/>
  <c r="T1955"/>
  <c r="R1955"/>
  <c r="P1955"/>
  <c r="BI1954"/>
  <c r="BH1954"/>
  <c r="BG1954"/>
  <c r="BF1954"/>
  <c r="T1954"/>
  <c r="R1954"/>
  <c r="P1954"/>
  <c r="BI1941"/>
  <c r="BH1941"/>
  <c r="BG1941"/>
  <c r="BF1941"/>
  <c r="T1941"/>
  <c r="R1941"/>
  <c r="P1941"/>
  <c r="BI1939"/>
  <c r="BH1939"/>
  <c r="BG1939"/>
  <c r="BF1939"/>
  <c r="T1939"/>
  <c r="R1939"/>
  <c r="P1939"/>
  <c r="BI1932"/>
  <c r="BH1932"/>
  <c r="BG1932"/>
  <c r="BF1932"/>
  <c r="T1932"/>
  <c r="R1932"/>
  <c r="P1932"/>
  <c r="BI1930"/>
  <c r="BH1930"/>
  <c r="BG1930"/>
  <c r="BF1930"/>
  <c r="T1930"/>
  <c r="R1930"/>
  <c r="P1930"/>
  <c r="BI1926"/>
  <c r="BH1926"/>
  <c r="BG1926"/>
  <c r="BF1926"/>
  <c r="T1926"/>
  <c r="R1926"/>
  <c r="P1926"/>
  <c r="BI1919"/>
  <c r="BH1919"/>
  <c r="BG1919"/>
  <c r="BF1919"/>
  <c r="T1919"/>
  <c r="R1919"/>
  <c r="P1919"/>
  <c r="BI1912"/>
  <c r="BH1912"/>
  <c r="BG1912"/>
  <c r="BF1912"/>
  <c r="T1912"/>
  <c r="R1912"/>
  <c r="P1912"/>
  <c r="BI1910"/>
  <c r="BH1910"/>
  <c r="BG1910"/>
  <c r="BF1910"/>
  <c r="T1910"/>
  <c r="R1910"/>
  <c r="P1910"/>
  <c r="BI1909"/>
  <c r="BH1909"/>
  <c r="BG1909"/>
  <c r="BF1909"/>
  <c r="T1909"/>
  <c r="R1909"/>
  <c r="P1909"/>
  <c r="BI1905"/>
  <c r="BH1905"/>
  <c r="BG1905"/>
  <c r="BF1905"/>
  <c r="T1905"/>
  <c r="R1905"/>
  <c r="P1905"/>
  <c r="BI1901"/>
  <c r="BH1901"/>
  <c r="BG1901"/>
  <c r="BF1901"/>
  <c r="T1901"/>
  <c r="R1901"/>
  <c r="P1901"/>
  <c r="BI1897"/>
  <c r="BH1897"/>
  <c r="BG1897"/>
  <c r="BF1897"/>
  <c r="T1897"/>
  <c r="R1897"/>
  <c r="P1897"/>
  <c r="BI1893"/>
  <c r="BH1893"/>
  <c r="BG1893"/>
  <c r="BF1893"/>
  <c r="T1893"/>
  <c r="R1893"/>
  <c r="P1893"/>
  <c r="BI1886"/>
  <c r="BH1886"/>
  <c r="BG1886"/>
  <c r="BF1886"/>
  <c r="T1886"/>
  <c r="R1886"/>
  <c r="P1886"/>
  <c r="BI1878"/>
  <c r="BH1878"/>
  <c r="BG1878"/>
  <c r="BF1878"/>
  <c r="T1878"/>
  <c r="R1878"/>
  <c r="P1878"/>
  <c r="BI1873"/>
  <c r="BH1873"/>
  <c r="BG1873"/>
  <c r="BF1873"/>
  <c r="T1873"/>
  <c r="R1873"/>
  <c r="P1873"/>
  <c r="BI1866"/>
  <c r="BH1866"/>
  <c r="BG1866"/>
  <c r="BF1866"/>
  <c r="T1866"/>
  <c r="R1866"/>
  <c r="P1866"/>
  <c r="BI1857"/>
  <c r="BH1857"/>
  <c r="BG1857"/>
  <c r="BF1857"/>
  <c r="T1857"/>
  <c r="R1857"/>
  <c r="P1857"/>
  <c r="BI1852"/>
  <c r="BH1852"/>
  <c r="BG1852"/>
  <c r="BF1852"/>
  <c r="T1852"/>
  <c r="R1852"/>
  <c r="P1852"/>
  <c r="BI1843"/>
  <c r="BH1843"/>
  <c r="BG1843"/>
  <c r="BF1843"/>
  <c r="T1843"/>
  <c r="R1843"/>
  <c r="P1843"/>
  <c r="BI1829"/>
  <c r="BH1829"/>
  <c r="BG1829"/>
  <c r="BF1829"/>
  <c r="T1829"/>
  <c r="R1829"/>
  <c r="P1829"/>
  <c r="BI1822"/>
  <c r="BH1822"/>
  <c r="BG1822"/>
  <c r="BF1822"/>
  <c r="T1822"/>
  <c r="R1822"/>
  <c r="P1822"/>
  <c r="BI1776"/>
  <c r="BH1776"/>
  <c r="BG1776"/>
  <c r="BF1776"/>
  <c r="T1776"/>
  <c r="R1776"/>
  <c r="P1776"/>
  <c r="BI1770"/>
  <c r="BH1770"/>
  <c r="BG1770"/>
  <c r="BF1770"/>
  <c r="T1770"/>
  <c r="R1770"/>
  <c r="P1770"/>
  <c r="BI1765"/>
  <c r="BH1765"/>
  <c r="BG1765"/>
  <c r="BF1765"/>
  <c r="T1765"/>
  <c r="R1765"/>
  <c r="P1765"/>
  <c r="BI1757"/>
  <c r="BH1757"/>
  <c r="BG1757"/>
  <c r="BF1757"/>
  <c r="T1757"/>
  <c r="R1757"/>
  <c r="P1757"/>
  <c r="BI1744"/>
  <c r="BH1744"/>
  <c r="BG1744"/>
  <c r="BF1744"/>
  <c r="T1744"/>
  <c r="R1744"/>
  <c r="P1744"/>
  <c r="BI1738"/>
  <c r="BH1738"/>
  <c r="BG1738"/>
  <c r="BF1738"/>
  <c r="T1738"/>
  <c r="R1738"/>
  <c r="P1738"/>
  <c r="BI1733"/>
  <c r="BH1733"/>
  <c r="BG1733"/>
  <c r="BF1733"/>
  <c r="T1733"/>
  <c r="R1733"/>
  <c r="P1733"/>
  <c r="BI1726"/>
  <c r="BH1726"/>
  <c r="BG1726"/>
  <c r="BF1726"/>
  <c r="T1726"/>
  <c r="R1726"/>
  <c r="P1726"/>
  <c r="BI1721"/>
  <c r="BH1721"/>
  <c r="BG1721"/>
  <c r="BF1721"/>
  <c r="T1721"/>
  <c r="R1721"/>
  <c r="P1721"/>
  <c r="BI1715"/>
  <c r="BH1715"/>
  <c r="BG1715"/>
  <c r="BF1715"/>
  <c r="T1715"/>
  <c r="R1715"/>
  <c r="P1715"/>
  <c r="BI1709"/>
  <c r="BH1709"/>
  <c r="BG1709"/>
  <c r="BF1709"/>
  <c r="T1709"/>
  <c r="R1709"/>
  <c r="P1709"/>
  <c r="BI1704"/>
  <c r="BH1704"/>
  <c r="BG1704"/>
  <c r="BF1704"/>
  <c r="T1704"/>
  <c r="R1704"/>
  <c r="P1704"/>
  <c r="BI1682"/>
  <c r="BH1682"/>
  <c r="BG1682"/>
  <c r="BF1682"/>
  <c r="T1682"/>
  <c r="R1682"/>
  <c r="P1682"/>
  <c r="BI1681"/>
  <c r="BH1681"/>
  <c r="BG1681"/>
  <c r="BF1681"/>
  <c r="T1681"/>
  <c r="R1681"/>
  <c r="P1681"/>
  <c r="BI1679"/>
  <c r="BH1679"/>
  <c r="BG1679"/>
  <c r="BF1679"/>
  <c r="T1679"/>
  <c r="R1679"/>
  <c r="P1679"/>
  <c r="BI1678"/>
  <c r="BH1678"/>
  <c r="BG1678"/>
  <c r="BF1678"/>
  <c r="T1678"/>
  <c r="R1678"/>
  <c r="P1678"/>
  <c r="BI1674"/>
  <c r="BH1674"/>
  <c r="BG1674"/>
  <c r="BF1674"/>
  <c r="T1674"/>
  <c r="R1674"/>
  <c r="P1674"/>
  <c r="BI1670"/>
  <c r="BH1670"/>
  <c r="BG1670"/>
  <c r="BF1670"/>
  <c r="T1670"/>
  <c r="R1670"/>
  <c r="P1670"/>
  <c r="BI1666"/>
  <c r="BH1666"/>
  <c r="BG1666"/>
  <c r="BF1666"/>
  <c r="T1666"/>
  <c r="R1666"/>
  <c r="P1666"/>
  <c r="BI1662"/>
  <c r="BH1662"/>
  <c r="BG1662"/>
  <c r="BF1662"/>
  <c r="T1662"/>
  <c r="R1662"/>
  <c r="P1662"/>
  <c r="BI1658"/>
  <c r="BH1658"/>
  <c r="BG1658"/>
  <c r="BF1658"/>
  <c r="T1658"/>
  <c r="R1658"/>
  <c r="P1658"/>
  <c r="BI1654"/>
  <c r="BH1654"/>
  <c r="BG1654"/>
  <c r="BF1654"/>
  <c r="T1654"/>
  <c r="R1654"/>
  <c r="P1654"/>
  <c r="BI1647"/>
  <c r="BH1647"/>
  <c r="BG1647"/>
  <c r="BF1647"/>
  <c r="T1647"/>
  <c r="R1647"/>
  <c r="P1647"/>
  <c r="BI1643"/>
  <c r="BH1643"/>
  <c r="BG1643"/>
  <c r="BF1643"/>
  <c r="T1643"/>
  <c r="R1643"/>
  <c r="P1643"/>
  <c r="BI1636"/>
  <c r="BH1636"/>
  <c r="BG1636"/>
  <c r="BF1636"/>
  <c r="T1636"/>
  <c r="R1636"/>
  <c r="P1636"/>
  <c r="BI1634"/>
  <c r="BH1634"/>
  <c r="BG1634"/>
  <c r="BF1634"/>
  <c r="T1634"/>
  <c r="R1634"/>
  <c r="P1634"/>
  <c r="BI1633"/>
  <c r="BH1633"/>
  <c r="BG1633"/>
  <c r="BF1633"/>
  <c r="T1633"/>
  <c r="R1633"/>
  <c r="P1633"/>
  <c r="BI1629"/>
  <c r="BH1629"/>
  <c r="BG1629"/>
  <c r="BF1629"/>
  <c r="T1629"/>
  <c r="R1629"/>
  <c r="P1629"/>
  <c r="BI1625"/>
  <c r="BH1625"/>
  <c r="BG1625"/>
  <c r="BF1625"/>
  <c r="T1625"/>
  <c r="R1625"/>
  <c r="P1625"/>
  <c r="BI1619"/>
  <c r="BH1619"/>
  <c r="BG1619"/>
  <c r="BF1619"/>
  <c r="T1619"/>
  <c r="R1619"/>
  <c r="P1619"/>
  <c r="BI1617"/>
  <c r="BH1617"/>
  <c r="BG1617"/>
  <c r="BF1617"/>
  <c r="T1617"/>
  <c r="R1617"/>
  <c r="P1617"/>
  <c r="BI1616"/>
  <c r="BH1616"/>
  <c r="BG1616"/>
  <c r="BF1616"/>
  <c r="T1616"/>
  <c r="R1616"/>
  <c r="P1616"/>
  <c r="BI1614"/>
  <c r="BH1614"/>
  <c r="BG1614"/>
  <c r="BF1614"/>
  <c r="T1614"/>
  <c r="R1614"/>
  <c r="P1614"/>
  <c r="BI1594"/>
  <c r="BH1594"/>
  <c r="BG1594"/>
  <c r="BF1594"/>
  <c r="T1594"/>
  <c r="R1594"/>
  <c r="P1594"/>
  <c r="BI1590"/>
  <c r="BH1590"/>
  <c r="BG1590"/>
  <c r="BF1590"/>
  <c r="T1590"/>
  <c r="R1590"/>
  <c r="P1590"/>
  <c r="BI1586"/>
  <c r="BH1586"/>
  <c r="BG1586"/>
  <c r="BF1586"/>
  <c r="T1586"/>
  <c r="R1586"/>
  <c r="P1586"/>
  <c r="BI1582"/>
  <c r="BH1582"/>
  <c r="BG1582"/>
  <c r="BF1582"/>
  <c r="T1582"/>
  <c r="R1582"/>
  <c r="P1582"/>
  <c r="BI1578"/>
  <c r="BH1578"/>
  <c r="BG1578"/>
  <c r="BF1578"/>
  <c r="T1578"/>
  <c r="R1578"/>
  <c r="P1578"/>
  <c r="BI1570"/>
  <c r="BH1570"/>
  <c r="BG1570"/>
  <c r="BF1570"/>
  <c r="T1570"/>
  <c r="R1570"/>
  <c r="P1570"/>
  <c r="BI1568"/>
  <c r="BH1568"/>
  <c r="BG1568"/>
  <c r="BF1568"/>
  <c r="T1568"/>
  <c r="R1568"/>
  <c r="P1568"/>
  <c r="BI1567"/>
  <c r="BH1567"/>
  <c r="BG1567"/>
  <c r="BF1567"/>
  <c r="T1567"/>
  <c r="R1567"/>
  <c r="P1567"/>
  <c r="BI1562"/>
  <c r="BH1562"/>
  <c r="BG1562"/>
  <c r="BF1562"/>
  <c r="T1562"/>
  <c r="R1562"/>
  <c r="P1562"/>
  <c r="BI1556"/>
  <c r="BH1556"/>
  <c r="BG1556"/>
  <c r="BF1556"/>
  <c r="T1556"/>
  <c r="R1556"/>
  <c r="P1556"/>
  <c r="BI1550"/>
  <c r="BH1550"/>
  <c r="BG1550"/>
  <c r="BF1550"/>
  <c r="T1550"/>
  <c r="R1550"/>
  <c r="P1550"/>
  <c r="BI1543"/>
  <c r="BH1543"/>
  <c r="BG1543"/>
  <c r="BF1543"/>
  <c r="T1543"/>
  <c r="R1543"/>
  <c r="P1543"/>
  <c r="BI1539"/>
  <c r="BH1539"/>
  <c r="BG1539"/>
  <c r="BF1539"/>
  <c r="T1539"/>
  <c r="R1539"/>
  <c r="P1539"/>
  <c r="BI1530"/>
  <c r="BH1530"/>
  <c r="BG1530"/>
  <c r="BF1530"/>
  <c r="T1530"/>
  <c r="R1530"/>
  <c r="P1530"/>
  <c r="BI1522"/>
  <c r="BH1522"/>
  <c r="BG1522"/>
  <c r="BF1522"/>
  <c r="T1522"/>
  <c r="R1522"/>
  <c r="P1522"/>
  <c r="BI1515"/>
  <c r="BH1515"/>
  <c r="BG1515"/>
  <c r="BF1515"/>
  <c r="T1515"/>
  <c r="R1515"/>
  <c r="P1515"/>
  <c r="BI1508"/>
  <c r="BH1508"/>
  <c r="BG1508"/>
  <c r="BF1508"/>
  <c r="T1508"/>
  <c r="R1508"/>
  <c r="P1508"/>
  <c r="BI1496"/>
  <c r="BH1496"/>
  <c r="BG1496"/>
  <c r="BF1496"/>
  <c r="T1496"/>
  <c r="R1496"/>
  <c r="P1496"/>
  <c r="BI1494"/>
  <c r="BH1494"/>
  <c r="BG1494"/>
  <c r="BF1494"/>
  <c r="T1494"/>
  <c r="R1494"/>
  <c r="P1494"/>
  <c r="BI1493"/>
  <c r="BH1493"/>
  <c r="BG1493"/>
  <c r="BF1493"/>
  <c r="T1493"/>
  <c r="R1493"/>
  <c r="P1493"/>
  <c r="BI1489"/>
  <c r="BH1489"/>
  <c r="BG1489"/>
  <c r="BF1489"/>
  <c r="T1489"/>
  <c r="R1489"/>
  <c r="P1489"/>
  <c r="BI1485"/>
  <c r="BH1485"/>
  <c r="BG1485"/>
  <c r="BF1485"/>
  <c r="T1485"/>
  <c r="R1485"/>
  <c r="P1485"/>
  <c r="BI1483"/>
  <c r="BH1483"/>
  <c r="BG1483"/>
  <c r="BF1483"/>
  <c r="T1483"/>
  <c r="R1483"/>
  <c r="P1483"/>
  <c r="BI1482"/>
  <c r="BH1482"/>
  <c r="BG1482"/>
  <c r="BF1482"/>
  <c r="T1482"/>
  <c r="R1482"/>
  <c r="P1482"/>
  <c r="BI1472"/>
  <c r="BH1472"/>
  <c r="BG1472"/>
  <c r="BF1472"/>
  <c r="T1472"/>
  <c r="R1472"/>
  <c r="P1472"/>
  <c r="BI1461"/>
  <c r="BH1461"/>
  <c r="BG1461"/>
  <c r="BF1461"/>
  <c r="T1461"/>
  <c r="R1461"/>
  <c r="P1461"/>
  <c r="BI1457"/>
  <c r="BH1457"/>
  <c r="BG1457"/>
  <c r="BF1457"/>
  <c r="T1457"/>
  <c r="R1457"/>
  <c r="P1457"/>
  <c r="BI1455"/>
  <c r="BH1455"/>
  <c r="BG1455"/>
  <c r="BF1455"/>
  <c r="T1455"/>
  <c r="R1455"/>
  <c r="P1455"/>
  <c r="BI1444"/>
  <c r="BH1444"/>
  <c r="BG1444"/>
  <c r="BF1444"/>
  <c r="T1444"/>
  <c r="R1444"/>
  <c r="P1444"/>
  <c r="BI1442"/>
  <c r="BH1442"/>
  <c r="BG1442"/>
  <c r="BF1442"/>
  <c r="T1442"/>
  <c r="R1442"/>
  <c r="P1442"/>
  <c r="BI1437"/>
  <c r="BH1437"/>
  <c r="BG1437"/>
  <c r="BF1437"/>
  <c r="T1437"/>
  <c r="R1437"/>
  <c r="P1437"/>
  <c r="BI1425"/>
  <c r="BH1425"/>
  <c r="BG1425"/>
  <c r="BF1425"/>
  <c r="T1425"/>
  <c r="R1425"/>
  <c r="P1425"/>
  <c r="BI1417"/>
  <c r="BH1417"/>
  <c r="BG1417"/>
  <c r="BF1417"/>
  <c r="T1417"/>
  <c r="R1417"/>
  <c r="P1417"/>
  <c r="BI1401"/>
  <c r="BH1401"/>
  <c r="BG1401"/>
  <c r="BF1401"/>
  <c r="T1401"/>
  <c r="R1401"/>
  <c r="P1401"/>
  <c r="BI1399"/>
  <c r="BH1399"/>
  <c r="BG1399"/>
  <c r="BF1399"/>
  <c r="T1399"/>
  <c r="R1399"/>
  <c r="P1399"/>
  <c r="BI1398"/>
  <c r="BH1398"/>
  <c r="BG1398"/>
  <c r="BF1398"/>
  <c r="T1398"/>
  <c r="R1398"/>
  <c r="P1398"/>
  <c r="BI1397"/>
  <c r="BH1397"/>
  <c r="BG1397"/>
  <c r="BF1397"/>
  <c r="T1397"/>
  <c r="R1397"/>
  <c r="P1397"/>
  <c r="BI1395"/>
  <c r="BH1395"/>
  <c r="BG1395"/>
  <c r="BF1395"/>
  <c r="T1395"/>
  <c r="R1395"/>
  <c r="P1395"/>
  <c r="BI1378"/>
  <c r="BH1378"/>
  <c r="BG1378"/>
  <c r="BF1378"/>
  <c r="T1378"/>
  <c r="R1378"/>
  <c r="P1378"/>
  <c r="BI1376"/>
  <c r="BH1376"/>
  <c r="BG1376"/>
  <c r="BF1376"/>
  <c r="T1376"/>
  <c r="R1376"/>
  <c r="P1376"/>
  <c r="BI1359"/>
  <c r="BH1359"/>
  <c r="BG1359"/>
  <c r="BF1359"/>
  <c r="T1359"/>
  <c r="R1359"/>
  <c r="P1359"/>
  <c r="BI1355"/>
  <c r="BH1355"/>
  <c r="BG1355"/>
  <c r="BF1355"/>
  <c r="T1355"/>
  <c r="R1355"/>
  <c r="P1355"/>
  <c r="BI1351"/>
  <c r="BH1351"/>
  <c r="BG1351"/>
  <c r="BF1351"/>
  <c r="T1351"/>
  <c r="R1351"/>
  <c r="P1351"/>
  <c r="BI1347"/>
  <c r="BH1347"/>
  <c r="BG1347"/>
  <c r="BF1347"/>
  <c r="T1347"/>
  <c r="R1347"/>
  <c r="P1347"/>
  <c r="BI1343"/>
  <c r="BH1343"/>
  <c r="BG1343"/>
  <c r="BF1343"/>
  <c r="T1343"/>
  <c r="R1343"/>
  <c r="P1343"/>
  <c r="BI1341"/>
  <c r="BH1341"/>
  <c r="BG1341"/>
  <c r="BF1341"/>
  <c r="T1341"/>
  <c r="R1341"/>
  <c r="P1341"/>
  <c r="BI1324"/>
  <c r="BH1324"/>
  <c r="BG1324"/>
  <c r="BF1324"/>
  <c r="T1324"/>
  <c r="R1324"/>
  <c r="P1324"/>
  <c r="BI1322"/>
  <c r="BH1322"/>
  <c r="BG1322"/>
  <c r="BF1322"/>
  <c r="T1322"/>
  <c r="R1322"/>
  <c r="P1322"/>
  <c r="BI1305"/>
  <c r="BH1305"/>
  <c r="BG1305"/>
  <c r="BF1305"/>
  <c r="T1305"/>
  <c r="R1305"/>
  <c r="P1305"/>
  <c r="BI1303"/>
  <c r="BH1303"/>
  <c r="BG1303"/>
  <c r="BF1303"/>
  <c r="T1303"/>
  <c r="R1303"/>
  <c r="P1303"/>
  <c r="BI1302"/>
  <c r="BH1302"/>
  <c r="BG1302"/>
  <c r="BF1302"/>
  <c r="T1302"/>
  <c r="R1302"/>
  <c r="P1302"/>
  <c r="BI1300"/>
  <c r="BH1300"/>
  <c r="BG1300"/>
  <c r="BF1300"/>
  <c r="T1300"/>
  <c r="R1300"/>
  <c r="P1300"/>
  <c r="BI1295"/>
  <c r="BH1295"/>
  <c r="BG1295"/>
  <c r="BF1295"/>
  <c r="T1295"/>
  <c r="R1295"/>
  <c r="P1295"/>
  <c r="BI1293"/>
  <c r="BH1293"/>
  <c r="BG1293"/>
  <c r="BF1293"/>
  <c r="T1293"/>
  <c r="R1293"/>
  <c r="P1293"/>
  <c r="BI1289"/>
  <c r="BH1289"/>
  <c r="BG1289"/>
  <c r="BF1289"/>
  <c r="T1289"/>
  <c r="R1289"/>
  <c r="P1289"/>
  <c r="BI1287"/>
  <c r="BH1287"/>
  <c r="BG1287"/>
  <c r="BF1287"/>
  <c r="T1287"/>
  <c r="R1287"/>
  <c r="P1287"/>
  <c r="BI1283"/>
  <c r="BH1283"/>
  <c r="BG1283"/>
  <c r="BF1283"/>
  <c r="T1283"/>
  <c r="R1283"/>
  <c r="P1283"/>
  <c r="BI1281"/>
  <c r="BH1281"/>
  <c r="BG1281"/>
  <c r="BF1281"/>
  <c r="T1281"/>
  <c r="R1281"/>
  <c r="P1281"/>
  <c r="BI1276"/>
  <c r="BH1276"/>
  <c r="BG1276"/>
  <c r="BF1276"/>
  <c r="T1276"/>
  <c r="R1276"/>
  <c r="P1276"/>
  <c r="BI1274"/>
  <c r="BH1274"/>
  <c r="BG1274"/>
  <c r="BF1274"/>
  <c r="T1274"/>
  <c r="R1274"/>
  <c r="P1274"/>
  <c r="BI1268"/>
  <c r="BH1268"/>
  <c r="BG1268"/>
  <c r="BF1268"/>
  <c r="T1268"/>
  <c r="R1268"/>
  <c r="P1268"/>
  <c r="BI1265"/>
  <c r="BH1265"/>
  <c r="BG1265"/>
  <c r="BF1265"/>
  <c r="T1265"/>
  <c r="T1264"/>
  <c r="R1265"/>
  <c r="R1264"/>
  <c r="P1265"/>
  <c r="P1264"/>
  <c r="BI1263"/>
  <c r="BH1263"/>
  <c r="BG1263"/>
  <c r="BF1263"/>
  <c r="T1263"/>
  <c r="R1263"/>
  <c r="P1263"/>
  <c r="BI1251"/>
  <c r="BH1251"/>
  <c r="BG1251"/>
  <c r="BF1251"/>
  <c r="T1251"/>
  <c r="R1251"/>
  <c r="P1251"/>
  <c r="BI1247"/>
  <c r="BH1247"/>
  <c r="BG1247"/>
  <c r="BF1247"/>
  <c r="T1247"/>
  <c r="R1247"/>
  <c r="P1247"/>
  <c r="BI1243"/>
  <c r="BH1243"/>
  <c r="BG1243"/>
  <c r="BF1243"/>
  <c r="T1243"/>
  <c r="R1243"/>
  <c r="P1243"/>
  <c r="BI1242"/>
  <c r="BH1242"/>
  <c r="BG1242"/>
  <c r="BF1242"/>
  <c r="T1242"/>
  <c r="R1242"/>
  <c r="P1242"/>
  <c r="BI1238"/>
  <c r="BH1238"/>
  <c r="BG1238"/>
  <c r="BF1238"/>
  <c r="T1238"/>
  <c r="R1238"/>
  <c r="P1238"/>
  <c r="BI1230"/>
  <c r="BH1230"/>
  <c r="BG1230"/>
  <c r="BF1230"/>
  <c r="T1230"/>
  <c r="R1230"/>
  <c r="P1230"/>
  <c r="BI1229"/>
  <c r="BH1229"/>
  <c r="BG1229"/>
  <c r="BF1229"/>
  <c r="T1229"/>
  <c r="R1229"/>
  <c r="P1229"/>
  <c r="BI1225"/>
  <c r="BH1225"/>
  <c r="BG1225"/>
  <c r="BF1225"/>
  <c r="T1225"/>
  <c r="R1225"/>
  <c r="P1225"/>
  <c r="BI1217"/>
  <c r="BH1217"/>
  <c r="BG1217"/>
  <c r="BF1217"/>
  <c r="T1217"/>
  <c r="R1217"/>
  <c r="P1217"/>
  <c r="BI1212"/>
  <c r="BH1212"/>
  <c r="BG1212"/>
  <c r="BF1212"/>
  <c r="T1212"/>
  <c r="R1212"/>
  <c r="P1212"/>
  <c r="BI1208"/>
  <c r="BH1208"/>
  <c r="BG1208"/>
  <c r="BF1208"/>
  <c r="T1208"/>
  <c r="R1208"/>
  <c r="P1208"/>
  <c r="BI1204"/>
  <c r="BH1204"/>
  <c r="BG1204"/>
  <c r="BF1204"/>
  <c r="T1204"/>
  <c r="R1204"/>
  <c r="P1204"/>
  <c r="BI1200"/>
  <c r="BH1200"/>
  <c r="BG1200"/>
  <c r="BF1200"/>
  <c r="T1200"/>
  <c r="R1200"/>
  <c r="P1200"/>
  <c r="BI1194"/>
  <c r="BH1194"/>
  <c r="BG1194"/>
  <c r="BF1194"/>
  <c r="T1194"/>
  <c r="R1194"/>
  <c r="P1194"/>
  <c r="BI1185"/>
  <c r="BH1185"/>
  <c r="BG1185"/>
  <c r="BF1185"/>
  <c r="T1185"/>
  <c r="R1185"/>
  <c r="P1185"/>
  <c r="BI1140"/>
  <c r="BH1140"/>
  <c r="BG1140"/>
  <c r="BF1140"/>
  <c r="T1140"/>
  <c r="R1140"/>
  <c r="P1140"/>
  <c r="BI1121"/>
  <c r="BH1121"/>
  <c r="BG1121"/>
  <c r="BF1121"/>
  <c r="T1121"/>
  <c r="R1121"/>
  <c r="P1121"/>
  <c r="BI1120"/>
  <c r="BH1120"/>
  <c r="BG1120"/>
  <c r="BF1120"/>
  <c r="T1120"/>
  <c r="R1120"/>
  <c r="P1120"/>
  <c r="BI1109"/>
  <c r="BH1109"/>
  <c r="BG1109"/>
  <c r="BF1109"/>
  <c r="T1109"/>
  <c r="R1109"/>
  <c r="P1109"/>
  <c r="BI1099"/>
  <c r="BH1099"/>
  <c r="BG1099"/>
  <c r="BF1099"/>
  <c r="T1099"/>
  <c r="R1099"/>
  <c r="P1099"/>
  <c r="BI1098"/>
  <c r="BH1098"/>
  <c r="BG1098"/>
  <c r="BF1098"/>
  <c r="T1098"/>
  <c r="R1098"/>
  <c r="P1098"/>
  <c r="BI1097"/>
  <c r="BH1097"/>
  <c r="BG1097"/>
  <c r="BF1097"/>
  <c r="T1097"/>
  <c r="R1097"/>
  <c r="P1097"/>
  <c r="BI1087"/>
  <c r="BH1087"/>
  <c r="BG1087"/>
  <c r="BF1087"/>
  <c r="T1087"/>
  <c r="R1087"/>
  <c r="P1087"/>
  <c r="BI1070"/>
  <c r="BH1070"/>
  <c r="BG1070"/>
  <c r="BF1070"/>
  <c r="T1070"/>
  <c r="R1070"/>
  <c r="P1070"/>
  <c r="BI1043"/>
  <c r="BH1043"/>
  <c r="BG1043"/>
  <c r="BF1043"/>
  <c r="T1043"/>
  <c r="R1043"/>
  <c r="P1043"/>
  <c r="BI1038"/>
  <c r="BH1038"/>
  <c r="BG1038"/>
  <c r="BF1038"/>
  <c r="T1038"/>
  <c r="R1038"/>
  <c r="P1038"/>
  <c r="BI1021"/>
  <c r="BH1021"/>
  <c r="BG1021"/>
  <c r="BF1021"/>
  <c r="T1021"/>
  <c r="R1021"/>
  <c r="P1021"/>
  <c r="BI1012"/>
  <c r="BH1012"/>
  <c r="BG1012"/>
  <c r="BF1012"/>
  <c r="T1012"/>
  <c r="R1012"/>
  <c r="P1012"/>
  <c r="BI1003"/>
  <c r="BH1003"/>
  <c r="BG1003"/>
  <c r="BF1003"/>
  <c r="T1003"/>
  <c r="R1003"/>
  <c r="P1003"/>
  <c r="BI974"/>
  <c r="BH974"/>
  <c r="BG974"/>
  <c r="BF974"/>
  <c r="T974"/>
  <c r="R974"/>
  <c r="P974"/>
  <c r="BI950"/>
  <c r="BH950"/>
  <c r="BG950"/>
  <c r="BF950"/>
  <c r="T950"/>
  <c r="R950"/>
  <c r="P950"/>
  <c r="BI946"/>
  <c r="BH946"/>
  <c r="BG946"/>
  <c r="BF946"/>
  <c r="T946"/>
  <c r="R946"/>
  <c r="P946"/>
  <c r="BI944"/>
  <c r="BH944"/>
  <c r="BG944"/>
  <c r="BF944"/>
  <c r="T944"/>
  <c r="R944"/>
  <c r="P944"/>
  <c r="BI920"/>
  <c r="BH920"/>
  <c r="BG920"/>
  <c r="BF920"/>
  <c r="T920"/>
  <c r="R920"/>
  <c r="P920"/>
  <c r="BI918"/>
  <c r="BH918"/>
  <c r="BG918"/>
  <c r="BF918"/>
  <c r="T918"/>
  <c r="R918"/>
  <c r="P918"/>
  <c r="BI913"/>
  <c r="BH913"/>
  <c r="BG913"/>
  <c r="BF913"/>
  <c r="T913"/>
  <c r="R913"/>
  <c r="P913"/>
  <c r="BI886"/>
  <c r="BH886"/>
  <c r="BG886"/>
  <c r="BF886"/>
  <c r="T886"/>
  <c r="R886"/>
  <c r="P886"/>
  <c r="BI881"/>
  <c r="BH881"/>
  <c r="BG881"/>
  <c r="BF881"/>
  <c r="T881"/>
  <c r="R881"/>
  <c r="P881"/>
  <c r="BI845"/>
  <c r="BH845"/>
  <c r="BG845"/>
  <c r="BF845"/>
  <c r="T845"/>
  <c r="R845"/>
  <c r="P845"/>
  <c r="BI829"/>
  <c r="BH829"/>
  <c r="BG829"/>
  <c r="BF829"/>
  <c r="T829"/>
  <c r="R829"/>
  <c r="P829"/>
  <c r="BI781"/>
  <c r="BH781"/>
  <c r="BG781"/>
  <c r="BF781"/>
  <c r="T781"/>
  <c r="R781"/>
  <c r="P781"/>
  <c r="BI779"/>
  <c r="BH779"/>
  <c r="BG779"/>
  <c r="BF779"/>
  <c r="T779"/>
  <c r="R779"/>
  <c r="P779"/>
  <c r="BI743"/>
  <c r="BH743"/>
  <c r="BG743"/>
  <c r="BF743"/>
  <c r="T743"/>
  <c r="R743"/>
  <c r="P743"/>
  <c r="BI719"/>
  <c r="BH719"/>
  <c r="BG719"/>
  <c r="BF719"/>
  <c r="T719"/>
  <c r="R719"/>
  <c r="P719"/>
  <c r="BI713"/>
  <c r="BH713"/>
  <c r="BG713"/>
  <c r="BF713"/>
  <c r="T713"/>
  <c r="R713"/>
  <c r="P713"/>
  <c r="BI707"/>
  <c r="BH707"/>
  <c r="BG707"/>
  <c r="BF707"/>
  <c r="T707"/>
  <c r="R707"/>
  <c r="P707"/>
  <c r="BI705"/>
  <c r="BH705"/>
  <c r="BG705"/>
  <c r="BF705"/>
  <c r="T705"/>
  <c r="R705"/>
  <c r="P705"/>
  <c r="BI699"/>
  <c r="BH699"/>
  <c r="BG699"/>
  <c r="BF699"/>
  <c r="T699"/>
  <c r="R699"/>
  <c r="P699"/>
  <c r="BI693"/>
  <c r="BH693"/>
  <c r="BG693"/>
  <c r="BF693"/>
  <c r="T693"/>
  <c r="R693"/>
  <c r="P693"/>
  <c r="BI670"/>
  <c r="BH670"/>
  <c r="BG670"/>
  <c r="BF670"/>
  <c r="T670"/>
  <c r="R670"/>
  <c r="P670"/>
  <c r="BI580"/>
  <c r="BH580"/>
  <c r="BG580"/>
  <c r="BF580"/>
  <c r="T580"/>
  <c r="R580"/>
  <c r="P580"/>
  <c r="BI490"/>
  <c r="BH490"/>
  <c r="BG490"/>
  <c r="BF490"/>
  <c r="T490"/>
  <c r="R490"/>
  <c r="P490"/>
  <c r="BI485"/>
  <c r="BH485"/>
  <c r="BG485"/>
  <c r="BF485"/>
  <c r="T485"/>
  <c r="R485"/>
  <c r="P485"/>
  <c r="BI476"/>
  <c r="BH476"/>
  <c r="BG476"/>
  <c r="BF476"/>
  <c r="T476"/>
  <c r="R476"/>
  <c r="P476"/>
  <c r="BI464"/>
  <c r="BH464"/>
  <c r="BG464"/>
  <c r="BF464"/>
  <c r="T464"/>
  <c r="R464"/>
  <c r="P464"/>
  <c r="BI463"/>
  <c r="BH463"/>
  <c r="BG463"/>
  <c r="BF463"/>
  <c r="T463"/>
  <c r="R463"/>
  <c r="P463"/>
  <c r="BI446"/>
  <c r="BH446"/>
  <c r="BG446"/>
  <c r="BF446"/>
  <c r="T446"/>
  <c r="R446"/>
  <c r="P446"/>
  <c r="BI436"/>
  <c r="BH436"/>
  <c r="BG436"/>
  <c r="BF436"/>
  <c r="T436"/>
  <c r="R436"/>
  <c r="P436"/>
  <c r="BI430"/>
  <c r="BH430"/>
  <c r="BG430"/>
  <c r="BF430"/>
  <c r="T430"/>
  <c r="R430"/>
  <c r="P430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02"/>
  <c r="BH402"/>
  <c r="BG402"/>
  <c r="BF402"/>
  <c r="T402"/>
  <c r="R402"/>
  <c r="P402"/>
  <c r="BI395"/>
  <c r="BH395"/>
  <c r="BG395"/>
  <c r="BF395"/>
  <c r="T395"/>
  <c r="R395"/>
  <c r="P395"/>
  <c r="BI388"/>
  <c r="BH388"/>
  <c r="BG388"/>
  <c r="BF388"/>
  <c r="T388"/>
  <c r="R388"/>
  <c r="P388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0"/>
  <c r="BH360"/>
  <c r="BG360"/>
  <c r="BF360"/>
  <c r="T360"/>
  <c r="R360"/>
  <c r="P360"/>
  <c r="BI356"/>
  <c r="BH356"/>
  <c r="BG356"/>
  <c r="BF356"/>
  <c r="T356"/>
  <c r="R356"/>
  <c r="P356"/>
  <c r="BI352"/>
  <c r="BH352"/>
  <c r="BG352"/>
  <c r="BF352"/>
  <c r="T352"/>
  <c r="R352"/>
  <c r="P352"/>
  <c r="BI339"/>
  <c r="BH339"/>
  <c r="BG339"/>
  <c r="BF339"/>
  <c r="T339"/>
  <c r="R339"/>
  <c r="P339"/>
  <c r="BI322"/>
  <c r="BH322"/>
  <c r="BG322"/>
  <c r="BF322"/>
  <c r="T322"/>
  <c r="R322"/>
  <c r="P322"/>
  <c r="BI315"/>
  <c r="BH315"/>
  <c r="BG315"/>
  <c r="BF315"/>
  <c r="T315"/>
  <c r="R315"/>
  <c r="P315"/>
  <c r="BI304"/>
  <c r="BH304"/>
  <c r="BG304"/>
  <c r="BF304"/>
  <c r="T304"/>
  <c r="R304"/>
  <c r="P304"/>
  <c r="BI302"/>
  <c r="BH302"/>
  <c r="BG302"/>
  <c r="BF302"/>
  <c r="T302"/>
  <c r="R302"/>
  <c r="P302"/>
  <c r="BI293"/>
  <c r="BH293"/>
  <c r="BG293"/>
  <c r="BF293"/>
  <c r="T293"/>
  <c r="R293"/>
  <c r="P293"/>
  <c r="BI286"/>
  <c r="BH286"/>
  <c r="BG286"/>
  <c r="BF286"/>
  <c r="T286"/>
  <c r="R286"/>
  <c r="P286"/>
  <c r="BI282"/>
  <c r="BH282"/>
  <c r="BG282"/>
  <c r="BF282"/>
  <c r="T282"/>
  <c r="R282"/>
  <c r="P282"/>
  <c r="BI275"/>
  <c r="BH275"/>
  <c r="BG275"/>
  <c r="BF275"/>
  <c r="T275"/>
  <c r="R275"/>
  <c r="P275"/>
  <c r="BI268"/>
  <c r="BH268"/>
  <c r="BG268"/>
  <c r="BF268"/>
  <c r="T268"/>
  <c r="R268"/>
  <c r="P268"/>
  <c r="BI260"/>
  <c r="BH260"/>
  <c r="BG260"/>
  <c r="BF260"/>
  <c r="T260"/>
  <c r="R260"/>
  <c r="P260"/>
  <c r="BI255"/>
  <c r="BH255"/>
  <c r="BG255"/>
  <c r="BF255"/>
  <c r="T255"/>
  <c r="R255"/>
  <c r="P255"/>
  <c r="BI254"/>
  <c r="BH254"/>
  <c r="BG254"/>
  <c r="BF254"/>
  <c r="T254"/>
  <c r="R254"/>
  <c r="P254"/>
  <c r="BI248"/>
  <c r="BH248"/>
  <c r="BG248"/>
  <c r="BF248"/>
  <c r="T248"/>
  <c r="R248"/>
  <c r="P248"/>
  <c r="BI244"/>
  <c r="BH244"/>
  <c r="BG244"/>
  <c r="BF244"/>
  <c r="T244"/>
  <c r="R244"/>
  <c r="P244"/>
  <c r="BI223"/>
  <c r="BH223"/>
  <c r="BG223"/>
  <c r="BF223"/>
  <c r="T223"/>
  <c r="R223"/>
  <c r="P223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6"/>
  <c r="BH196"/>
  <c r="BG196"/>
  <c r="BF196"/>
  <c r="T196"/>
  <c r="R196"/>
  <c r="P196"/>
  <c r="BI192"/>
  <c r="BH192"/>
  <c r="BG192"/>
  <c r="BF192"/>
  <c r="T192"/>
  <c r="R192"/>
  <c r="P192"/>
  <c r="BI183"/>
  <c r="BH183"/>
  <c r="BG183"/>
  <c r="BF183"/>
  <c r="T183"/>
  <c r="R183"/>
  <c r="P183"/>
  <c r="BI176"/>
  <c r="BH176"/>
  <c r="BG176"/>
  <c r="BF176"/>
  <c r="T176"/>
  <c r="R176"/>
  <c r="P176"/>
  <c r="BI170"/>
  <c r="BH170"/>
  <c r="BG170"/>
  <c r="BF170"/>
  <c r="T170"/>
  <c r="R170"/>
  <c r="P170"/>
  <c r="BI157"/>
  <c r="BH157"/>
  <c r="BG157"/>
  <c r="BF157"/>
  <c r="T157"/>
  <c r="R157"/>
  <c r="P157"/>
  <c r="BI153"/>
  <c r="BH153"/>
  <c r="BG153"/>
  <c r="BF153"/>
  <c r="T153"/>
  <c r="R153"/>
  <c r="P153"/>
  <c r="BI145"/>
  <c r="BH145"/>
  <c r="BG145"/>
  <c r="BF145"/>
  <c r="T145"/>
  <c r="R145"/>
  <c r="P145"/>
  <c r="J138"/>
  <c r="F138"/>
  <c r="F136"/>
  <c r="E134"/>
  <c r="J93"/>
  <c r="F93"/>
  <c r="F91"/>
  <c r="E89"/>
  <c r="J26"/>
  <c r="E26"/>
  <c r="J139"/>
  <c r="J25"/>
  <c r="J20"/>
  <c r="E20"/>
  <c r="F94"/>
  <c r="J19"/>
  <c r="J14"/>
  <c r="J91"/>
  <c r="E7"/>
  <c r="E130"/>
  <c i="2" r="J39"/>
  <c r="J38"/>
  <c i="1" r="AY96"/>
  <c i="2" r="J37"/>
  <c i="1" r="AX96"/>
  <c i="2" r="BI197"/>
  <c r="BH197"/>
  <c r="BG197"/>
  <c r="BF197"/>
  <c r="T197"/>
  <c r="T196"/>
  <c r="R197"/>
  <c r="R196"/>
  <c r="P197"/>
  <c r="P196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T166"/>
  <c r="R167"/>
  <c r="R166"/>
  <c r="P167"/>
  <c r="P166"/>
  <c r="BI164"/>
  <c r="BH164"/>
  <c r="BG164"/>
  <c r="BF164"/>
  <c r="T164"/>
  <c r="R164"/>
  <c r="P164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0"/>
  <c r="BH150"/>
  <c r="BG150"/>
  <c r="BF150"/>
  <c r="T150"/>
  <c r="R150"/>
  <c r="P150"/>
  <c r="BI142"/>
  <c r="BH142"/>
  <c r="BG142"/>
  <c r="BF142"/>
  <c r="T142"/>
  <c r="R142"/>
  <c r="P142"/>
  <c r="BI136"/>
  <c r="BH136"/>
  <c r="BG136"/>
  <c r="BF136"/>
  <c r="T136"/>
  <c r="R136"/>
  <c r="P136"/>
  <c r="BI132"/>
  <c r="BH132"/>
  <c r="BG132"/>
  <c r="BF132"/>
  <c r="T132"/>
  <c r="R132"/>
  <c r="P132"/>
  <c r="J125"/>
  <c r="F125"/>
  <c r="F123"/>
  <c r="E121"/>
  <c r="J93"/>
  <c r="F93"/>
  <c r="F91"/>
  <c r="E89"/>
  <c r="J26"/>
  <c r="E26"/>
  <c r="J126"/>
  <c r="J25"/>
  <c r="J20"/>
  <c r="E20"/>
  <c r="F94"/>
  <c r="J19"/>
  <c r="J14"/>
  <c r="J123"/>
  <c r="E7"/>
  <c r="E117"/>
  <c i="1" r="L90"/>
  <c r="AM90"/>
  <c r="AM89"/>
  <c r="L89"/>
  <c r="AM87"/>
  <c r="L87"/>
  <c r="L85"/>
  <c r="L84"/>
  <c i="2" r="BK188"/>
  <c r="BK164"/>
  <c r="J164"/>
  <c r="J159"/>
  <c r="J186"/>
  <c i="1" r="AS104"/>
  <c i="3" r="BK1662"/>
  <c r="BK1457"/>
  <c r="BK1303"/>
  <c r="BK1265"/>
  <c r="BK1109"/>
  <c r="J886"/>
  <c r="BK260"/>
  <c r="J153"/>
  <c r="J1704"/>
  <c r="BK1625"/>
  <c r="J1550"/>
  <c r="J1457"/>
  <c r="BK1281"/>
  <c r="BK1070"/>
  <c r="J719"/>
  <c r="BK463"/>
  <c r="J275"/>
  <c r="BK244"/>
  <c r="BK1744"/>
  <c r="BK1704"/>
  <c r="J1634"/>
  <c r="J1578"/>
  <c r="BK1425"/>
  <c r="J1376"/>
  <c r="J1098"/>
  <c r="J436"/>
  <c r="BK304"/>
  <c r="J1852"/>
  <c r="BK1709"/>
  <c r="J1556"/>
  <c r="J1485"/>
  <c r="J1322"/>
  <c r="J974"/>
  <c r="BK580"/>
  <c r="BK382"/>
  <c r="BK157"/>
  <c r="BK1822"/>
  <c r="BK1658"/>
  <c r="J1401"/>
  <c r="J1289"/>
  <c r="BK1204"/>
  <c r="BK881"/>
  <c r="BK282"/>
  <c r="J1910"/>
  <c r="J1822"/>
  <c r="BK1619"/>
  <c r="BK1543"/>
  <c r="BK1398"/>
  <c r="BK1251"/>
  <c r="J1200"/>
  <c r="BK1012"/>
  <c r="J713"/>
  <c r="BK255"/>
  <c r="J1897"/>
  <c r="BK1776"/>
  <c r="J1636"/>
  <c r="BK1485"/>
  <c r="BK1324"/>
  <c r="BK1263"/>
  <c r="J1140"/>
  <c r="BK490"/>
  <c r="BK356"/>
  <c r="J248"/>
  <c r="BK2340"/>
  <c r="BK2233"/>
  <c r="BK2197"/>
  <c r="BK2143"/>
  <c r="J2115"/>
  <c r="J2112"/>
  <c r="J2056"/>
  <c r="BK2046"/>
  <c r="BK2038"/>
  <c r="J2010"/>
  <c r="J1982"/>
  <c r="BK1955"/>
  <c r="J1939"/>
  <c r="BK1930"/>
  <c r="BK1886"/>
  <c r="J1670"/>
  <c r="J1562"/>
  <c r="J1425"/>
  <c r="BK1238"/>
  <c r="BK974"/>
  <c r="BK705"/>
  <c r="J424"/>
  <c r="BK339"/>
  <c r="BK223"/>
  <c i="4" r="BK168"/>
  <c r="BK150"/>
  <c r="BK164"/>
  <c r="BK147"/>
  <c r="J130"/>
  <c r="J167"/>
  <c r="BK153"/>
  <c r="BK170"/>
  <c r="BK141"/>
  <c r="J161"/>
  <c r="J134"/>
  <c r="BK154"/>
  <c r="J165"/>
  <c i="5" r="BK167"/>
  <c r="BK150"/>
  <c r="BK129"/>
  <c r="BK148"/>
  <c r="J159"/>
  <c r="BK135"/>
  <c r="J164"/>
  <c r="BK147"/>
  <c r="J165"/>
  <c r="J143"/>
  <c r="BK155"/>
  <c r="BK158"/>
  <c r="BK143"/>
  <c r="BK162"/>
  <c i="6" r="J137"/>
  <c r="BK133"/>
  <c r="J133"/>
  <c r="J131"/>
  <c r="J138"/>
  <c i="7" r="BK169"/>
  <c r="J134"/>
  <c r="J155"/>
  <c r="BK134"/>
  <c r="J147"/>
  <c r="J158"/>
  <c r="BK138"/>
  <c r="J153"/>
  <c r="BK139"/>
  <c r="J161"/>
  <c r="J130"/>
  <c r="BK164"/>
  <c r="J149"/>
  <c r="J133"/>
  <c i="8" r="BK136"/>
  <c r="BK127"/>
  <c r="J137"/>
  <c r="J139"/>
  <c r="J130"/>
  <c i="9" r="F39"/>
  <c i="1" r="BD103"/>
  <c i="11" r="BK125"/>
  <c i="12" r="BK142"/>
  <c r="J132"/>
  <c r="BK132"/>
  <c r="J131"/>
  <c i="2" r="J172"/>
  <c r="BK158"/>
  <c r="BK159"/>
  <c r="BK160"/>
  <c r="BK132"/>
  <c r="J132"/>
  <c i="3" r="BK1897"/>
  <c r="J1666"/>
  <c r="BK1556"/>
  <c r="BK1442"/>
  <c r="J1378"/>
  <c r="J1300"/>
  <c r="J1247"/>
  <c r="BK1099"/>
  <c r="J944"/>
  <c r="BK395"/>
  <c r="BK196"/>
  <c r="BK1873"/>
  <c r="BK1678"/>
  <c r="BK1594"/>
  <c r="J1461"/>
  <c r="J1343"/>
  <c r="BK1208"/>
  <c r="J920"/>
  <c r="J464"/>
  <c r="J293"/>
  <c r="BK207"/>
  <c r="BK1893"/>
  <c r="J1658"/>
  <c r="J1616"/>
  <c r="BK1494"/>
  <c r="BK1378"/>
  <c r="J1265"/>
  <c r="J918"/>
  <c r="BK420"/>
  <c r="J183"/>
  <c r="J1765"/>
  <c r="BK1643"/>
  <c r="J1530"/>
  <c r="BK1472"/>
  <c r="BK1283"/>
  <c r="BK1098"/>
  <c r="J705"/>
  <c r="J463"/>
  <c r="BK217"/>
  <c r="BK1905"/>
  <c r="BK1721"/>
  <c r="J1570"/>
  <c r="BK1351"/>
  <c r="J1238"/>
  <c r="J1038"/>
  <c r="J352"/>
  <c r="J211"/>
  <c r="J1866"/>
  <c r="J1674"/>
  <c r="BK1482"/>
  <c r="BK1293"/>
  <c r="J1225"/>
  <c r="BK920"/>
  <c r="J388"/>
  <c r="J215"/>
  <c r="BK1857"/>
  <c r="J1662"/>
  <c r="BK1562"/>
  <c r="BK1483"/>
  <c r="J1305"/>
  <c r="BK1230"/>
  <c r="J1012"/>
  <c r="BK743"/>
  <c r="BK412"/>
  <c r="J255"/>
  <c r="J2340"/>
  <c r="BK2217"/>
  <c r="J2197"/>
  <c r="J2169"/>
  <c r="BK2115"/>
  <c r="J2106"/>
  <c r="J2054"/>
  <c r="J2040"/>
  <c r="BK2014"/>
  <c r="J1996"/>
  <c r="J1957"/>
  <c r="BK1941"/>
  <c r="BK1926"/>
  <c r="BK1765"/>
  <c r="BK1679"/>
  <c r="J1568"/>
  <c r="BK1341"/>
  <c r="J1293"/>
  <c r="BK1212"/>
  <c r="J707"/>
  <c r="J670"/>
  <c r="BK360"/>
  <c r="J260"/>
  <c i="4" r="BK169"/>
  <c r="BK151"/>
  <c r="J171"/>
  <c r="J154"/>
  <c r="BK138"/>
  <c r="J164"/>
  <c r="BK165"/>
  <c r="BK149"/>
  <c r="BK157"/>
  <c r="J168"/>
  <c r="J142"/>
  <c r="J155"/>
  <c r="J133"/>
  <c r="J150"/>
  <c i="5" r="BK165"/>
  <c r="J155"/>
  <c r="BK132"/>
  <c r="J157"/>
  <c r="J151"/>
  <c r="J130"/>
  <c r="J158"/>
  <c r="J146"/>
  <c r="BK136"/>
  <c r="J149"/>
  <c r="BK154"/>
  <c r="J150"/>
  <c r="BK140"/>
  <c r="BK131"/>
  <c r="J136"/>
  <c i="6" r="J142"/>
  <c r="BK136"/>
  <c r="J128"/>
  <c r="BK127"/>
  <c r="J136"/>
  <c i="7" r="BK146"/>
  <c r="J145"/>
  <c r="J162"/>
  <c r="BK136"/>
  <c r="BK149"/>
  <c r="J168"/>
  <c r="J138"/>
  <c r="BK162"/>
  <c r="BK137"/>
  <c r="BK153"/>
  <c r="BK142"/>
  <c i="8" r="J129"/>
  <c r="J128"/>
  <c r="BK138"/>
  <c r="J134"/>
  <c r="BK139"/>
  <c i="9" r="BK125"/>
  <c i="10" r="BK128"/>
  <c r="BK125"/>
  <c r="BK127"/>
  <c r="J128"/>
  <c i="11" r="F39"/>
  <c i="1" r="BD106"/>
  <c i="12" r="BK140"/>
  <c r="J130"/>
  <c r="BK129"/>
  <c r="BK136"/>
  <c i="2" r="BK197"/>
  <c r="BK150"/>
  <c r="BK176"/>
  <c r="J142"/>
  <c r="BK167"/>
  <c i="3" r="BK1912"/>
  <c r="J1873"/>
  <c r="BK1590"/>
  <c r="J1444"/>
  <c r="J1324"/>
  <c r="J1268"/>
  <c r="BK1194"/>
  <c r="J1043"/>
  <c r="BK913"/>
  <c r="BK374"/>
  <c r="BK1866"/>
  <c r="J1647"/>
  <c r="BK1567"/>
  <c r="BK1417"/>
  <c r="J1212"/>
  <c r="J781"/>
  <c r="J382"/>
  <c r="J282"/>
  <c r="J203"/>
  <c r="J1715"/>
  <c r="BK1666"/>
  <c r="J1619"/>
  <c r="BK1496"/>
  <c r="BK1397"/>
  <c r="BK1276"/>
  <c r="BK950"/>
  <c r="J446"/>
  <c r="BK302"/>
  <c r="J1829"/>
  <c r="BK1670"/>
  <c r="BK1568"/>
  <c r="J1515"/>
  <c r="BK1444"/>
  <c r="J1242"/>
  <c r="BK946"/>
  <c r="BK446"/>
  <c r="J322"/>
  <c r="BK1878"/>
  <c r="J1594"/>
  <c r="BK1347"/>
  <c r="J1229"/>
  <c r="J950"/>
  <c r="J356"/>
  <c r="J217"/>
  <c r="J1886"/>
  <c r="BK1682"/>
  <c r="BK1578"/>
  <c r="J1397"/>
  <c r="BK1268"/>
  <c r="J1120"/>
  <c r="J913"/>
  <c r="BK402"/>
  <c r="J223"/>
  <c r="J1878"/>
  <c r="BK1647"/>
  <c r="J1543"/>
  <c r="J1351"/>
  <c r="BK1287"/>
  <c r="J1194"/>
  <c r="BK699"/>
  <c r="BK388"/>
  <c r="BK286"/>
  <c r="J176"/>
  <c r="J2236"/>
  <c r="J2233"/>
  <c r="J2215"/>
  <c r="BK2169"/>
  <c r="BK2117"/>
  <c r="BK2114"/>
  <c r="BK2106"/>
  <c r="BK2056"/>
  <c r="BK2048"/>
  <c r="BK2040"/>
  <c r="J2020"/>
  <c r="BK2010"/>
  <c r="BK1982"/>
  <c r="BK1957"/>
  <c r="J1954"/>
  <c r="BK1939"/>
  <c r="BK1932"/>
  <c r="J1926"/>
  <c r="J1757"/>
  <c r="BK1733"/>
  <c r="BK1617"/>
  <c r="J1493"/>
  <c r="BK1300"/>
  <c r="J1230"/>
  <c r="BK1185"/>
  <c r="BK845"/>
  <c r="BK693"/>
  <c r="J580"/>
  <c r="J412"/>
  <c r="BK268"/>
  <c i="4" r="BK171"/>
  <c r="BK155"/>
  <c r="BK173"/>
  <c r="BK160"/>
  <c r="BK146"/>
  <c r="J131"/>
  <c r="BK167"/>
  <c r="J147"/>
  <c r="J151"/>
  <c r="BK133"/>
  <c r="BK148"/>
  <c r="BK134"/>
  <c r="J144"/>
  <c r="J166"/>
  <c r="J152"/>
  <c r="BK166"/>
  <c r="J148"/>
  <c i="5" r="J169"/>
  <c r="J162"/>
  <c r="BK134"/>
  <c r="BK168"/>
  <c r="BK145"/>
  <c r="J148"/>
  <c r="BK169"/>
  <c r="BK157"/>
  <c r="J140"/>
  <c r="BK160"/>
  <c r="J139"/>
  <c r="J161"/>
  <c r="BK130"/>
  <c r="J147"/>
  <c r="BK142"/>
  <c r="J134"/>
  <c r="J138"/>
  <c i="6" r="J135"/>
  <c r="BK144"/>
  <c r="J129"/>
  <c r="J130"/>
  <c r="BK139"/>
  <c r="BK140"/>
  <c r="BK132"/>
  <c i="7" r="BK161"/>
  <c r="BK166"/>
  <c r="BK148"/>
  <c r="J165"/>
  <c r="BK133"/>
  <c r="BK147"/>
  <c r="J166"/>
  <c r="BK151"/>
  <c r="J131"/>
  <c r="J156"/>
  <c r="BK156"/>
  <c r="J143"/>
  <c i="8" r="BK134"/>
  <c r="BK130"/>
  <c r="BK126"/>
  <c r="J126"/>
  <c r="J132"/>
  <c i="9" r="F38"/>
  <c i="10" r="J125"/>
  <c i="11" r="F37"/>
  <c i="1" r="BB106"/>
  <c i="12" r="J134"/>
  <c r="J138"/>
  <c r="J129"/>
  <c r="BK128"/>
  <c i="2" r="J197"/>
  <c r="BK186"/>
  <c r="BK181"/>
  <c r="J136"/>
  <c r="BK142"/>
  <c r="BK136"/>
  <c i="3" r="BK1909"/>
  <c r="J1776"/>
  <c r="BK1570"/>
  <c r="J1455"/>
  <c r="J1347"/>
  <c r="BK1289"/>
  <c r="J1251"/>
  <c r="J946"/>
  <c r="BK436"/>
  <c r="BK211"/>
  <c r="J1843"/>
  <c r="BK1629"/>
  <c r="BK1522"/>
  <c r="J1355"/>
  <c r="BK1121"/>
  <c r="BK476"/>
  <c r="BK315"/>
  <c r="BK248"/>
  <c r="BK176"/>
  <c r="BK1738"/>
  <c r="BK1681"/>
  <c r="BK1530"/>
  <c r="J1395"/>
  <c r="BK1295"/>
  <c r="J1204"/>
  <c r="J779"/>
  <c r="BK366"/>
  <c r="BK145"/>
  <c r="J1733"/>
  <c r="J1590"/>
  <c r="BK1493"/>
  <c r="BK1395"/>
  <c r="BK707"/>
  <c r="BK464"/>
  <c r="BK352"/>
  <c r="BK153"/>
  <c r="J1857"/>
  <c r="BK1674"/>
  <c r="BK1437"/>
  <c r="J1283"/>
  <c r="J1087"/>
  <c r="J1021"/>
  <c r="J370"/>
  <c r="BK254"/>
  <c r="BK1757"/>
  <c r="BK1582"/>
  <c r="J1442"/>
  <c r="BK1274"/>
  <c r="J1121"/>
  <c r="BK918"/>
  <c r="J374"/>
  <c r="J1893"/>
  <c r="BK1715"/>
  <c r="J1643"/>
  <c r="J1508"/>
  <c r="J1359"/>
  <c r="J1208"/>
  <c r="BK829"/>
  <c r="J476"/>
  <c r="J339"/>
  <c r="J244"/>
  <c r="BK2236"/>
  <c i="6" r="J141"/>
  <c r="BK131"/>
  <c r="BK137"/>
  <c i="7" r="BK155"/>
  <c r="BK130"/>
  <c r="BK150"/>
  <c r="BK132"/>
  <c r="BK145"/>
  <c r="J150"/>
  <c r="J136"/>
  <c r="J160"/>
  <c r="J140"/>
  <c r="J164"/>
  <c r="J152"/>
  <c r="J159"/>
  <c r="BK144"/>
  <c i="8" r="BK135"/>
  <c r="J131"/>
  <c r="J135"/>
  <c r="BK133"/>
  <c i="9" r="J125"/>
  <c i="10" r="J126"/>
  <c r="J127"/>
  <c r="BK126"/>
  <c i="11" r="J125"/>
  <c r="F36"/>
  <c i="1" r="BA106"/>
  <c i="12" r="BK134"/>
  <c r="BK131"/>
  <c r="BK138"/>
  <c i="2" r="BK192"/>
  <c r="J181"/>
  <c r="J158"/>
  <c r="J150"/>
  <c i="1" r="AS95"/>
  <c i="3" r="J1614"/>
  <c r="J1437"/>
  <c r="J1287"/>
  <c r="BK1140"/>
  <c r="BK1038"/>
  <c r="J881"/>
  <c r="BK378"/>
  <c r="BK183"/>
  <c r="J1721"/>
  <c r="BK1633"/>
  <c r="J1582"/>
  <c r="J1483"/>
  <c r="BK1376"/>
  <c r="BK1217"/>
  <c r="BK944"/>
  <c r="J485"/>
  <c r="J360"/>
  <c r="J254"/>
  <c r="J196"/>
  <c r="BK1852"/>
  <c r="J1682"/>
  <c r="J1633"/>
  <c r="BK1508"/>
  <c r="BK1401"/>
  <c r="BK1359"/>
  <c r="J1243"/>
  <c r="J829"/>
  <c r="J402"/>
  <c r="BK215"/>
  <c r="J1744"/>
  <c r="BK1634"/>
  <c r="BK1550"/>
  <c r="J1489"/>
  <c r="J1417"/>
  <c r="J1109"/>
  <c r="J699"/>
  <c r="BK416"/>
  <c r="J1901"/>
  <c r="J1678"/>
  <c r="J1567"/>
  <c r="J1274"/>
  <c r="J1099"/>
  <c r="BK424"/>
  <c r="BK293"/>
  <c r="BK1901"/>
  <c r="J1679"/>
  <c r="J1539"/>
  <c r="BK1343"/>
  <c r="BK1247"/>
  <c r="J1097"/>
  <c r="BK779"/>
  <c r="J304"/>
  <c r="J1905"/>
  <c r="J1681"/>
  <c r="J1625"/>
  <c r="J1472"/>
  <c r="BK1302"/>
  <c r="J1185"/>
  <c r="BK1003"/>
  <c r="BK485"/>
  <c r="J366"/>
  <c r="BK275"/>
  <c r="J170"/>
  <c r="BK2234"/>
  <c r="J2217"/>
  <c r="BK2195"/>
  <c r="J2143"/>
  <c r="J2114"/>
  <c r="J2104"/>
  <c r="BK2054"/>
  <c r="J2046"/>
  <c r="J2038"/>
  <c r="J2014"/>
  <c r="BK1968"/>
  <c r="BK1954"/>
  <c r="J1930"/>
  <c r="BK1770"/>
  <c r="BK1654"/>
  <c r="J1494"/>
  <c r="J1303"/>
  <c r="BK1087"/>
  <c r="J743"/>
  <c r="BK670"/>
  <c r="J490"/>
  <c r="BK370"/>
  <c r="BK203"/>
  <c i="4" r="BK156"/>
  <c r="BK145"/>
  <c r="BK161"/>
  <c r="J145"/>
  <c r="J173"/>
  <c r="J158"/>
  <c r="J162"/>
  <c r="J138"/>
  <c r="BK162"/>
  <c r="J169"/>
  <c r="BK158"/>
  <c r="BK163"/>
  <c r="J141"/>
  <c r="J149"/>
  <c i="5" r="BK166"/>
  <c r="J152"/>
  <c r="J131"/>
  <c r="BK151"/>
  <c r="J160"/>
  <c r="BK138"/>
  <c r="J168"/>
  <c r="BK149"/>
  <c r="BK144"/>
  <c r="J156"/>
  <c r="J166"/>
  <c r="BK170"/>
  <c r="J144"/>
  <c r="J135"/>
  <c r="J154"/>
  <c i="6" r="J140"/>
  <c r="BK130"/>
  <c r="BK138"/>
  <c r="J127"/>
  <c r="BK142"/>
  <c r="BK128"/>
  <c r="BK129"/>
  <c i="7" r="J148"/>
  <c r="J163"/>
  <c r="J142"/>
  <c r="J154"/>
  <c r="BK159"/>
  <c r="BK140"/>
  <c r="BK165"/>
  <c r="J132"/>
  <c r="BK160"/>
  <c r="J169"/>
  <c r="BK158"/>
  <c r="BK152"/>
  <c i="8" r="BK131"/>
  <c r="J136"/>
  <c r="BK125"/>
  <c r="J133"/>
  <c r="J125"/>
  <c r="BK128"/>
  <c i="9" r="F37"/>
  <c i="1" r="BB103"/>
  <c i="11" r="F38"/>
  <c i="12" r="BK137"/>
  <c r="J142"/>
  <c r="J128"/>
  <c r="J137"/>
  <c r="J135"/>
  <c i="2" r="J192"/>
  <c r="J188"/>
  <c r="J167"/>
  <c r="J176"/>
  <c r="J160"/>
  <c r="BK172"/>
  <c i="3" r="BK1910"/>
  <c r="J1629"/>
  <c r="J1522"/>
  <c r="BK1399"/>
  <c r="J1295"/>
  <c r="J1263"/>
  <c r="BK1120"/>
  <c r="J1003"/>
  <c r="J416"/>
  <c r="J207"/>
  <c r="J1912"/>
  <c r="J1726"/>
  <c r="J1617"/>
  <c r="BK1489"/>
  <c r="J1398"/>
  <c r="BK1242"/>
  <c r="BK1043"/>
  <c r="BK886"/>
  <c r="J378"/>
  <c r="J268"/>
  <c r="J1909"/>
  <c r="J1709"/>
  <c r="BK1636"/>
  <c r="BK1539"/>
  <c r="J1399"/>
  <c r="BK1322"/>
  <c r="J1217"/>
  <c r="BK713"/>
  <c r="J395"/>
  <c r="J1919"/>
  <c r="BK1726"/>
  <c r="BK1586"/>
  <c r="BK1515"/>
  <c r="BK1455"/>
  <c r="J1281"/>
  <c r="BK719"/>
  <c r="J420"/>
  <c r="J315"/>
  <c r="J145"/>
  <c r="J1770"/>
  <c r="BK1614"/>
  <c r="BK1355"/>
  <c r="BK1243"/>
  <c r="BK1200"/>
  <c r="J845"/>
  <c r="BK322"/>
  <c r="J192"/>
  <c r="BK1843"/>
  <c r="J1586"/>
  <c r="BK1461"/>
  <c r="BK1305"/>
  <c r="BK1229"/>
  <c r="BK1021"/>
  <c r="BK430"/>
  <c r="J157"/>
  <c r="BK1829"/>
  <c r="J1654"/>
  <c r="J1496"/>
  <c r="J1341"/>
  <c r="J1276"/>
  <c r="BK1097"/>
  <c r="BK781"/>
  <c r="J302"/>
  <c r="BK192"/>
  <c r="J2234"/>
  <c r="BK2215"/>
  <c r="J2195"/>
  <c r="J2117"/>
  <c r="BK2112"/>
  <c r="BK2104"/>
  <c r="J2048"/>
  <c r="BK2020"/>
  <c r="BK1996"/>
  <c r="J1968"/>
  <c r="J1955"/>
  <c r="J1941"/>
  <c r="J1932"/>
  <c r="BK1919"/>
  <c r="J1738"/>
  <c r="BK1616"/>
  <c r="J1482"/>
  <c r="J1302"/>
  <c r="BK1225"/>
  <c r="J1070"/>
  <c r="J693"/>
  <c r="J430"/>
  <c r="J286"/>
  <c r="BK170"/>
  <c i="4" r="J157"/>
  <c r="BK131"/>
  <c r="BK152"/>
  <c r="J143"/>
  <c r="J170"/>
  <c r="J156"/>
  <c r="J163"/>
  <c r="BK144"/>
  <c r="BK143"/>
  <c r="J160"/>
  <c r="BK130"/>
  <c r="J146"/>
  <c r="J153"/>
  <c r="BK142"/>
  <c i="5" r="BK164"/>
  <c r="J142"/>
  <c r="BK161"/>
  <c r="BK137"/>
  <c r="J170"/>
  <c r="BK156"/>
  <c r="J145"/>
  <c r="J167"/>
  <c r="BK152"/>
  <c r="J129"/>
  <c r="BK139"/>
  <c r="BK146"/>
  <c r="J137"/>
  <c r="BK159"/>
  <c r="J132"/>
  <c i="6" r="J132"/>
  <c r="J139"/>
  <c r="J144"/>
  <c r="BK141"/>
  <c r="BK135"/>
  <c i="7" r="BK168"/>
  <c r="J139"/>
  <c r="J146"/>
  <c r="J171"/>
  <c r="BK143"/>
  <c r="J151"/>
  <c r="BK131"/>
  <c r="J144"/>
  <c r="BK163"/>
  <c r="BK171"/>
  <c r="BK154"/>
  <c r="J137"/>
  <c i="8" r="J138"/>
  <c r="BK132"/>
  <c r="J127"/>
  <c r="BK137"/>
  <c r="BK129"/>
  <c i="9" r="J36"/>
  <c i="1" r="AW103"/>
  <c i="12" r="BK135"/>
  <c r="J136"/>
  <c r="J140"/>
  <c r="BK130"/>
  <c i="2" l="1" r="R131"/>
  <c r="BK180"/>
  <c r="J180"/>
  <c r="J105"/>
  <c r="P187"/>
  <c r="R187"/>
  <c i="3" r="T489"/>
  <c r="BK1267"/>
  <c r="T1304"/>
  <c r="T1495"/>
  <c r="BK1618"/>
  <c r="J1618"/>
  <c r="J114"/>
  <c r="R1618"/>
  <c r="T1618"/>
  <c r="R1635"/>
  <c r="BK1911"/>
  <c r="J1911"/>
  <c r="J117"/>
  <c r="T1911"/>
  <c i="2" r="P131"/>
  <c r="R157"/>
  <c r="P171"/>
  <c r="P165"/>
  <c r="P180"/>
  <c i="3" r="BK489"/>
  <c r="J489"/>
  <c r="J104"/>
  <c r="R1216"/>
  <c r="P1304"/>
  <c r="BK1400"/>
  <c r="J1400"/>
  <c r="J110"/>
  <c r="P1495"/>
  <c r="T1569"/>
  <c r="P1618"/>
  <c r="BK1635"/>
  <c r="J1635"/>
  <c r="J115"/>
  <c r="P1635"/>
  <c r="T1635"/>
  <c r="BK1956"/>
  <c r="J1956"/>
  <c r="J118"/>
  <c i="2" r="BK131"/>
  <c r="J131"/>
  <c r="J100"/>
  <c r="P157"/>
  <c r="T171"/>
  <c r="BK187"/>
  <c r="J187"/>
  <c r="J106"/>
  <c r="T187"/>
  <c i="3" r="P489"/>
  <c r="BK1216"/>
  <c r="J1216"/>
  <c r="J105"/>
  <c r="T1267"/>
  <c r="P1400"/>
  <c r="R1495"/>
  <c r="BK1680"/>
  <c r="J1680"/>
  <c r="J116"/>
  <c r="P1911"/>
  <c r="R1911"/>
  <c r="BK2116"/>
  <c r="J2116"/>
  <c r="J119"/>
  <c i="4" r="BK132"/>
  <c r="J132"/>
  <c r="J101"/>
  <c r="T132"/>
  <c r="R140"/>
  <c r="R139"/>
  <c r="R159"/>
  <c i="5" r="T128"/>
  <c r="T133"/>
  <c r="R141"/>
  <c r="R153"/>
  <c r="T163"/>
  <c i="6" r="P126"/>
  <c r="P134"/>
  <c i="7" r="P129"/>
  <c r="BK135"/>
  <c r="J135"/>
  <c r="J101"/>
  <c r="R135"/>
  <c r="T141"/>
  <c r="T157"/>
  <c r="R167"/>
  <c i="8" r="T124"/>
  <c r="T123"/>
  <c r="T122"/>
  <c i="10" r="BK124"/>
  <c r="J124"/>
  <c r="J100"/>
  <c r="P124"/>
  <c r="P123"/>
  <c r="P122"/>
  <c i="1" r="AU105"/>
  <c i="12" r="R127"/>
  <c i="2" r="T157"/>
  <c i="3" r="P144"/>
  <c r="T144"/>
  <c r="P222"/>
  <c r="T222"/>
  <c r="P303"/>
  <c r="R303"/>
  <c r="BK401"/>
  <c r="J401"/>
  <c r="J103"/>
  <c r="R401"/>
  <c r="T1216"/>
  <c r="P1267"/>
  <c r="R1304"/>
  <c r="BK1495"/>
  <c r="J1495"/>
  <c r="J112"/>
  <c r="P1569"/>
  <c r="R1680"/>
  <c r="R1956"/>
  <c r="R2116"/>
  <c i="4" r="BK129"/>
  <c r="J129"/>
  <c r="J100"/>
  <c r="P140"/>
  <c r="BK159"/>
  <c r="J159"/>
  <c r="J104"/>
  <c r="T159"/>
  <c i="5" r="P128"/>
  <c r="BK133"/>
  <c r="J133"/>
  <c r="J101"/>
  <c r="R133"/>
  <c r="P141"/>
  <c r="BK153"/>
  <c r="J153"/>
  <c r="J103"/>
  <c r="T153"/>
  <c r="P163"/>
  <c i="6" r="R126"/>
  <c r="R134"/>
  <c i="7" r="R129"/>
  <c r="P135"/>
  <c r="T135"/>
  <c r="R141"/>
  <c r="P157"/>
  <c r="T167"/>
  <c i="8" r="R124"/>
  <c r="R123"/>
  <c r="R122"/>
  <c i="10" r="T124"/>
  <c r="T123"/>
  <c r="T122"/>
  <c i="12" r="T127"/>
  <c r="R133"/>
  <c i="2" r="BK157"/>
  <c r="J157"/>
  <c r="J101"/>
  <c r="R171"/>
  <c r="R165"/>
  <c r="R180"/>
  <c i="3" r="R489"/>
  <c r="R143"/>
  <c r="BK1304"/>
  <c r="J1304"/>
  <c r="J109"/>
  <c r="R1400"/>
  <c r="BK1484"/>
  <c r="J1484"/>
  <c r="J111"/>
  <c r="T1484"/>
  <c r="BK1569"/>
  <c r="J1569"/>
  <c r="J113"/>
  <c r="P1680"/>
  <c r="T1956"/>
  <c i="4" r="P129"/>
  <c r="R129"/>
  <c r="T129"/>
  <c r="T128"/>
  <c i="5" r="BK163"/>
  <c r="J163"/>
  <c r="J104"/>
  <c i="6" r="BK134"/>
  <c r="J134"/>
  <c r="J101"/>
  <c i="7" r="P141"/>
  <c r="BK167"/>
  <c r="J167"/>
  <c r="J104"/>
  <c i="12" r="BK127"/>
  <c r="J127"/>
  <c r="J100"/>
  <c i="2" r="T131"/>
  <c r="T130"/>
  <c r="BK171"/>
  <c r="J171"/>
  <c r="J104"/>
  <c r="T180"/>
  <c i="3" r="BK144"/>
  <c r="J144"/>
  <c r="J100"/>
  <c r="R144"/>
  <c r="BK222"/>
  <c r="J222"/>
  <c r="J101"/>
  <c r="R222"/>
  <c r="BK303"/>
  <c r="J303"/>
  <c r="J102"/>
  <c r="T303"/>
  <c r="P401"/>
  <c r="T401"/>
  <c r="P1216"/>
  <c r="R1267"/>
  <c r="T1400"/>
  <c r="P1484"/>
  <c r="R1484"/>
  <c r="R1569"/>
  <c r="T1680"/>
  <c r="P1956"/>
  <c r="P2116"/>
  <c r="T2116"/>
  <c i="4" r="P132"/>
  <c r="R132"/>
  <c r="BK140"/>
  <c r="J140"/>
  <c r="J103"/>
  <c r="T140"/>
  <c r="T139"/>
  <c r="P159"/>
  <c i="5" r="BK128"/>
  <c r="R128"/>
  <c r="R127"/>
  <c r="R126"/>
  <c r="P133"/>
  <c r="BK141"/>
  <c r="J141"/>
  <c r="J102"/>
  <c r="T141"/>
  <c r="P153"/>
  <c r="R163"/>
  <c i="6" r="BK126"/>
  <c r="BK125"/>
  <c r="J125"/>
  <c r="J99"/>
  <c r="T126"/>
  <c r="T134"/>
  <c i="7" r="BK129"/>
  <c r="J129"/>
  <c r="J100"/>
  <c r="T129"/>
  <c r="T128"/>
  <c r="T127"/>
  <c r="BK141"/>
  <c r="J141"/>
  <c r="J102"/>
  <c r="BK157"/>
  <c r="J157"/>
  <c r="J103"/>
  <c r="R157"/>
  <c r="P167"/>
  <c i="8" r="BK124"/>
  <c r="J124"/>
  <c r="J100"/>
  <c r="P124"/>
  <c r="P123"/>
  <c r="P122"/>
  <c i="1" r="AU102"/>
  <c i="10" r="R124"/>
  <c r="R123"/>
  <c r="R122"/>
  <c i="12" r="P127"/>
  <c r="BK133"/>
  <c r="J133"/>
  <c r="J101"/>
  <c r="P133"/>
  <c r="T133"/>
  <c i="2" r="BK166"/>
  <c r="J166"/>
  <c r="J103"/>
  <c i="6" r="BK143"/>
  <c r="J143"/>
  <c r="J102"/>
  <c i="9" r="BK124"/>
  <c r="J124"/>
  <c r="J100"/>
  <c i="11" r="BK124"/>
  <c r="J124"/>
  <c r="J100"/>
  <c i="3" r="BK2235"/>
  <c r="J2235"/>
  <c r="J120"/>
  <c i="2" r="BK196"/>
  <c r="J196"/>
  <c r="J107"/>
  <c i="3" r="BK1264"/>
  <c r="J1264"/>
  <c r="J106"/>
  <c i="4" r="BK172"/>
  <c r="J172"/>
  <c r="J105"/>
  <c i="7" r="BK170"/>
  <c r="J170"/>
  <c r="J105"/>
  <c i="12" r="BK139"/>
  <c r="J139"/>
  <c r="J102"/>
  <c r="BK141"/>
  <c r="J141"/>
  <c r="J103"/>
  <c r="E113"/>
  <c r="BE128"/>
  <c r="BE129"/>
  <c r="F94"/>
  <c r="BE134"/>
  <c r="BE137"/>
  <c r="BE132"/>
  <c r="BE138"/>
  <c r="BE142"/>
  <c r="J119"/>
  <c r="BE130"/>
  <c r="J94"/>
  <c r="BE131"/>
  <c r="BE136"/>
  <c r="BE135"/>
  <c r="BE140"/>
  <c i="11" r="F94"/>
  <c i="10" r="BK123"/>
  <c r="BK122"/>
  <c r="J122"/>
  <c r="J98"/>
  <c i="11" r="J91"/>
  <c r="J119"/>
  <c r="E110"/>
  <c r="BE125"/>
  <c i="1" r="BC106"/>
  <c i="10" r="BE127"/>
  <c r="E110"/>
  <c r="J119"/>
  <c r="F94"/>
  <c r="BE128"/>
  <c r="J91"/>
  <c r="BE125"/>
  <c r="BE126"/>
  <c i="9" r="E110"/>
  <c r="F119"/>
  <c r="J116"/>
  <c i="8" r="BK123"/>
  <c r="J123"/>
  <c r="J99"/>
  <c i="9" r="J94"/>
  <c r="BE125"/>
  <c i="1" r="BC103"/>
  <c i="8" r="BE128"/>
  <c r="BE135"/>
  <c r="J91"/>
  <c r="E110"/>
  <c r="J119"/>
  <c r="BE130"/>
  <c r="BE139"/>
  <c r="BE125"/>
  <c r="BE126"/>
  <c r="BE131"/>
  <c r="BE132"/>
  <c r="BE133"/>
  <c r="BE134"/>
  <c r="BE129"/>
  <c r="BE137"/>
  <c r="BE138"/>
  <c r="F94"/>
  <c r="BE127"/>
  <c r="BE136"/>
  <c i="7" r="E115"/>
  <c r="BE134"/>
  <c r="BE159"/>
  <c i="6" r="J126"/>
  <c r="J100"/>
  <c i="7" r="BE132"/>
  <c r="BE133"/>
  <c r="BE143"/>
  <c r="BE150"/>
  <c r="BE169"/>
  <c i="6" r="BK124"/>
  <c r="J124"/>
  <c i="7" r="BE147"/>
  <c r="BE154"/>
  <c r="BE155"/>
  <c r="BE163"/>
  <c r="BE164"/>
  <c r="BE171"/>
  <c r="J91"/>
  <c r="F124"/>
  <c r="BE144"/>
  <c r="BE145"/>
  <c r="BE146"/>
  <c r="BE160"/>
  <c r="BE161"/>
  <c r="BE168"/>
  <c r="J124"/>
  <c r="BE130"/>
  <c r="BE131"/>
  <c r="BE148"/>
  <c r="BE149"/>
  <c r="BE136"/>
  <c r="BE151"/>
  <c r="BE152"/>
  <c r="BE153"/>
  <c r="BE137"/>
  <c r="BE138"/>
  <c r="BE139"/>
  <c r="BE140"/>
  <c r="BE142"/>
  <c r="BE156"/>
  <c r="BE158"/>
  <c r="BE162"/>
  <c r="BE165"/>
  <c r="BE166"/>
  <c i="6" r="E85"/>
  <c r="BE131"/>
  <c r="BE127"/>
  <c r="BE128"/>
  <c r="F94"/>
  <c r="BE142"/>
  <c r="J94"/>
  <c r="BE132"/>
  <c r="BE133"/>
  <c r="BE135"/>
  <c r="BE139"/>
  <c r="BE140"/>
  <c r="BE141"/>
  <c i="5" r="J128"/>
  <c r="J100"/>
  <c i="6" r="J91"/>
  <c r="BE129"/>
  <c r="BE144"/>
  <c r="BE130"/>
  <c r="BE137"/>
  <c r="BE138"/>
  <c r="BE136"/>
  <c i="4" r="BK128"/>
  <c r="J128"/>
  <c r="J99"/>
  <c i="5" r="F94"/>
  <c r="J123"/>
  <c r="BE140"/>
  <c r="BE156"/>
  <c r="BE158"/>
  <c i="4" r="BK139"/>
  <c r="J139"/>
  <c r="J102"/>
  <c i="5" r="J120"/>
  <c r="BE155"/>
  <c r="BE165"/>
  <c r="BE166"/>
  <c r="BE146"/>
  <c r="BE149"/>
  <c r="BE150"/>
  <c r="BE151"/>
  <c r="BE152"/>
  <c r="BE159"/>
  <c r="BE162"/>
  <c r="BE170"/>
  <c r="E114"/>
  <c r="BE132"/>
  <c r="BE135"/>
  <c r="BE137"/>
  <c r="BE144"/>
  <c r="BE147"/>
  <c r="BE157"/>
  <c r="BE168"/>
  <c r="BE169"/>
  <c r="BE130"/>
  <c r="BE134"/>
  <c r="BE138"/>
  <c r="BE161"/>
  <c r="BE167"/>
  <c r="BE136"/>
  <c r="BE139"/>
  <c r="BE142"/>
  <c r="BE143"/>
  <c r="BE145"/>
  <c r="BE129"/>
  <c r="BE131"/>
  <c r="BE154"/>
  <c r="BE164"/>
  <c r="BE148"/>
  <c r="BE160"/>
  <c i="4" r="J91"/>
  <c r="BE144"/>
  <c r="BE155"/>
  <c r="BE156"/>
  <c r="BE157"/>
  <c r="BE160"/>
  <c r="BE169"/>
  <c i="3" r="BK143"/>
  <c r="J143"/>
  <c r="J99"/>
  <c i="4" r="F124"/>
  <c r="BE147"/>
  <c r="BE171"/>
  <c r="J94"/>
  <c r="BE146"/>
  <c r="BE149"/>
  <c r="BE151"/>
  <c r="BE152"/>
  <c r="BE163"/>
  <c r="BE165"/>
  <c i="3" r="J1267"/>
  <c r="J108"/>
  <c i="4" r="BE130"/>
  <c r="BE145"/>
  <c r="BE154"/>
  <c r="BE158"/>
  <c r="BE166"/>
  <c r="BE164"/>
  <c r="BE168"/>
  <c r="E115"/>
  <c r="BE131"/>
  <c r="BE133"/>
  <c r="BE134"/>
  <c r="BE142"/>
  <c r="BE143"/>
  <c r="BE153"/>
  <c r="BE162"/>
  <c r="BE173"/>
  <c r="BE148"/>
  <c r="BE150"/>
  <c r="BE138"/>
  <c r="BE141"/>
  <c r="BE161"/>
  <c r="BE167"/>
  <c r="BE170"/>
  <c i="2" r="BK130"/>
  <c r="J130"/>
  <c r="J99"/>
  <c i="3" r="E85"/>
  <c r="BE157"/>
  <c r="BE315"/>
  <c r="BE322"/>
  <c r="BE378"/>
  <c r="BE382"/>
  <c r="BE388"/>
  <c r="BE670"/>
  <c r="BE781"/>
  <c r="BE881"/>
  <c r="BE913"/>
  <c r="BE918"/>
  <c r="BE946"/>
  <c r="BE1012"/>
  <c r="BE1120"/>
  <c r="BE1121"/>
  <c r="BE1204"/>
  <c r="BE1247"/>
  <c r="BE1281"/>
  <c r="BE1283"/>
  <c r="BE1287"/>
  <c r="BE1398"/>
  <c r="BE1455"/>
  <c r="BE1457"/>
  <c r="BE1614"/>
  <c r="BE1625"/>
  <c r="BE1629"/>
  <c r="BE1709"/>
  <c r="BE1715"/>
  <c r="BE1726"/>
  <c r="BE1822"/>
  <c r="BE1897"/>
  <c r="BE1909"/>
  <c r="BE1919"/>
  <c r="BE1926"/>
  <c r="BE1930"/>
  <c r="BE1932"/>
  <c r="BE1939"/>
  <c r="BE1941"/>
  <c r="BE1954"/>
  <c r="BE1955"/>
  <c r="BE1957"/>
  <c r="BE1968"/>
  <c r="BE1982"/>
  <c r="BE1996"/>
  <c r="BE2010"/>
  <c r="BE2014"/>
  <c r="BE2020"/>
  <c r="BE2038"/>
  <c r="BE2040"/>
  <c r="BE2046"/>
  <c r="BE2048"/>
  <c r="BE2054"/>
  <c r="BE2056"/>
  <c r="BE2104"/>
  <c r="BE2106"/>
  <c r="BE2112"/>
  <c r="BE2114"/>
  <c r="BE2115"/>
  <c r="BE2117"/>
  <c r="BE2143"/>
  <c r="BE2169"/>
  <c r="BE2195"/>
  <c r="BE2197"/>
  <c r="BE2215"/>
  <c r="BE2217"/>
  <c r="BE2233"/>
  <c r="BE2234"/>
  <c r="BE2236"/>
  <c r="BE2340"/>
  <c r="J94"/>
  <c r="BE215"/>
  <c r="BE424"/>
  <c r="BE446"/>
  <c r="BE580"/>
  <c r="BE713"/>
  <c r="BE1293"/>
  <c r="BE1417"/>
  <c r="BE1437"/>
  <c r="BE1444"/>
  <c r="BE1493"/>
  <c r="BE1508"/>
  <c r="BE1515"/>
  <c r="BE1530"/>
  <c r="BE1594"/>
  <c r="BE1634"/>
  <c r="BE1744"/>
  <c r="BE1765"/>
  <c r="BE1886"/>
  <c r="BE1912"/>
  <c r="J136"/>
  <c r="BE145"/>
  <c r="BE196"/>
  <c r="BE203"/>
  <c r="BE217"/>
  <c r="BE244"/>
  <c r="BE248"/>
  <c r="BE268"/>
  <c r="BE275"/>
  <c r="BE463"/>
  <c r="BE707"/>
  <c r="BE743"/>
  <c r="BE974"/>
  <c r="BE1003"/>
  <c r="BE1070"/>
  <c r="BE1098"/>
  <c r="BE1208"/>
  <c r="BE1217"/>
  <c r="BE1242"/>
  <c r="BE1347"/>
  <c r="BE1351"/>
  <c r="BE1355"/>
  <c r="BE1359"/>
  <c r="BE1399"/>
  <c r="BE1522"/>
  <c r="BE1570"/>
  <c r="BE1590"/>
  <c r="BE1636"/>
  <c r="BE1666"/>
  <c r="BE1738"/>
  <c r="BE1770"/>
  <c r="BE1878"/>
  <c r="BE207"/>
  <c r="BE260"/>
  <c r="BE412"/>
  <c r="BE416"/>
  <c r="BE693"/>
  <c r="BE699"/>
  <c r="BE886"/>
  <c r="BE920"/>
  <c r="BE1043"/>
  <c r="BE1185"/>
  <c r="BE1322"/>
  <c r="BE1461"/>
  <c r="BE1472"/>
  <c r="BE1489"/>
  <c r="BE1494"/>
  <c r="BE1556"/>
  <c r="BE1582"/>
  <c r="BE1633"/>
  <c r="BE1757"/>
  <c r="BE1829"/>
  <c r="BE1843"/>
  <c r="BE1893"/>
  <c r="BE183"/>
  <c r="BE192"/>
  <c r="BE211"/>
  <c r="BE254"/>
  <c r="BE356"/>
  <c r="BE395"/>
  <c r="BE430"/>
  <c r="BE436"/>
  <c r="BE485"/>
  <c r="BE490"/>
  <c r="BE944"/>
  <c r="BE1038"/>
  <c r="BE1087"/>
  <c r="BE1243"/>
  <c r="BE1265"/>
  <c r="BE1289"/>
  <c r="BE1295"/>
  <c r="BE1300"/>
  <c r="BE1376"/>
  <c r="BE1482"/>
  <c r="BE1496"/>
  <c r="BE1539"/>
  <c r="BE1567"/>
  <c r="BE1578"/>
  <c r="BE1616"/>
  <c r="BE1617"/>
  <c r="BE1619"/>
  <c r="BE1654"/>
  <c r="BE1674"/>
  <c r="BE1679"/>
  <c r="BE1681"/>
  <c r="BE1776"/>
  <c r="BE1857"/>
  <c r="BE1873"/>
  <c r="BE1901"/>
  <c i="2" r="BK165"/>
  <c r="J165"/>
  <c r="J102"/>
  <c i="3" r="BE170"/>
  <c r="BE282"/>
  <c r="BE286"/>
  <c r="BE360"/>
  <c r="BE374"/>
  <c r="BE476"/>
  <c r="BE705"/>
  <c r="BE845"/>
  <c r="BE1268"/>
  <c r="BE1324"/>
  <c r="BE1343"/>
  <c r="BE1483"/>
  <c r="BE1543"/>
  <c r="BE1550"/>
  <c r="BE1643"/>
  <c r="BE1733"/>
  <c r="BE1866"/>
  <c r="BE1905"/>
  <c r="F139"/>
  <c r="BE153"/>
  <c r="BE255"/>
  <c r="BE302"/>
  <c r="BE370"/>
  <c r="BE402"/>
  <c r="BE420"/>
  <c r="BE1099"/>
  <c r="BE1109"/>
  <c r="BE1140"/>
  <c r="BE1194"/>
  <c r="BE1200"/>
  <c r="BE1230"/>
  <c r="BE1251"/>
  <c r="BE1263"/>
  <c r="BE1302"/>
  <c r="BE1303"/>
  <c r="BE1305"/>
  <c r="BE1378"/>
  <c r="BE1395"/>
  <c r="BE1401"/>
  <c r="BE1425"/>
  <c r="BE1442"/>
  <c r="BE1586"/>
  <c r="BE1658"/>
  <c r="BE1662"/>
  <c r="BE1670"/>
  <c r="BE1910"/>
  <c r="BE176"/>
  <c r="BE223"/>
  <c r="BE293"/>
  <c r="BE304"/>
  <c r="BE339"/>
  <c r="BE352"/>
  <c r="BE366"/>
  <c r="BE464"/>
  <c r="BE719"/>
  <c r="BE779"/>
  <c r="BE829"/>
  <c r="BE950"/>
  <c r="BE1021"/>
  <c r="BE1097"/>
  <c r="BE1212"/>
  <c r="BE1225"/>
  <c r="BE1229"/>
  <c r="BE1238"/>
  <c r="BE1274"/>
  <c r="BE1276"/>
  <c r="BE1341"/>
  <c r="BE1397"/>
  <c r="BE1485"/>
  <c r="BE1562"/>
  <c r="BE1568"/>
  <c r="BE1647"/>
  <c r="BE1678"/>
  <c r="BE1682"/>
  <c r="BE1704"/>
  <c r="BE1721"/>
  <c r="BE1852"/>
  <c i="2" r="J94"/>
  <c r="BE142"/>
  <c r="BE159"/>
  <c r="BE164"/>
  <c r="BE176"/>
  <c r="E85"/>
  <c r="BE181"/>
  <c r="BE136"/>
  <c r="BE150"/>
  <c r="BE167"/>
  <c r="J91"/>
  <c r="F126"/>
  <c r="BE160"/>
  <c r="BE172"/>
  <c r="BE188"/>
  <c r="BE132"/>
  <c r="BE158"/>
  <c r="BE186"/>
  <c r="BE192"/>
  <c r="BE197"/>
  <c r="F36"/>
  <c i="1" r="BA96"/>
  <c i="3" r="F37"/>
  <c i="1" r="BB97"/>
  <c r="AS94"/>
  <c i="3" r="F36"/>
  <c i="1" r="BA97"/>
  <c i="2" r="J36"/>
  <c i="1" r="AW96"/>
  <c i="3" r="F39"/>
  <c i="1" r="BD97"/>
  <c i="2" r="F38"/>
  <c i="1" r="BC96"/>
  <c i="3" r="F38"/>
  <c i="1" r="BC97"/>
  <c i="2" r="F37"/>
  <c i="1" r="BB96"/>
  <c i="4" r="F36"/>
  <c i="1" r="BA98"/>
  <c i="4" r="F39"/>
  <c i="1" r="BD98"/>
  <c i="4" r="F37"/>
  <c i="1" r="BB98"/>
  <c i="4" r="J36"/>
  <c i="1" r="AW98"/>
  <c i="4" r="F38"/>
  <c i="1" r="BC98"/>
  <c i="5" r="F36"/>
  <c i="1" r="BA99"/>
  <c i="5" r="J36"/>
  <c i="1" r="AW99"/>
  <c i="5" r="F38"/>
  <c i="1" r="BC99"/>
  <c i="5" r="F39"/>
  <c i="1" r="BD99"/>
  <c i="5" r="F37"/>
  <c i="1" r="BB99"/>
  <c i="6" r="F38"/>
  <c i="1" r="BC100"/>
  <c i="6" r="F39"/>
  <c i="1" r="BD100"/>
  <c i="6" r="F37"/>
  <c i="1" r="BB100"/>
  <c i="6" r="J36"/>
  <c i="1" r="AW100"/>
  <c i="6" r="F36"/>
  <c i="1" r="BA100"/>
  <c i="7" r="F37"/>
  <c i="1" r="BB101"/>
  <c i="7" r="F36"/>
  <c i="1" r="BA101"/>
  <c i="7" r="J36"/>
  <c i="1" r="AW101"/>
  <c i="7" r="F38"/>
  <c i="1" r="BC101"/>
  <c i="7" r="F39"/>
  <c i="1" r="BD101"/>
  <c i="6" r="J32"/>
  <c i="8" r="F36"/>
  <c i="1" r="BA102"/>
  <c i="8" r="F38"/>
  <c i="1" r="BC102"/>
  <c i="8" r="J36"/>
  <c i="1" r="AW102"/>
  <c i="8" r="F39"/>
  <c i="1" r="BD102"/>
  <c i="8" r="F37"/>
  <c i="1" r="BB102"/>
  <c i="9" r="J35"/>
  <c i="1" r="AV103"/>
  <c r="AT103"/>
  <c i="9" r="F36"/>
  <c i="1" r="BA103"/>
  <c i="10" r="F37"/>
  <c i="1" r="BB105"/>
  <c i="10" r="F39"/>
  <c i="1" r="BD105"/>
  <c i="10" r="J36"/>
  <c i="1" r="AW105"/>
  <c i="10" r="F36"/>
  <c i="1" r="BA105"/>
  <c i="10" r="F38"/>
  <c i="1" r="BC105"/>
  <c i="11" r="J35"/>
  <c i="1" r="AV106"/>
  <c i="11" r="J36"/>
  <c i="1" r="AW106"/>
  <c i="12" r="F36"/>
  <c i="1" r="BA107"/>
  <c r="BA104"/>
  <c r="AW104"/>
  <c i="12" r="F37"/>
  <c i="1" r="BB107"/>
  <c r="BB104"/>
  <c r="AX104"/>
  <c i="12" r="F39"/>
  <c i="1" r="BD107"/>
  <c r="BD104"/>
  <c i="12" r="J36"/>
  <c i="1" r="AW107"/>
  <c i="12" r="F38"/>
  <c i="1" r="BC107"/>
  <c r="BC104"/>
  <c r="AY104"/>
  <c i="2" r="F39"/>
  <c i="1" r="BD96"/>
  <c i="3" r="J36"/>
  <c i="1" r="AW97"/>
  <c i="3" l="1" r="P1266"/>
  <c i="7" r="P128"/>
  <c r="P127"/>
  <c i="1" r="AU101"/>
  <c i="2" r="P130"/>
  <c r="P129"/>
  <c i="1" r="AU96"/>
  <c i="3" r="P143"/>
  <c r="P142"/>
  <c i="1" r="AU97"/>
  <c i="2" r="T165"/>
  <c r="T129"/>
  <c i="5" r="BK127"/>
  <c r="BK126"/>
  <c r="J126"/>
  <c i="6" r="R125"/>
  <c r="R124"/>
  <c r="P125"/>
  <c r="P124"/>
  <c i="1" r="AU100"/>
  <c i="5" r="T127"/>
  <c r="T126"/>
  <c i="3" r="R1266"/>
  <c r="R142"/>
  <c i="12" r="T126"/>
  <c r="T125"/>
  <c i="3" r="T1266"/>
  <c r="BK1266"/>
  <c r="J1266"/>
  <c r="J107"/>
  <c i="12" r="P126"/>
  <c r="P125"/>
  <c i="1" r="AU107"/>
  <c i="6" r="T125"/>
  <c r="T124"/>
  <c i="4" r="T127"/>
  <c r="R128"/>
  <c r="R127"/>
  <c r="P128"/>
  <c i="7" r="R128"/>
  <c r="R127"/>
  <c i="5" r="P127"/>
  <c r="P126"/>
  <c i="1" r="AU99"/>
  <c i="4" r="P139"/>
  <c i="12" r="R126"/>
  <c r="R125"/>
  <c i="3" r="T143"/>
  <c r="T142"/>
  <c i="2" r="R130"/>
  <c r="R129"/>
  <c i="7" r="BK128"/>
  <c r="BK127"/>
  <c r="J127"/>
  <c r="J98"/>
  <c i="12" r="BK126"/>
  <c r="J126"/>
  <c r="J99"/>
  <c i="9" r="BK123"/>
  <c r="J123"/>
  <c r="J99"/>
  <c i="11" r="BK123"/>
  <c r="J123"/>
  <c r="J99"/>
  <c i="10" r="J123"/>
  <c r="J99"/>
  <c i="8" r="BK122"/>
  <c r="J122"/>
  <c i="1" r="AG100"/>
  <c i="6" r="J98"/>
  <c i="4" r="BK127"/>
  <c r="J127"/>
  <c i="3" r="BK142"/>
  <c r="J142"/>
  <c i="2" r="BK129"/>
  <c r="J129"/>
  <c r="J98"/>
  <c i="3" r="J35"/>
  <c i="1" r="AV97"/>
  <c r="AT97"/>
  <c i="3" r="J32"/>
  <c i="1" r="AG97"/>
  <c i="4" r="F35"/>
  <c i="1" r="AZ98"/>
  <c i="5" r="F35"/>
  <c i="1" r="AZ99"/>
  <c i="7" r="F35"/>
  <c i="1" r="AZ101"/>
  <c r="BB95"/>
  <c i="10" r="J35"/>
  <c i="1" r="AV105"/>
  <c r="AT105"/>
  <c r="AT106"/>
  <c i="5" r="J32"/>
  <c i="1" r="AG99"/>
  <c i="3" r="F35"/>
  <c i="1" r="AZ97"/>
  <c r="AU104"/>
  <c i="2" r="F35"/>
  <c i="1" r="AZ96"/>
  <c i="4" r="J35"/>
  <c i="1" r="AV98"/>
  <c r="AT98"/>
  <c i="6" r="F35"/>
  <c i="1" r="AZ100"/>
  <c i="6" r="J35"/>
  <c i="1" r="AV100"/>
  <c r="AT100"/>
  <c r="AN100"/>
  <c i="7" r="J35"/>
  <c i="1" r="AV101"/>
  <c r="AT101"/>
  <c i="8" r="J32"/>
  <c i="1" r="AG102"/>
  <c r="BC95"/>
  <c r="AY95"/>
  <c i="10" r="J32"/>
  <c i="1" r="AG105"/>
  <c i="11" r="F35"/>
  <c i="1" r="AZ106"/>
  <c i="12" r="J35"/>
  <c i="1" r="AV107"/>
  <c r="AT107"/>
  <c i="2" r="J35"/>
  <c i="1" r="AV96"/>
  <c r="AT96"/>
  <c i="4" r="J32"/>
  <c i="1" r="AG98"/>
  <c i="5" r="J35"/>
  <c i="1" r="AV99"/>
  <c r="AT99"/>
  <c r="AN99"/>
  <c i="8" r="J35"/>
  <c i="1" r="AV102"/>
  <c r="AT102"/>
  <c i="8" r="F35"/>
  <c i="1" r="AZ102"/>
  <c i="9" r="F35"/>
  <c i="1" r="AZ103"/>
  <c r="BA95"/>
  <c r="AW95"/>
  <c r="BD95"/>
  <c i="10" r="F35"/>
  <c i="1" r="AZ105"/>
  <c i="12" r="F35"/>
  <c i="1" r="AZ107"/>
  <c i="4" l="1" r="P127"/>
  <c i="1" r="AU98"/>
  <c i="5" r="J127"/>
  <c r="J99"/>
  <c i="9" r="BK122"/>
  <c r="J122"/>
  <c r="J98"/>
  <c i="11" r="BK122"/>
  <c r="J122"/>
  <c i="7" r="J128"/>
  <c r="J99"/>
  <c i="5" r="J98"/>
  <c i="12" r="BK125"/>
  <c r="J125"/>
  <c i="1" r="AN105"/>
  <c i="10" r="J41"/>
  <c i="1" r="AN102"/>
  <c i="8" r="J98"/>
  <c r="J41"/>
  <c i="6" r="J41"/>
  <c i="1" r="AN98"/>
  <c i="4" r="J98"/>
  <c i="5" r="J41"/>
  <c i="1" r="AN97"/>
  <c i="3" r="J98"/>
  <c i="4" r="J41"/>
  <c i="3" r="J41"/>
  <c i="1" r="AU95"/>
  <c r="AU94"/>
  <c r="BB94"/>
  <c r="AX94"/>
  <c r="BD94"/>
  <c r="W33"/>
  <c i="11" r="J32"/>
  <c i="1" r="AG106"/>
  <c i="7" r="J32"/>
  <c i="1" r="AG101"/>
  <c i="12" r="J32"/>
  <c i="1" r="AG107"/>
  <c r="BC94"/>
  <c r="W32"/>
  <c r="AZ95"/>
  <c r="AV95"/>
  <c r="AT95"/>
  <c i="2" r="J32"/>
  <c i="1" r="AG96"/>
  <c r="AZ104"/>
  <c r="AV104"/>
  <c r="AT104"/>
  <c r="BA94"/>
  <c r="W30"/>
  <c r="AX95"/>
  <c i="12" l="1" r="J41"/>
  <c i="7" r="J41"/>
  <c i="11" r="J98"/>
  <c r="J41"/>
  <c i="12" r="J98"/>
  <c i="2" r="J41"/>
  <c i="1" r="AN96"/>
  <c r="AN106"/>
  <c r="AN101"/>
  <c r="AN107"/>
  <c r="W31"/>
  <c i="9" r="J32"/>
  <c i="1" r="AG103"/>
  <c r="AN103"/>
  <c r="AG104"/>
  <c r="AZ94"/>
  <c r="W29"/>
  <c r="AW94"/>
  <c r="AK30"/>
  <c r="AY94"/>
  <c i="9" l="1" r="J41"/>
  <c i="1" r="AN104"/>
  <c r="AG95"/>
  <c r="AG94"/>
  <c r="AK26"/>
  <c r="AV94"/>
  <c r="AK29"/>
  <c r="AK35"/>
  <c l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<sst xmlns="http://schemas.openxmlformats.org/spreadsheetml/2006/main">
  <si>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</si>
  <si>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</si>
  <si>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</si>
  <si>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</si>
  <si>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</si>
  <si>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{2e902813-6ee3-432d-9972-aa85c3e77da9}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</si>
  <si>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</si>
  <si>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</si>
  <si>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</si>
  <si>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</si>
  <si>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</si>
  <si>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</si>
  <si>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</si>
  <si>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</si>
  <si>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2024-75A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</si>
  <si>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</si>
  <si>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</si>
  <si>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Základní škola Žebrák - rozšíření kapacity IV. Etapa - nástavba a přístavba pavilonu č. 5</t>
  </si>
  <si>
    <t>KSO:</t>
  </si>
  <si>
    <t>CC-CZ:</t>
  </si>
  <si>
    <t>Místo:</t>
  </si>
  <si>
    <t>Žebrák</t>
  </si>
  <si>
    <t>Datum:</t>
  </si>
  <si>
    <t>12. 3. 2025</t>
  </si>
  <si>
    <t>Zadavatel:</t>
  </si>
  <si>
    <t>IČ:</t>
  </si>
  <si>
    <t>Město Žebrák</t>
  </si>
  <si>
    <t>DIČ:</t>
  </si>
  <si>
    <t>Uchazeč:</t>
  </si>
  <si>
    <t>Vyplň údaj</t>
  </si>
  <si>
    <t>Projektant:</t>
  </si>
  <si>
    <t>Spektra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</si>
  <si>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</si>
  <si>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</si>
  <si>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</si>
  <si>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</si>
  <si>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</si>
  <si>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</si>
  <si>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</si>
  <si>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</si>
  <si>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</si>
  <si>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</si>
  <si>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</si>
  <si>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</si>
  <si>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</si>
  <si>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</si>
  <si>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</si>
  <si>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</si>
  <si>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</si>
  <si>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</si>
  <si>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</si>
  <si>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</si>
  <si>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</si>
  <si>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</si>
  <si>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</si>
  <si>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</si>
  <si>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</si>
  <si>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</si>
  <si>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</si>
  <si>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</si>
  <si>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</si>
  <si>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</si>
  <si>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</si>
  <si>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</si>
  <si>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</si>
  <si>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</si>
  <si>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</si>
  <si>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</si>
  <si>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</si>
  <si>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</si>
  <si>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</si>
  <si>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</si>
  <si>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</si>
  <si>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</si>
  <si>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</si>
  <si>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</si>
  <si>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</si>
  <si>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</si>
  <si>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</si>
  <si>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</si>
  <si>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S01</t>
  </si>
  <si>
    <t>Primárně způsobilé náklady</t>
  </si>
  <si>
    <t>STA</t>
  </si>
  <si>
    <t>1</t>
  </si>
  <si>
    <t>{bbe10e2a-2e0b-451a-8823-374761e39f6a}</t>
  </si>
  <si>
    <t>2</t>
  </si>
  <si>
    <t>/</t>
  </si>
  <si>
    <t>SO01</t>
  </si>
  <si>
    <t>Bourací práce - primárně způsobilé náklady</t>
  </si>
  <si>
    <t>Soupis</t>
  </si>
  <si>
    <t>{e7ece11c-e09d-461e-a795-006b24e5cfa5}</t>
  </si>
  <si>
    <t>SO02</t>
  </si>
  <si>
    <t>Stavební práce - primárně způsobilé nákaldy</t>
  </si>
  <si>
    <t>{adc5e619-8ca5-415c-93f1-127b5c0ccd95}</t>
  </si>
  <si>
    <t>SO03</t>
  </si>
  <si>
    <t>Zdravotechnika - primárně způsobilé nákaldy</t>
  </si>
  <si>
    <t>{5ae3f21d-88e0-4c57-8e83-59e8f7befab4}</t>
  </si>
  <si>
    <t>SO04</t>
  </si>
  <si>
    <t>Ústřední vytápění - primárně způsobilé nákaldy</t>
  </si>
  <si>
    <t>{3f471f06-8b0f-4f58-8afa-c811f5ad1963}</t>
  </si>
  <si>
    <t>SO06</t>
  </si>
  <si>
    <t>ICT - primárně způsobilé nákaldy</t>
  </si>
  <si>
    <t>{c5430256-4601-47e0-8d6f-a771c7d8cbf0}</t>
  </si>
  <si>
    <t>SO07</t>
  </si>
  <si>
    <t>Elektroinstalace- primárně způsobilé nákaldy</t>
  </si>
  <si>
    <t>{834668eb-8e0b-403c-8957-da4b2c0e5d75}</t>
  </si>
  <si>
    <t>SO08</t>
  </si>
  <si>
    <t>Vzduchotechnika- primárně způsobilé nákaldy</t>
  </si>
  <si>
    <t>{880f2cb6-1f60-4c3d-96cb-86d3f9ab867a}</t>
  </si>
  <si>
    <t>SO09</t>
  </si>
  <si>
    <t>Vedlejší rozpočtové náklady - primárně způsobilé nákaldy</t>
  </si>
  <si>
    <t>{32df9689-4d29-4283-8f91-ab0f5d404962}</t>
  </si>
  <si>
    <t>S02</t>
  </si>
  <si>
    <t>Neuznatelné nákaldy</t>
  </si>
  <si>
    <t>{4d462db9-37d4-4e61-bdd0-dcb30b3a591f}</t>
  </si>
  <si>
    <t>Stavební práce - neuznatelné nákaldy</t>
  </si>
  <si>
    <t>{54a11672-e949-43bb-abb8-f2004c04043b}</t>
  </si>
  <si>
    <t>SO05</t>
  </si>
  <si>
    <t>Protipožární ochrana - neuznatelné nákaldy</t>
  </si>
  <si>
    <t>{753ea28c-1359-49e0-8fe5-a235d3a79c3f}</t>
  </si>
  <si>
    <t>Vedlejší rozpočtové náklady - neuznatelné nákaldy</t>
  </si>
  <si>
    <t>{c5de7fb1-ff0a-47bd-a28a-549ca637a35e}</t>
  </si>
  <si>
    <t>KRYCÍ LIST SOUPISU PRACÍ</t>
  </si>
  <si>
    <t>Objekt:</t>
  </si>
  <si>
    <t>S01 - Primárně způsobilé náklady</t>
  </si>
  <si>
    <t>Soupis:</t>
  </si>
  <si>
    <t>SO01 - Bourací práce - primárně způsobilé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</si>
  <si>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</si>
  <si>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</si>
  <si>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</si>
  <si>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</si>
  <si>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</si>
  <si>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</si>
  <si>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</si>
  <si>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</si>
  <si>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</si>
  <si>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</si>
  <si>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</si>
  <si>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764 - Konstrukce klempířské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</si>
  <si>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</si>
  <si>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</si>
  <si>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</si>
  <si>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</si>
  <si>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</si>
  <si>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</si>
  <si>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</si>
  <si>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</si>
  <si>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</si>
  <si>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</si>
  <si>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</si>
  <si>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</si>
  <si>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</si>
  <si>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</si>
  <si>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</si>
  <si>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</si>
  <si>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</si>
  <si>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</si>
  <si>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</si>
  <si>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</si>
  <si>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</si>
  <si>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966080105</t>
  </si>
  <si>
    <t>Bourání kontaktního zateplení z polystyrenových desek tl přes 120 do 180 mm</t>
  </si>
  <si>
    <t>m2</t>
  </si>
  <si>
    <t>4</t>
  </si>
  <si>
    <t>-1953945659</t>
  </si>
  <si>
    <t>VV</t>
  </si>
  <si>
    <t>celkem</t>
  </si>
  <si>
    <t>15</t>
  </si>
  <si>
    <t>Součet</t>
  </si>
  <si>
    <t>968082017</t>
  </si>
  <si>
    <t>Vybourání plastových rámů oken včetně křídel plochy přes 2 do 4 m2</t>
  </si>
  <si>
    <t>-1786125172</t>
  </si>
  <si>
    <t>kabinet</t>
  </si>
  <si>
    <t>2*1,25</t>
  </si>
  <si>
    <t>chodba</t>
  </si>
  <si>
    <t>(2*1,25)*3</t>
  </si>
  <si>
    <t>3</t>
  </si>
  <si>
    <t>971033651</t>
  </si>
  <si>
    <t>Vybourání otvorů ve zdivu cihelném pl do 4 m2 na MVC nebo MV tl do 600 mm</t>
  </si>
  <si>
    <t>m3</t>
  </si>
  <si>
    <t>-103690834</t>
  </si>
  <si>
    <t>1.NP</t>
  </si>
  <si>
    <t>1,8*1,8*0,375</t>
  </si>
  <si>
    <t>ostatní bourání</t>
  </si>
  <si>
    <t>0,5</t>
  </si>
  <si>
    <t>2.NP</t>
  </si>
  <si>
    <t>2,6*2*0,4</t>
  </si>
  <si>
    <t>978015391</t>
  </si>
  <si>
    <t>Otlučení (osekání) vnější vápenné nebo vápenocementové omítky stupně členitosti 1 a 2 v rozsahu přes 80 do 100 %</t>
  </si>
  <si>
    <t>877611263</t>
  </si>
  <si>
    <t>m.č. 2.05</t>
  </si>
  <si>
    <t>2,6*3,41</t>
  </si>
  <si>
    <t>2,65*3,23</t>
  </si>
  <si>
    <t>3*3,23</t>
  </si>
  <si>
    <t>3*0,28</t>
  </si>
  <si>
    <t>997</t>
  </si>
  <si>
    <t>Přesun sutě</t>
  </si>
  <si>
    <t>5</t>
  </si>
  <si>
    <t>997013212</t>
  </si>
  <si>
    <t>Vnitrostaveništní doprava suti a vybouraných hmot pro budovy v přes 6 do 9 m ručně</t>
  </si>
  <si>
    <t>t</t>
  </si>
  <si>
    <t>-1336493114</t>
  </si>
  <si>
    <t>6</t>
  </si>
  <si>
    <t>997013511</t>
  </si>
  <si>
    <t>Odvoz suti a vybouraných hmot z meziskládky na skládku do 1 km s naložením a se složením</t>
  </si>
  <si>
    <t>-1105018286</t>
  </si>
  <si>
    <t>7</t>
  </si>
  <si>
    <t>997013509</t>
  </si>
  <si>
    <t>Příplatek k odvozu suti a vybouraných hmot na skládku ZKD 1 km přes 1 km</t>
  </si>
  <si>
    <t>1745774327</t>
  </si>
  <si>
    <t>výpočet</t>
  </si>
  <si>
    <t>11,416*15</t>
  </si>
  <si>
    <t>8</t>
  </si>
  <si>
    <t>997013871</t>
  </si>
  <si>
    <t>Poplatek za uložení stavebního odpadu na recyklační skládce (skládkovné) směsného stavebního a demoličního kód odpadu 17 09 04</t>
  </si>
  <si>
    <t>-128143453</t>
  </si>
  <si>
    <t>PSV</t>
  </si>
  <si>
    <t>Práce a dodávky PSV</t>
  </si>
  <si>
    <t>712</t>
  </si>
  <si>
    <t>Povlakové krytiny</t>
  </si>
  <si>
    <t>71236380R1</t>
  </si>
  <si>
    <t>Odstranění povlakové krytiny mechanicky kotvené do betonu, budova v do 18 m - kompletní demontáž vč. lišt atd.</t>
  </si>
  <si>
    <t>16</t>
  </si>
  <si>
    <t>-1729163735</t>
  </si>
  <si>
    <t>původní střecha</t>
  </si>
  <si>
    <t>19,325*10,205</t>
  </si>
  <si>
    <t>713</t>
  </si>
  <si>
    <t>Izolace tepelné</t>
  </si>
  <si>
    <t>10</t>
  </si>
  <si>
    <t>713140843</t>
  </si>
  <si>
    <t>Odstranění tepelné izolace střech nadstřešní připevněné z polystyrenu suchého tl přes 100 mm</t>
  </si>
  <si>
    <t>335027875</t>
  </si>
  <si>
    <t>11</t>
  </si>
  <si>
    <t>713141853</t>
  </si>
  <si>
    <t>Odstranění tepelné izolace atikových klínů lepených</t>
  </si>
  <si>
    <t>m</t>
  </si>
  <si>
    <t>-1444932384</t>
  </si>
  <si>
    <t>764</t>
  </si>
  <si>
    <t>Konstrukce klempířské</t>
  </si>
  <si>
    <t>764002841</t>
  </si>
  <si>
    <t>Demontáž oplechování horních ploch zdí a nadezdívek do suti</t>
  </si>
  <si>
    <t>1142306586</t>
  </si>
  <si>
    <t>19,065</t>
  </si>
  <si>
    <t>9,925*2</t>
  </si>
  <si>
    <t>13</t>
  </si>
  <si>
    <t>764X01</t>
  </si>
  <si>
    <t>Demontáž ostatních klempířských prvků</t>
  </si>
  <si>
    <t>kpl.</t>
  </si>
  <si>
    <t>-1547811338</t>
  </si>
  <si>
    <t>767</t>
  </si>
  <si>
    <t>Konstrukce zámečnické</t>
  </si>
  <si>
    <t>14</t>
  </si>
  <si>
    <t>767641800</t>
  </si>
  <si>
    <t>Demontáž zárubní dveří odřezáním plochy do 2,5 m2</t>
  </si>
  <si>
    <t>kus</t>
  </si>
  <si>
    <t>1292365268</t>
  </si>
  <si>
    <t>767691822</t>
  </si>
  <si>
    <t>Vyvěšení nebo zavěšení kovových křídel dveří do 2 m2</t>
  </si>
  <si>
    <t>-1396850466</t>
  </si>
  <si>
    <t>784</t>
  </si>
  <si>
    <t>Dokončovací práce - malby a tapety</t>
  </si>
  <si>
    <t>784121001</t>
  </si>
  <si>
    <t>Oškrabání malby v místnostech v do 3,80 m</t>
  </si>
  <si>
    <t>-704777780</t>
  </si>
  <si>
    <t>(2,5*3,3)*2</t>
  </si>
  <si>
    <t>(12,295*3,3)*2</t>
  </si>
  <si>
    <t>ostění a nadpraží</t>
  </si>
  <si>
    <t>2*0,3</t>
  </si>
  <si>
    <t>(1,25*0,3)*2</t>
  </si>
  <si>
    <t>odečet</t>
  </si>
  <si>
    <t>-1,8*2,4</t>
  </si>
  <si>
    <t>-(2*1,25)*3</t>
  </si>
  <si>
    <t>(5,85*3,3)*2</t>
  </si>
  <si>
    <t>1,5*0,3</t>
  </si>
  <si>
    <t>(0,625*0,3)*2</t>
  </si>
  <si>
    <t>-2*1,25</t>
  </si>
  <si>
    <t>-1*2,02</t>
  </si>
  <si>
    <t>SO02 - Stavební práce - primárně způsobilé nákaldy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</si>
  <si>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</si>
  <si>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</si>
  <si>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</si>
  <si>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</si>
  <si>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</si>
  <si>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</si>
  <si>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</si>
  <si>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</si>
  <si>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</si>
  <si>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</si>
  <si>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</si>
  <si>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</si>
  <si>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</si>
  <si>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</si>
  <si>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>Zemní práce</t>
  </si>
  <si>
    <t>121151103</t>
  </si>
  <si>
    <t>Sejmutí ornice plochy do 100 m2 tl vrstvy do 200 mm strojně</t>
  </si>
  <si>
    <t>1399342912</t>
  </si>
  <si>
    <t>pro základy přístavby</t>
  </si>
  <si>
    <t>8,825*5,787</t>
  </si>
  <si>
    <t>pro základy schodiště</t>
  </si>
  <si>
    <t>(0,7*1,6)*2</t>
  </si>
  <si>
    <t>2*1,6</t>
  </si>
  <si>
    <t>0,95*1,6</t>
  </si>
  <si>
    <t>122251101</t>
  </si>
  <si>
    <t>Odkopávky a prokopávky nezapažené v hornině třídy těžitelnosti I skupiny 3 objem do 20 m3 strojně</t>
  </si>
  <si>
    <t>1904717752</t>
  </si>
  <si>
    <t>okopávka pro přístavbu</t>
  </si>
  <si>
    <t>3,71*8,825</t>
  </si>
  <si>
    <t>132251101</t>
  </si>
  <si>
    <t>Hloubení rýh nezapažených š do 800 mm v hornině třídy těžitelnosti I skupiny 3 objem do 20 m3 strojně</t>
  </si>
  <si>
    <t>1352322234</t>
  </si>
  <si>
    <t>základy do š. 800mm</t>
  </si>
  <si>
    <t>7,825*0,7*0,85</t>
  </si>
  <si>
    <t>4,587*0,7*0,85</t>
  </si>
  <si>
    <t>4,587*0,4*0,85</t>
  </si>
  <si>
    <t>1,6*0,7*1,15</t>
  </si>
  <si>
    <t>pro venkovní kanalizaci</t>
  </si>
  <si>
    <t>7,5*0,5*0,9</t>
  </si>
  <si>
    <t>132251251</t>
  </si>
  <si>
    <t>Hloubení rýh nezapažených š do 2000 mm v hornině třídy těžitelnosti I skupiny 3 objem do 20 m3 strojně</t>
  </si>
  <si>
    <t>1927181707</t>
  </si>
  <si>
    <t>základy šíře do 2000mm</t>
  </si>
  <si>
    <t>1,6*2*1,15</t>
  </si>
  <si>
    <t>1,6*0,95*1,15</t>
  </si>
  <si>
    <t>162211311</t>
  </si>
  <si>
    <t>Vodorovné přemístění výkopku z horniny třídy těžitelnosti I skupiny 1 až 3 stavebním kolečkem do 10 m</t>
  </si>
  <si>
    <t>977776797</t>
  </si>
  <si>
    <t>8,78*0,5*0,75</t>
  </si>
  <si>
    <t>(5,265*0,5*0,75)*2</t>
  </si>
  <si>
    <t>7,5*0,5*0,6</t>
  </si>
  <si>
    <t>162751117</t>
  </si>
  <si>
    <t>Vodorovné přemístění přes 9 000 do 10000 m výkopku/sypaniny z horniny třídy těžitelnosti I skupiny 1 až 3</t>
  </si>
  <si>
    <t>1618820237</t>
  </si>
  <si>
    <t>58,03*0,2</t>
  </si>
  <si>
    <t>32,741</t>
  </si>
  <si>
    <t>14,625</t>
  </si>
  <si>
    <t>5,428</t>
  </si>
  <si>
    <t>-,9492</t>
  </si>
  <si>
    <t>162751119</t>
  </si>
  <si>
    <t>Příplatek k vodorovnému přemístění výkopku/sypaniny z horniny třídy těžitelnosti I skupiny 1 až 3 ZKD 1000 m přes 10000 m</t>
  </si>
  <si>
    <t>1397434359</t>
  </si>
  <si>
    <t>64,4*15</t>
  </si>
  <si>
    <t>167111101</t>
  </si>
  <si>
    <t>Nakládání výkopku z hornin třídy těžitelnosti I skupiny 1 až 3 ručně</t>
  </si>
  <si>
    <t>-1266996835</t>
  </si>
  <si>
    <t>171201231</t>
  </si>
  <si>
    <t>Poplatek za uložení zeminy a kamení na recyklační skládce (skládkovné) kód odpadu 17 05 04</t>
  </si>
  <si>
    <t>-1164137203</t>
  </si>
  <si>
    <t>64,4*1,7</t>
  </si>
  <si>
    <t>174111101</t>
  </si>
  <si>
    <t>Zásyp jam, šachet rýh nebo kolem objektů sypaninou se zhutněním ručně</t>
  </si>
  <si>
    <t>-2082705540</t>
  </si>
  <si>
    <t>175111101</t>
  </si>
  <si>
    <t>Obsypání potrubí ručně sypaninou bez prohození, uloženou do 3 m</t>
  </si>
  <si>
    <t>2102625138</t>
  </si>
  <si>
    <t>7,5*0,5*0,3</t>
  </si>
  <si>
    <t>M</t>
  </si>
  <si>
    <t>58337308</t>
  </si>
  <si>
    <t>štěrkopísek frakce 0/2</t>
  </si>
  <si>
    <t>-1637761201</t>
  </si>
  <si>
    <t>1,125*2 'Přepočtené koeficientem množství</t>
  </si>
  <si>
    <t>175111201</t>
  </si>
  <si>
    <t>Obsypání objektu nad přilehlým původním terénem sypaninou bez prohození, uloženou do 3 m ručně</t>
  </si>
  <si>
    <t>312610983</t>
  </si>
  <si>
    <t>Zakládání</t>
  </si>
  <si>
    <t>271542211</t>
  </si>
  <si>
    <t>Podsyp pod základové konstrukce se zhutněním z netříděné štěrkodrtě</t>
  </si>
  <si>
    <t>164943323</t>
  </si>
  <si>
    <t>7,825*0,7*0,1</t>
  </si>
  <si>
    <t>4,587*0,7*0,1</t>
  </si>
  <si>
    <t>4,587*0,4*0,1</t>
  </si>
  <si>
    <t>1,6*0,7*0,1</t>
  </si>
  <si>
    <t>základy do š. 2000mm</t>
  </si>
  <si>
    <t>1,6*2*0,1</t>
  </si>
  <si>
    <t>1,6*0,95*0,1</t>
  </si>
  <si>
    <t>skladba F</t>
  </si>
  <si>
    <t>2,663*4,687*0,15</t>
  </si>
  <si>
    <t>3,862*4,687*0,15</t>
  </si>
  <si>
    <t>(4,687*0,42)*4</t>
  </si>
  <si>
    <t>2,463*0,42</t>
  </si>
  <si>
    <t>3,662*0,42</t>
  </si>
  <si>
    <t>273313811</t>
  </si>
  <si>
    <t>Základové desky z betonu tř. C 25/30</t>
  </si>
  <si>
    <t>2068433827</t>
  </si>
  <si>
    <t>7,625*5,187*0,1</t>
  </si>
  <si>
    <t>273351121</t>
  </si>
  <si>
    <t>Zřízení bednění základových desek</t>
  </si>
  <si>
    <t>-913917983</t>
  </si>
  <si>
    <t>7,625*0,5</t>
  </si>
  <si>
    <t>(5,187*0,5)*2</t>
  </si>
  <si>
    <t>0,1*0,5</t>
  </si>
  <si>
    <t>17</t>
  </si>
  <si>
    <t>273351122</t>
  </si>
  <si>
    <t>Odstranění bednění základových desek</t>
  </si>
  <si>
    <t>108046064</t>
  </si>
  <si>
    <t>18</t>
  </si>
  <si>
    <t>273362021</t>
  </si>
  <si>
    <t>Výztuž základových desek svařovanými sítěmi Kari</t>
  </si>
  <si>
    <t>-559115531</t>
  </si>
  <si>
    <t>kari síť 100x100x6 +100x100x6</t>
  </si>
  <si>
    <t>(((7,625*5,187)*5,5)/1000)*2</t>
  </si>
  <si>
    <t>19</t>
  </si>
  <si>
    <t>274313811</t>
  </si>
  <si>
    <t>Základové pásy z betonu tř. C 25/30</t>
  </si>
  <si>
    <t>1877003563</t>
  </si>
  <si>
    <t>7,825*0,7*0,4</t>
  </si>
  <si>
    <t>4,587*0,7*0,4</t>
  </si>
  <si>
    <t>4,587*0,4*0,4</t>
  </si>
  <si>
    <t>20</t>
  </si>
  <si>
    <t>275321511</t>
  </si>
  <si>
    <t>Základové patky ze ŽB bez zvýšených nároků na prostředí tř. C 25/30</t>
  </si>
  <si>
    <t>2020021802</t>
  </si>
  <si>
    <t>1,6*0,7*0,4</t>
  </si>
  <si>
    <t>1,6*2*0,4</t>
  </si>
  <si>
    <t>1,6*0,95*0,9</t>
  </si>
  <si>
    <t>275361821</t>
  </si>
  <si>
    <t>Výztuž základových patek betonářskou ocelí 10 505 (R)</t>
  </si>
  <si>
    <t>713775797</t>
  </si>
  <si>
    <t>(0,448*120)/1000</t>
  </si>
  <si>
    <t>(1,28*120)/1000</t>
  </si>
  <si>
    <t>(1,368*120)/1000</t>
  </si>
  <si>
    <t>22</t>
  </si>
  <si>
    <t>279113152</t>
  </si>
  <si>
    <t>Základová zeď tl přes 150 do 200 mm z tvárnic ztraceného bednění včetně výplně z betonu tř. C 25/30</t>
  </si>
  <si>
    <t>-63291326</t>
  </si>
  <si>
    <t>základy přístavba š. 200mm</t>
  </si>
  <si>
    <t>4,687*0,5</t>
  </si>
  <si>
    <t>23</t>
  </si>
  <si>
    <t>279113156</t>
  </si>
  <si>
    <t>Základová zeď tl přes 400 do 500 mm z tvárnic ztraceného bednění včetně výplně z betonu tř. C 25/30</t>
  </si>
  <si>
    <t>104332689</t>
  </si>
  <si>
    <t>základy přístavba š. 500mm</t>
  </si>
  <si>
    <t>(4,687*0,5)*2</t>
  </si>
  <si>
    <t>zákaldy pod schodiště š. 500mm</t>
  </si>
  <si>
    <t>(1,6*0,85)*4</t>
  </si>
  <si>
    <t>24</t>
  </si>
  <si>
    <t>279361821</t>
  </si>
  <si>
    <t>Výztuž základových zdí nosných betonářskou ocelí 10 505</t>
  </si>
  <si>
    <t>-15759338</t>
  </si>
  <si>
    <t>(2,344*8)/1000</t>
  </si>
  <si>
    <t>(3,813*8)/1000</t>
  </si>
  <si>
    <t>(4,687*8)/1000</t>
  </si>
  <si>
    <t>základy pod schodiště š. 500mm</t>
  </si>
  <si>
    <t>(5,44*8)/1000</t>
  </si>
  <si>
    <t>25</t>
  </si>
  <si>
    <t>271X01</t>
  </si>
  <si>
    <t>Provedení prostupů v základových konstrukcí</t>
  </si>
  <si>
    <t>soubor</t>
  </si>
  <si>
    <t>-1665218799</t>
  </si>
  <si>
    <t>Svislé a kompletní konstrukce</t>
  </si>
  <si>
    <t>26</t>
  </si>
  <si>
    <t>310219811</t>
  </si>
  <si>
    <t>Zazdívka otvorů ve zdivu nadzákladovém kamenem pl přes 0,25 do 4 m2</t>
  </si>
  <si>
    <t>1264931437</t>
  </si>
  <si>
    <t>2*0,4*0,375</t>
  </si>
  <si>
    <t>0,5*0,4</t>
  </si>
  <si>
    <t>0,75*2,1*0,375</t>
  </si>
  <si>
    <t>0,25*2,1*0,375</t>
  </si>
  <si>
    <t>1*0,4*0,375</t>
  </si>
  <si>
    <t>0,2*2,8*0,375</t>
  </si>
  <si>
    <t>27</t>
  </si>
  <si>
    <t>311272325</t>
  </si>
  <si>
    <t>Zdivo z pórobetonových tvárnic na pero a drážku přes P2 do P4 do 450 kg/m3 na tenkovrstvou maltu tl 375 m</t>
  </si>
  <si>
    <t>-733500768</t>
  </si>
  <si>
    <t>nástavba</t>
  </si>
  <si>
    <t>18,295*3,25</t>
  </si>
  <si>
    <t>6,3*3,25</t>
  </si>
  <si>
    <t>-(1*2,15)*2</t>
  </si>
  <si>
    <t>28</t>
  </si>
  <si>
    <t>311273111</t>
  </si>
  <si>
    <t>Zdivo tepelněizolační z pórobetonových tvárnic do P2 do 400 kg/m3 U přes 0,18 do 0,22, tl zdiva 375 mm</t>
  </si>
  <si>
    <t>-11632715</t>
  </si>
  <si>
    <t>přístavba</t>
  </si>
  <si>
    <t>7,5*3</t>
  </si>
  <si>
    <t>(4,75*3)*2</t>
  </si>
  <si>
    <t>-(2*0,75)*2</t>
  </si>
  <si>
    <t>(9,925*2,75)*2</t>
  </si>
  <si>
    <t>18,295*2,75</t>
  </si>
  <si>
    <t>(9,925*0,249)*2</t>
  </si>
  <si>
    <t>-(2,3*2,3)*6</t>
  </si>
  <si>
    <t>-1,65*2,15</t>
  </si>
  <si>
    <t>-1,5*2,4</t>
  </si>
  <si>
    <t>29</t>
  </si>
  <si>
    <t>311273957</t>
  </si>
  <si>
    <t>Založeni pórobetonového zdiva na zakládací maltu tloušťky 375 mm</t>
  </si>
  <si>
    <t>39554607</t>
  </si>
  <si>
    <t>7,5</t>
  </si>
  <si>
    <t>4,75*2</t>
  </si>
  <si>
    <t>18,295*3</t>
  </si>
  <si>
    <t>6,3</t>
  </si>
  <si>
    <t>-1,5</t>
  </si>
  <si>
    <t>-1,65</t>
  </si>
  <si>
    <t>-1*2</t>
  </si>
  <si>
    <t>30</t>
  </si>
  <si>
    <t>317141425</t>
  </si>
  <si>
    <t>Překlad plochý z pórobetonu š 125 mm dl přes 1800 do 2000 mm</t>
  </si>
  <si>
    <t>-1151554394</t>
  </si>
  <si>
    <t>1*3</t>
  </si>
  <si>
    <t>31</t>
  </si>
  <si>
    <t>317141427</t>
  </si>
  <si>
    <t>Překlad plochý z pórobetonu š 125 mm dl přes 2300 do 2500 mm</t>
  </si>
  <si>
    <t>154610396</t>
  </si>
  <si>
    <t>32</t>
  </si>
  <si>
    <t>317142432</t>
  </si>
  <si>
    <t>Překlad nenosný pórobetonový š 125 mm v do 250 mm na tenkovrstvou maltu dl přes 1000 do 1250 mm</t>
  </si>
  <si>
    <t>-504430554</t>
  </si>
  <si>
    <t>33</t>
  </si>
  <si>
    <t>317143462</t>
  </si>
  <si>
    <t>Překlad nosný z pórobetonu ve zdech tl 375 mm dl přes 1300 do 1500 mm</t>
  </si>
  <si>
    <t>-1959521793</t>
  </si>
  <si>
    <t>1*2</t>
  </si>
  <si>
    <t>34</t>
  </si>
  <si>
    <t>317143464</t>
  </si>
  <si>
    <t>Překlad nosný z pórobetonu ve zdech tl 375 mm dl přes 1800 do 2100 mm</t>
  </si>
  <si>
    <t>939226521</t>
  </si>
  <si>
    <t>35</t>
  </si>
  <si>
    <t>317143465</t>
  </si>
  <si>
    <t>Překlad nosný z pórobetonu ve zdech tl 375 mm dl přes 2100 do 2400 mm</t>
  </si>
  <si>
    <t>-1613404747</t>
  </si>
  <si>
    <t>36</t>
  </si>
  <si>
    <t>317143466</t>
  </si>
  <si>
    <t>Překlad nosný z pórobetonu ve zdech tl 375 mm dl přes přes 2400 mm</t>
  </si>
  <si>
    <t>1832131204</t>
  </si>
  <si>
    <t>37</t>
  </si>
  <si>
    <t>342272235</t>
  </si>
  <si>
    <t>Příčka z pórobetonových hladkých tvárnic na tenkovrstvou maltu tl 125 mm</t>
  </si>
  <si>
    <t>-2127992916</t>
  </si>
  <si>
    <t>2,5*3,25</t>
  </si>
  <si>
    <t>-1*2,15</t>
  </si>
  <si>
    <t>38</t>
  </si>
  <si>
    <t>342272245</t>
  </si>
  <si>
    <t>Příčka z pórobetonových hladkých tvárnic na tenkovrstvou maltu tl 150 mm</t>
  </si>
  <si>
    <t>110324710</t>
  </si>
  <si>
    <t>přístavba dělící příčka</t>
  </si>
  <si>
    <t>4,75*3</t>
  </si>
  <si>
    <t>atika</t>
  </si>
  <si>
    <t>7,5*0,8</t>
  </si>
  <si>
    <t>(4,975*0,8)*2</t>
  </si>
  <si>
    <t>39</t>
  </si>
  <si>
    <t>342291121</t>
  </si>
  <si>
    <t>Ukotvení příček k cihelným konstrukcím plochými kotvami</t>
  </si>
  <si>
    <t>-356323343</t>
  </si>
  <si>
    <t>3*2</t>
  </si>
  <si>
    <t>3,25*4</t>
  </si>
  <si>
    <t>Vodorovné konstrukce</t>
  </si>
  <si>
    <t>40</t>
  </si>
  <si>
    <t>411322525</t>
  </si>
  <si>
    <t>Stropy trámové nebo kazetové ze ŽB tř. C 20/25</t>
  </si>
  <si>
    <t>-1243648418</t>
  </si>
  <si>
    <t>skaldba D</t>
  </si>
  <si>
    <t>18*0,1</t>
  </si>
  <si>
    <t>-(18*0,05)/2</t>
  </si>
  <si>
    <t>skaldba e</t>
  </si>
  <si>
    <t>41</t>
  </si>
  <si>
    <t>41135423R</t>
  </si>
  <si>
    <t>Bednění stropů ztracené z hraněných trapézových vln plech tl 0,75 mm TR 50/250/0,75</t>
  </si>
  <si>
    <t>-45817920</t>
  </si>
  <si>
    <t>skladba D</t>
  </si>
  <si>
    <t>42</t>
  </si>
  <si>
    <t>41135423R1</t>
  </si>
  <si>
    <t>Bednění stropů ztracené z hraněných trapézových vln plech tl 1,0 mm TR 50/250/1</t>
  </si>
  <si>
    <t>1468854917</t>
  </si>
  <si>
    <t>skladba E</t>
  </si>
  <si>
    <t>43</t>
  </si>
  <si>
    <t>41135423R2</t>
  </si>
  <si>
    <t>Bednění stropů ztracené z hraněných trapézových vln plech tl 0,75 mm TR 35/207/0,75</t>
  </si>
  <si>
    <t>-1607528811</t>
  </si>
  <si>
    <t>skladba H</t>
  </si>
  <si>
    <t>44</t>
  </si>
  <si>
    <t>411361821</t>
  </si>
  <si>
    <t>Výztuž stropů betonářskou ocelí 10 505</t>
  </si>
  <si>
    <t>1108167450</t>
  </si>
  <si>
    <t>((8,25*0,4)*9)/1000</t>
  </si>
  <si>
    <t>45</t>
  </si>
  <si>
    <t>411362021</t>
  </si>
  <si>
    <t>Výztuž stropů svařovanými sítěmi Kari</t>
  </si>
  <si>
    <t>1466111957</t>
  </si>
  <si>
    <t>(18*2,63)/1000</t>
  </si>
  <si>
    <t>46</t>
  </si>
  <si>
    <t>417321414</t>
  </si>
  <si>
    <t>Ztužující pásy a věnce ze ŽB tř. C 20/25</t>
  </si>
  <si>
    <t>1139470447</t>
  </si>
  <si>
    <t>7,5*0,375*0,25</t>
  </si>
  <si>
    <t>(4,75*0,375*0,25)*2</t>
  </si>
  <si>
    <t>4,75*0,2*0,25</t>
  </si>
  <si>
    <t>(9,925*0,375*0,35)*2</t>
  </si>
  <si>
    <t>(18,295*0,375*0,35)*3</t>
  </si>
  <si>
    <t>6,3*0,375*0,35</t>
  </si>
  <si>
    <t>47</t>
  </si>
  <si>
    <t>417351115</t>
  </si>
  <si>
    <t>Zřízení bednění ztužujících věnců</t>
  </si>
  <si>
    <t>290429923</t>
  </si>
  <si>
    <t>7,5*0,6</t>
  </si>
  <si>
    <t>(5,125*0,6)*2</t>
  </si>
  <si>
    <t>2,75*0,6</t>
  </si>
  <si>
    <t>(4,75*0,6)*4</t>
  </si>
  <si>
    <t>3,85*0,6</t>
  </si>
  <si>
    <t>(9,925*0,6)*2</t>
  </si>
  <si>
    <t>(19,045*0,6)*2</t>
  </si>
  <si>
    <t>(2,5*0,6)*2</t>
  </si>
  <si>
    <t>(18,295*0,6)*2</t>
  </si>
  <si>
    <t>(6,3*0,6)*4</t>
  </si>
  <si>
    <t>(8,96*0,6)*4</t>
  </si>
  <si>
    <t>spodek okna</t>
  </si>
  <si>
    <t>(2,3*0,375)*6</t>
  </si>
  <si>
    <t>48</t>
  </si>
  <si>
    <t>417351116</t>
  </si>
  <si>
    <t>Odstranění bednění ztužujících věnců</t>
  </si>
  <si>
    <t>1537888787</t>
  </si>
  <si>
    <t>49</t>
  </si>
  <si>
    <t>417361821</t>
  </si>
  <si>
    <t>Výztuž ztužujících pásů a věnců betonářskou ocelí 10 505</t>
  </si>
  <si>
    <t>-113718086</t>
  </si>
  <si>
    <t>výztuž průměr 12mm</t>
  </si>
  <si>
    <t>((17,75*4)*0,89)/1000</t>
  </si>
  <si>
    <t>třmínky pruměr 6mm</t>
  </si>
  <si>
    <t>((1,1*0,22)*60)/1000</t>
  </si>
  <si>
    <t>((81,035*4)*0,89)/1000</t>
  </si>
  <si>
    <t>((1,21*0,22)*406)/1000</t>
  </si>
  <si>
    <t>50</t>
  </si>
  <si>
    <t>4X01</t>
  </si>
  <si>
    <t>Provedení dilatace mezi trapezovým stropem a obvodovými částmi z EPS 15mm vč. dodávky materiálu</t>
  </si>
  <si>
    <t>bm</t>
  </si>
  <si>
    <t>1932250206</t>
  </si>
  <si>
    <t>spojovací krček</t>
  </si>
  <si>
    <t>podlaha</t>
  </si>
  <si>
    <t>8,25*2</t>
  </si>
  <si>
    <t>1,9*2</t>
  </si>
  <si>
    <t>střecha</t>
  </si>
  <si>
    <t>51</t>
  </si>
  <si>
    <t>4X02</t>
  </si>
  <si>
    <t>Provedení dilatace mezi schodištěm a obvodovými částmi z EPS 20 mm vč. dodávky materiálu</t>
  </si>
  <si>
    <t>-853675764</t>
  </si>
  <si>
    <t>venkovní schodiště</t>
  </si>
  <si>
    <t>Úpravy povrchů, podlahy a osazování výplní</t>
  </si>
  <si>
    <t>52</t>
  </si>
  <si>
    <t>612131121</t>
  </si>
  <si>
    <t>Penetrační disperzní nátěr vnitřních stěn nanášený ručně</t>
  </si>
  <si>
    <t>1294695299</t>
  </si>
  <si>
    <t>m.č. 1.01</t>
  </si>
  <si>
    <t>(4,75*3,25)*2</t>
  </si>
  <si>
    <t>(3,75*3,25)*2</t>
  </si>
  <si>
    <t>(0,75*0,3)*2</t>
  </si>
  <si>
    <t>-2*0,75</t>
  </si>
  <si>
    <t>-1*2,1</t>
  </si>
  <si>
    <t>m.č. 1.02</t>
  </si>
  <si>
    <t>(3,85*3,25)*2</t>
  </si>
  <si>
    <t>m.č. 1.03</t>
  </si>
  <si>
    <t>14,105*2,6</t>
  </si>
  <si>
    <t>1,8*0,375</t>
  </si>
  <si>
    <t>(2,4*0,375)*2</t>
  </si>
  <si>
    <t>1,5*0,375</t>
  </si>
  <si>
    <t xml:space="preserve">odečet </t>
  </si>
  <si>
    <t>m.č. 2.01</t>
  </si>
  <si>
    <t>(8,96*3,6)*2</t>
  </si>
  <si>
    <t>(6,3*3,6)*2</t>
  </si>
  <si>
    <t>(2,3*0,3)*3</t>
  </si>
  <si>
    <t>((2,3*0,3)*2)*3</t>
  </si>
  <si>
    <t>-(2,3*2,3)*3</t>
  </si>
  <si>
    <t>m.č. 2.02</t>
  </si>
  <si>
    <t>m.č. 2.03</t>
  </si>
  <si>
    <t>(2,5*3,6)*2</t>
  </si>
  <si>
    <t>(4,5*3,6)*2</t>
  </si>
  <si>
    <t>m.č. 2.04</t>
  </si>
  <si>
    <t>(13,67*3,6)*2</t>
  </si>
  <si>
    <t>(2*0,3)*2</t>
  </si>
  <si>
    <t>((1,25*0,3)*2)*2</t>
  </si>
  <si>
    <t>(2,9*0,3)*2</t>
  </si>
  <si>
    <t>(1*0,3)*2</t>
  </si>
  <si>
    <t>((2,15*0,3)*2)*2</t>
  </si>
  <si>
    <t>-(2*1,25)*2</t>
  </si>
  <si>
    <t>-2*2,9</t>
  </si>
  <si>
    <t>-(1*2,15)*3</t>
  </si>
  <si>
    <t>(2,6*3,41)*2</t>
  </si>
  <si>
    <t>(2,65*3,23)*2</t>
  </si>
  <si>
    <t>(3*3,23)*2</t>
  </si>
  <si>
    <t>(3*0,28)/2</t>
  </si>
  <si>
    <t>1,65*0,3</t>
  </si>
  <si>
    <t>(2,15*0,3)*2</t>
  </si>
  <si>
    <t>(3*0,3)*2</t>
  </si>
  <si>
    <t>2,25*0,3</t>
  </si>
  <si>
    <t>(2,2*0,3)*2</t>
  </si>
  <si>
    <t>-(3*2)*2</t>
  </si>
  <si>
    <t>-2,25*2,2</t>
  </si>
  <si>
    <t>53</t>
  </si>
  <si>
    <t>612311141</t>
  </si>
  <si>
    <t>Vápenná omítka štuková dvouvrstvá vnitřních stěn nanášená ručně</t>
  </si>
  <si>
    <t>-1670692959</t>
  </si>
  <si>
    <t>54</t>
  </si>
  <si>
    <t>612325422</t>
  </si>
  <si>
    <t>Oprava vnitřní vápenocementové štukové omítky tl jádrové omítky do 20 mm a tl štuku do 3 mm stěn v rozsahu plochy přes 10 do 30 %</t>
  </si>
  <si>
    <t>-1937884072</t>
  </si>
  <si>
    <t>1*0,3</t>
  </si>
  <si>
    <t>-1*1,25</t>
  </si>
  <si>
    <t>-1,5*0,625</t>
  </si>
  <si>
    <t>55</t>
  </si>
  <si>
    <t>621151011</t>
  </si>
  <si>
    <t>Penetrační silikátový nátěr vnějších pastovitých tenkovrstvých omítek podhledů</t>
  </si>
  <si>
    <t>1120592648</t>
  </si>
  <si>
    <t>8,45*1,9</t>
  </si>
  <si>
    <t>skladba G</t>
  </si>
  <si>
    <t>56</t>
  </si>
  <si>
    <t>621221063</t>
  </si>
  <si>
    <t>Montáž kontaktního zateplení vnějších podhledů lepením a mechanickým kotvením desek z minerální vlny s podélnou orientací do dřeva přes 240 mm</t>
  </si>
  <si>
    <t>1165463996</t>
  </si>
  <si>
    <t>57</t>
  </si>
  <si>
    <t>63142034</t>
  </si>
  <si>
    <t>deska tepelně izolační minerální kontaktních fasád podélné vlákno λ=0,035-0,036 tl 260mm</t>
  </si>
  <si>
    <t>1421575423</t>
  </si>
  <si>
    <t>38,055*1,05 'Přepočtené koeficientem množství</t>
  </si>
  <si>
    <t>58</t>
  </si>
  <si>
    <t>621251101</t>
  </si>
  <si>
    <t>Příplatek k cenám kontaktního zateplení podhledů za zápustnou montáž a použití tepelněizolačních zátek z polystyrenu</t>
  </si>
  <si>
    <t>-2101890771</t>
  </si>
  <si>
    <t>59</t>
  </si>
  <si>
    <t>621531022</t>
  </si>
  <si>
    <t>Tenkovrstvá silikonová zatíraná omítka zrnitost 2,0 mm vnějších podhledů</t>
  </si>
  <si>
    <t>13722427</t>
  </si>
  <si>
    <t>60</t>
  </si>
  <si>
    <t>622131121</t>
  </si>
  <si>
    <t>Penetrační nátěr vnějších stěn nanášený ručně</t>
  </si>
  <si>
    <t>894183812</t>
  </si>
  <si>
    <t>fasáda východní strana</t>
  </si>
  <si>
    <t>1,155*4,08</t>
  </si>
  <si>
    <t>19,325*4,08</t>
  </si>
  <si>
    <t>fasáda západní strana</t>
  </si>
  <si>
    <t>0,613*3,7</t>
  </si>
  <si>
    <t>19,325*3,7</t>
  </si>
  <si>
    <t>-10</t>
  </si>
  <si>
    <t>fasáda severní strana strana</t>
  </si>
  <si>
    <t>odměřeno z řezu B - B</t>
  </si>
  <si>
    <t>42,75</t>
  </si>
  <si>
    <t>fasáda jížní strana nad spojovacím krčkem</t>
  </si>
  <si>
    <t>8,45*0,5</t>
  </si>
  <si>
    <t>(5,265*3,85)*2</t>
  </si>
  <si>
    <t>7,78*3</t>
  </si>
  <si>
    <t>61</t>
  </si>
  <si>
    <t>622143003</t>
  </si>
  <si>
    <t>Montáž omítkových plastových nebo pozinkovaných rohových profilů</t>
  </si>
  <si>
    <t>-1780715015</t>
  </si>
  <si>
    <t>0,75*2</t>
  </si>
  <si>
    <t>2,4*2</t>
  </si>
  <si>
    <t>1,8*4</t>
  </si>
  <si>
    <t>1,25*2</t>
  </si>
  <si>
    <t>1,5*2</t>
  </si>
  <si>
    <t>0,625*2</t>
  </si>
  <si>
    <t>(2,3*4)*3</t>
  </si>
  <si>
    <t>2*1</t>
  </si>
  <si>
    <t>1,25*1</t>
  </si>
  <si>
    <t>2,9*2</t>
  </si>
  <si>
    <t>(2*2)*2</t>
  </si>
  <si>
    <t>(1,25*2)*2</t>
  </si>
  <si>
    <t>(2,15*2)*2</t>
  </si>
  <si>
    <t>1,65</t>
  </si>
  <si>
    <t>2,15*2</t>
  </si>
  <si>
    <t>62</t>
  </si>
  <si>
    <t>55343023</t>
  </si>
  <si>
    <t>profil rohový Pz s kulatou hlavou pro vnitřní omítky tl 15mm</t>
  </si>
  <si>
    <t>661276449</t>
  </si>
  <si>
    <t>123,55*1,05 'Přepočtené koeficientem množství</t>
  </si>
  <si>
    <t>63</t>
  </si>
  <si>
    <t>622143004</t>
  </si>
  <si>
    <t>Montáž omítkových samolepících začišťovacích profilů pro spojení s okenním rámem</t>
  </si>
  <si>
    <t>1020887924</t>
  </si>
  <si>
    <t>Apu lišta etics</t>
  </si>
  <si>
    <t>(2*1)*3</t>
  </si>
  <si>
    <t>(1,25*2)*3</t>
  </si>
  <si>
    <t>(2,9*2)*1</t>
  </si>
  <si>
    <t>(2,3*1)*6</t>
  </si>
  <si>
    <t>(2,3*2)*6</t>
  </si>
  <si>
    <t>2*2</t>
  </si>
  <si>
    <t>1,5</t>
  </si>
  <si>
    <t>APU lišta pro vnitřní omítky</t>
  </si>
  <si>
    <t>(2,3*3)*3</t>
  </si>
  <si>
    <t>(2*1)*2</t>
  </si>
  <si>
    <t>64</t>
  </si>
  <si>
    <t>59051476</t>
  </si>
  <si>
    <t>profil napojovací okenní PVC s výztužnou tkaninou 9mm</t>
  </si>
  <si>
    <t>691716979</t>
  </si>
  <si>
    <t>74,45*1,05 'Přepočtené koeficientem množství</t>
  </si>
  <si>
    <t>65</t>
  </si>
  <si>
    <t>59051516</t>
  </si>
  <si>
    <t>profil začišťovací PVC pro ostění vnitřních omítek</t>
  </si>
  <si>
    <t>-1668853035</t>
  </si>
  <si>
    <t>96,4*1,05 'Přepočtené koeficientem množství</t>
  </si>
  <si>
    <t>66</t>
  </si>
  <si>
    <t>622151021</t>
  </si>
  <si>
    <t>Penetrační akrylátový nátěr vnějších mozaikových tenkovrstvých omítek stěn</t>
  </si>
  <si>
    <t>122280321</t>
  </si>
  <si>
    <t>sokl z XPS přístavba nad terénem</t>
  </si>
  <si>
    <t>7,78*0,4</t>
  </si>
  <si>
    <t>(5,265*0,4)*2</t>
  </si>
  <si>
    <t>67</t>
  </si>
  <si>
    <t>622151031</t>
  </si>
  <si>
    <t>Penetrační silikonový nátěr vnějších pastovitých tenkovrstvých omítek stěn</t>
  </si>
  <si>
    <t>136835654</t>
  </si>
  <si>
    <t>(2*0,14)*2</t>
  </si>
  <si>
    <t>((0,75*0,14)*2)*2</t>
  </si>
  <si>
    <t>68</t>
  </si>
  <si>
    <t>622211021</t>
  </si>
  <si>
    <t>Montáž kontaktního zateplení vnějších stěn lepením a mechanickým kotvením polystyrénových desek do betonu a zdiva tl přes 80 do 120 mm</t>
  </si>
  <si>
    <t>953632478</t>
  </si>
  <si>
    <t>69</t>
  </si>
  <si>
    <t>28376422</t>
  </si>
  <si>
    <t>deska XPS hrana polodrážková a hladký povrch 300kPA λ=0,035 tl 100mm</t>
  </si>
  <si>
    <t>1263384951</t>
  </si>
  <si>
    <t>7,324*1,05 'Přepočtené koeficientem množství</t>
  </si>
  <si>
    <t>70</t>
  </si>
  <si>
    <t>622211032</t>
  </si>
  <si>
    <t>Montáž kontaktního zateplení vnějších stěn lepením a mechanickým kotvením polystyrénových desek do pórobetonu tl přes 120 do 160 mm</t>
  </si>
  <si>
    <t>-1755378897</t>
  </si>
  <si>
    <t>71</t>
  </si>
  <si>
    <t>28375981</t>
  </si>
  <si>
    <t>deska EPS 100 fasádní λ=0,037 tl 140mm</t>
  </si>
  <si>
    <t>332559224</t>
  </si>
  <si>
    <t>210,145*1,05 'Přepočtené koeficientem množství</t>
  </si>
  <si>
    <t>72</t>
  </si>
  <si>
    <t>62221513R</t>
  </si>
  <si>
    <t>Oprava kontaktního zateplení stěn z polystyrenových desek tl přes 120 do 160 mm pl přes 0,5 do 5,0 m2</t>
  </si>
  <si>
    <t>2001795560</t>
  </si>
  <si>
    <t>73</t>
  </si>
  <si>
    <t>622251101</t>
  </si>
  <si>
    <t>Příplatek k cenám kontaktního zateplení vnějších stěn za zápustnou montáž a použití tepelněizolačních zátek z polystyrenu</t>
  </si>
  <si>
    <t>1442972374</t>
  </si>
  <si>
    <t>74</t>
  </si>
  <si>
    <t>622252002</t>
  </si>
  <si>
    <t>Montáž profilů kontaktního zateplení lepených</t>
  </si>
  <si>
    <t>1480712128</t>
  </si>
  <si>
    <t>rohy budovy</t>
  </si>
  <si>
    <t>3,7*3</t>
  </si>
  <si>
    <t>4,08*3</t>
  </si>
  <si>
    <t>3,5*2</t>
  </si>
  <si>
    <t>rohy u otvorů</t>
  </si>
  <si>
    <t>(0,75*2)*2</t>
  </si>
  <si>
    <t>roh pro nadpraží s okapnicí</t>
  </si>
  <si>
    <t>2*4</t>
  </si>
  <si>
    <t>2,3*6</t>
  </si>
  <si>
    <t>rohy parapetní</t>
  </si>
  <si>
    <t>75</t>
  </si>
  <si>
    <t>28341022</t>
  </si>
  <si>
    <t>profil napojovací parapetní PVC s výztužnou tkaninou</t>
  </si>
  <si>
    <t>942662774</t>
  </si>
  <si>
    <t>28,3*1,05 'Přepočtené koeficientem množství</t>
  </si>
  <si>
    <t>76</t>
  </si>
  <si>
    <t>59051510</t>
  </si>
  <si>
    <t>profil napojovací nadokenní PVC s okapnicí s výztužnou tkaninou</t>
  </si>
  <si>
    <t>-1985819639</t>
  </si>
  <si>
    <t>77</t>
  </si>
  <si>
    <t>63127416</t>
  </si>
  <si>
    <t>profil rohový PVC s výztužnou tkaninou š 100/100mm</t>
  </si>
  <si>
    <t>-1250534050</t>
  </si>
  <si>
    <t>99,79*1,05 'Přepočtené koeficientem množství</t>
  </si>
  <si>
    <t>78</t>
  </si>
  <si>
    <t>622511112</t>
  </si>
  <si>
    <t>Tenkovrstvá akrylátová mozaiková střednězrnná omítka vnějších stěn</t>
  </si>
  <si>
    <t>57115200</t>
  </si>
  <si>
    <t>79</t>
  </si>
  <si>
    <t>622531022</t>
  </si>
  <si>
    <t>Tenkovrstvá silikonová zatíraná omítka zrnitost 2,0 mm vnějších stěn</t>
  </si>
  <si>
    <t>304818315</t>
  </si>
  <si>
    <t>80</t>
  </si>
  <si>
    <t>629991012</t>
  </si>
  <si>
    <t>Zakrytí výplní otvorů fólií přilepenou na začišťovací lišty</t>
  </si>
  <si>
    <t>-2050506712</t>
  </si>
  <si>
    <t>vnitřní zakrytí výplní</t>
  </si>
  <si>
    <t>1,5*0,625</t>
  </si>
  <si>
    <t>1*1,25</t>
  </si>
  <si>
    <t>(2*0,75)*2</t>
  </si>
  <si>
    <t>1,65*2,15</t>
  </si>
  <si>
    <t>2*2,9</t>
  </si>
  <si>
    <t>(2,3*2,3)*6</t>
  </si>
  <si>
    <t>vnější zakrytí výplní</t>
  </si>
  <si>
    <t>2*2,69</t>
  </si>
  <si>
    <t>81</t>
  </si>
  <si>
    <t>631311116</t>
  </si>
  <si>
    <t>Mazanina tl přes 50 do 80 mm z betonu prostého bez zvýšených nároků na prostředí tř. C 25/30</t>
  </si>
  <si>
    <t>1249149177</t>
  </si>
  <si>
    <t>13,35*0,06</t>
  </si>
  <si>
    <t>18,55*0,06</t>
  </si>
  <si>
    <t>21,4*0,06</t>
  </si>
  <si>
    <t>82</t>
  </si>
  <si>
    <t>631319011</t>
  </si>
  <si>
    <t>Příplatek k mazanině tl přes 50 do 80 mm za přehlazení povrchu</t>
  </si>
  <si>
    <t>-1939617201</t>
  </si>
  <si>
    <t>83</t>
  </si>
  <si>
    <t>631319171</t>
  </si>
  <si>
    <t>Příplatek k mazanině tl přes 50 do 80 mm za stržení povrchu spodní vrstvy před vložením výztuže</t>
  </si>
  <si>
    <t>2030451491</t>
  </si>
  <si>
    <t>84</t>
  </si>
  <si>
    <t>631362021</t>
  </si>
  <si>
    <t>Výztuž mazanin svařovanými sítěmi Kari</t>
  </si>
  <si>
    <t>-2009067672</t>
  </si>
  <si>
    <t>(13,35*4)/1000</t>
  </si>
  <si>
    <t>(18,55*4)/1000</t>
  </si>
  <si>
    <t>(21,4*4)/1000</t>
  </si>
  <si>
    <t>85</t>
  </si>
  <si>
    <t>632441220</t>
  </si>
  <si>
    <t>Potěr anhydritový samonivelační litý C25 přes 45 do 50 mm</t>
  </si>
  <si>
    <t>1054741498</t>
  </si>
  <si>
    <t>skladba A</t>
  </si>
  <si>
    <t>56,45</t>
  </si>
  <si>
    <t>11,25</t>
  </si>
  <si>
    <t>34,7</t>
  </si>
  <si>
    <t>86</t>
  </si>
  <si>
    <t>632441292</t>
  </si>
  <si>
    <t>Příplatek k anhydritovému samonivelačnímu litému potěru C25 ZKD 5 mm tl</t>
  </si>
  <si>
    <t>1495295317</t>
  </si>
  <si>
    <t>87</t>
  </si>
  <si>
    <t>632481213</t>
  </si>
  <si>
    <t>Separační vrstva z PE fólie</t>
  </si>
  <si>
    <t>-873487552</t>
  </si>
  <si>
    <t>13,35</t>
  </si>
  <si>
    <t>18,55</t>
  </si>
  <si>
    <t>m.č. 1.13</t>
  </si>
  <si>
    <t>21,4</t>
  </si>
  <si>
    <t>88</t>
  </si>
  <si>
    <t>634112123</t>
  </si>
  <si>
    <t>Obvodová dilatace podlahovým páskem z pěnového PE s fólií mezi stěnou a mazaninou nebo potěrem v 80 mm</t>
  </si>
  <si>
    <t>1576650980</t>
  </si>
  <si>
    <t>8,96*2</t>
  </si>
  <si>
    <t>6,3*2</t>
  </si>
  <si>
    <t>0,375*2</t>
  </si>
  <si>
    <t>4,5*2</t>
  </si>
  <si>
    <t>2,5*2</t>
  </si>
  <si>
    <t>13,67*2</t>
  </si>
  <si>
    <t>0,125*2</t>
  </si>
  <si>
    <t>0,35*2</t>
  </si>
  <si>
    <t>-1*3</t>
  </si>
  <si>
    <t>2,75*2</t>
  </si>
  <si>
    <t>3,85*2</t>
  </si>
  <si>
    <t>1,2*2</t>
  </si>
  <si>
    <t>13,95*2</t>
  </si>
  <si>
    <t>0,375*4</t>
  </si>
  <si>
    <t>-1,8</t>
  </si>
  <si>
    <t>89</t>
  </si>
  <si>
    <t>634113115</t>
  </si>
  <si>
    <t>Výplň dilatačních spár mazanin plastovým profilem v 80 mm</t>
  </si>
  <si>
    <t>2133040650</t>
  </si>
  <si>
    <t>2,25</t>
  </si>
  <si>
    <t>90</t>
  </si>
  <si>
    <t>64294412R</t>
  </si>
  <si>
    <t>Osazování ocelových zárubní pl do 2,5 m2</t>
  </si>
  <si>
    <t>819405007</t>
  </si>
  <si>
    <t>ozn. 1</t>
  </si>
  <si>
    <t>1+2</t>
  </si>
  <si>
    <t>ozn. 2</t>
  </si>
  <si>
    <t>1+1</t>
  </si>
  <si>
    <t>91</t>
  </si>
  <si>
    <t>5533143R1</t>
  </si>
  <si>
    <t>zárubeň jednokřídlá ocelová pro dodatečnou montáž tl stěny 110-150mm rozměru 800/1970, 2100mm vč. povrchové úpravy</t>
  </si>
  <si>
    <t>-994815594</t>
  </si>
  <si>
    <t>92</t>
  </si>
  <si>
    <t>5533143R</t>
  </si>
  <si>
    <t>zárubeň jednokřídlá ocelová pro dodatečnou montáž tl stěny 110-150mm rozměru 900/1970, 2100mm vč. povrchové úpravy</t>
  </si>
  <si>
    <t>-268590391</t>
  </si>
  <si>
    <t>93</t>
  </si>
  <si>
    <t>642945112</t>
  </si>
  <si>
    <t>Osazování protipožárních nebo protiplynových zárubní dveří dvoukřídlových přes 2,5 do 6,5 m2</t>
  </si>
  <si>
    <t>864020392</t>
  </si>
  <si>
    <t>94</t>
  </si>
  <si>
    <t>55331762</t>
  </si>
  <si>
    <t>zárubeň dvoukřídlá ocelová pro zdění s protipožární úpravou tl stěny 110-150mm rozměru 1450/1970, 2100mm</t>
  </si>
  <si>
    <t>84162956</t>
  </si>
  <si>
    <t>95</t>
  </si>
  <si>
    <t>941111121</t>
  </si>
  <si>
    <t>Montáž lešení řadového trubkového lehkého s podlahami zatížení do 200 kg/m2 š od 0,9 do 1,2 m v do 10 m</t>
  </si>
  <si>
    <t>360784056</t>
  </si>
  <si>
    <t>(19,325*8,5)*2</t>
  </si>
  <si>
    <t>12,205*8,5</t>
  </si>
  <si>
    <t>2,155*8,5</t>
  </si>
  <si>
    <t>1,613*8,5</t>
  </si>
  <si>
    <t>(5,265*3,5)*2</t>
  </si>
  <si>
    <t>96</t>
  </si>
  <si>
    <t>941111221</t>
  </si>
  <si>
    <t>Příplatek k lešení řadovému trubkovému lehkému s podlahami do 200 kg/m2 š od 0,9 do 1,2 m v 10 m za každý den použití</t>
  </si>
  <si>
    <t>-501950270</t>
  </si>
  <si>
    <t>501,152*120</t>
  </si>
  <si>
    <t>97</t>
  </si>
  <si>
    <t>941111821</t>
  </si>
  <si>
    <t>Demontáž lešení řadového trubkového lehkého s podlahami zatížení do 200 kg/m2 š od 0,9 do 1,2 m v do 10 m</t>
  </si>
  <si>
    <t>-1764967505</t>
  </si>
  <si>
    <t>98</t>
  </si>
  <si>
    <t>944511111</t>
  </si>
  <si>
    <t>Montáž ochranné sítě z textilie z umělých vláken</t>
  </si>
  <si>
    <t>418454832</t>
  </si>
  <si>
    <t>99</t>
  </si>
  <si>
    <t>944511211</t>
  </si>
  <si>
    <t>Příplatek k ochranné síti za každý den použití</t>
  </si>
  <si>
    <t>270417056</t>
  </si>
  <si>
    <t>100</t>
  </si>
  <si>
    <t>944511811</t>
  </si>
  <si>
    <t>Demontáž ochranné sítě z textilie z umělých vláken</t>
  </si>
  <si>
    <t>449824617</t>
  </si>
  <si>
    <t>101</t>
  </si>
  <si>
    <t>949101111</t>
  </si>
  <si>
    <t>Lešení pomocné pro objekty pozemních staveb s lešeňovou podlahou v do 1,9 m zatížení do 150 kg/m2</t>
  </si>
  <si>
    <t>-1106488654</t>
  </si>
  <si>
    <t>120</t>
  </si>
  <si>
    <t>102</t>
  </si>
  <si>
    <t>949101112</t>
  </si>
  <si>
    <t>Lešení pomocné pro objekty pozemních staveb s lešeňovou podlahou v přes 1,9 do 3,5 m zatížení do 150 kg/m2</t>
  </si>
  <si>
    <t>-1631118679</t>
  </si>
  <si>
    <t>103</t>
  </si>
  <si>
    <t>952901111</t>
  </si>
  <si>
    <t>Vyčištění budov bytové a občanské výstavby při výšce podlaží do 4 m</t>
  </si>
  <si>
    <t>1401257270</t>
  </si>
  <si>
    <t>13,35+18,55+21,4</t>
  </si>
  <si>
    <t>2,5*12,229</t>
  </si>
  <si>
    <t>5,85*2,5</t>
  </si>
  <si>
    <t>19,7</t>
  </si>
  <si>
    <t>104</t>
  </si>
  <si>
    <t>9X01</t>
  </si>
  <si>
    <t>Dodávka a montáž třísložkového nerezového komínu vč. stavebních přípomocí - kompletní dodávka</t>
  </si>
  <si>
    <t>-27115749</t>
  </si>
  <si>
    <t>998</t>
  </si>
  <si>
    <t>Přesun hmot</t>
  </si>
  <si>
    <t>105</t>
  </si>
  <si>
    <t>998011002</t>
  </si>
  <si>
    <t>Přesun hmot pro budovy zděné v přes 6 do 12 m</t>
  </si>
  <si>
    <t>2102024824</t>
  </si>
  <si>
    <t>711</t>
  </si>
  <si>
    <t>Izolace proti vodě, vlhkosti a plynům</t>
  </si>
  <si>
    <t>106</t>
  </si>
  <si>
    <t>711111001</t>
  </si>
  <si>
    <t>Provedení izolace proti zemní vlhkosti vodorovné za studena nátěrem penetračním</t>
  </si>
  <si>
    <t>803302024</t>
  </si>
  <si>
    <t>skaldba A</t>
  </si>
  <si>
    <t>18,295*9,55</t>
  </si>
  <si>
    <t>7,625*5,187</t>
  </si>
  <si>
    <t>107</t>
  </si>
  <si>
    <t>11163150</t>
  </si>
  <si>
    <t>lak penetrační asfaltový</t>
  </si>
  <si>
    <t>-449103320</t>
  </si>
  <si>
    <t>214,268*0,0003 'Přepočtené koeficientem množství</t>
  </si>
  <si>
    <t>108</t>
  </si>
  <si>
    <t>711112001</t>
  </si>
  <si>
    <t>Provedení izolace proti zemní vlhkosti svislé za studena nátěrem penetračním</t>
  </si>
  <si>
    <t>772170</t>
  </si>
  <si>
    <t>7,625*1,5</t>
  </si>
  <si>
    <t>(5,187*1)*2</t>
  </si>
  <si>
    <t>109</t>
  </si>
  <si>
    <t>1928534567</t>
  </si>
  <si>
    <t>21,812*0,00034 'Přepočtené koeficientem množství</t>
  </si>
  <si>
    <t>110</t>
  </si>
  <si>
    <t>711131111</t>
  </si>
  <si>
    <t>Provedení izolace proti zemní vlhkosti pásy na sucho samolepící vodorovné</t>
  </si>
  <si>
    <t>-343522126</t>
  </si>
  <si>
    <t>111</t>
  </si>
  <si>
    <t>62866281</t>
  </si>
  <si>
    <t>pás asfaltový samolepicí modifikovaný SBS s vložkou ze skleněné tkaniny se spalitelnou fólií nebo jemnozrnným minerálním posypem nebo textilií na horním povrchu tl 3,0mm</t>
  </si>
  <si>
    <t>-402101841</t>
  </si>
  <si>
    <t>174,717*1,1655 'Přepočtené koeficientem množství</t>
  </si>
  <si>
    <t>112</t>
  </si>
  <si>
    <t>711141559</t>
  </si>
  <si>
    <t>Provedení izolace proti zemní vlhkosti pásy přitavením vodorovné NAIP</t>
  </si>
  <si>
    <t>1890974771</t>
  </si>
  <si>
    <t>(7,625*5,187)*2</t>
  </si>
  <si>
    <t>113</t>
  </si>
  <si>
    <t>62853004</t>
  </si>
  <si>
    <t>pás asfaltový natavitelný modifikovaný SBS s vložkou ze skleněné tkaniny a spalitelnou PE fólií nebo jemnozrnným minerálním posypem na horním povrchu tl 4,0mm</t>
  </si>
  <si>
    <t>1119578316</t>
  </si>
  <si>
    <t>79,102*1,1655 'Přepočtené koeficientem množství</t>
  </si>
  <si>
    <t>114</t>
  </si>
  <si>
    <t>711142559</t>
  </si>
  <si>
    <t>Provedení izolace proti zemní vlhkosti pásy přitavením svislé NAIP</t>
  </si>
  <si>
    <t>222561742</t>
  </si>
  <si>
    <t>115</t>
  </si>
  <si>
    <t>-729961014</t>
  </si>
  <si>
    <t>21,812*1,221 'Přepočtené koeficientem množství</t>
  </si>
  <si>
    <t>116</t>
  </si>
  <si>
    <t>998711312</t>
  </si>
  <si>
    <t>Přesun hmot procentní pro izolace proti vodě, vlhkosti a plynům ruční v objektech v přes 6 do 12 m</t>
  </si>
  <si>
    <t>%</t>
  </si>
  <si>
    <t>1160216807</t>
  </si>
  <si>
    <t>117</t>
  </si>
  <si>
    <t>998711319</t>
  </si>
  <si>
    <t>Příplatek k ručnímu přesunu hmot procentnímu pro izolace proti vodě, vlhkosti a plynům za zvětšený přesun ZKD 50 m</t>
  </si>
  <si>
    <t>201662244</t>
  </si>
  <si>
    <t>118</t>
  </si>
  <si>
    <t>712311101</t>
  </si>
  <si>
    <t>Provedení povlakové krytiny střech do 10° za studena lakem penetračním nebo asfaltovým</t>
  </si>
  <si>
    <t>1039451487</t>
  </si>
  <si>
    <t>skladba C</t>
  </si>
  <si>
    <t>6,75*4,92</t>
  </si>
  <si>
    <t>6,89*0,3</t>
  </si>
  <si>
    <t>(4,935*0,3)*2</t>
  </si>
  <si>
    <t>-2,525*0,3</t>
  </si>
  <si>
    <t>9,9*18,67</t>
  </si>
  <si>
    <t>(8,45*0,3)*2</t>
  </si>
  <si>
    <t>16*0,3</t>
  </si>
  <si>
    <t>119</t>
  </si>
  <si>
    <t>-941628932</t>
  </si>
  <si>
    <t>270,238*0,00032 'Přepočtené koeficientem množství</t>
  </si>
  <si>
    <t>712331111</t>
  </si>
  <si>
    <t>Provedení povlakové krytiny střech do 10° podkladní vrstvy pásy na sucho samolepící</t>
  </si>
  <si>
    <t>103464763</t>
  </si>
  <si>
    <t>121</t>
  </si>
  <si>
    <t>2038974582</t>
  </si>
  <si>
    <t>270,238*1,1655 'Přepočtené koeficientem množství</t>
  </si>
  <si>
    <t>122</t>
  </si>
  <si>
    <t>712363352</t>
  </si>
  <si>
    <t>Povlakové krytiny střech do 10° z tvarovaných poplastovaných lišt délky 2 m koutová lišta vnitřní rš 100 mm</t>
  </si>
  <si>
    <t>-1850183417</t>
  </si>
  <si>
    <t>K5</t>
  </si>
  <si>
    <t>123</t>
  </si>
  <si>
    <t>712363354</t>
  </si>
  <si>
    <t>Povlakové krytiny střech do 10° z tvarovaných poplastovaných lišt délky 2 m stěnová lišta vyhnutá rš 70 mm</t>
  </si>
  <si>
    <t>-1802056266</t>
  </si>
  <si>
    <t>K6</t>
  </si>
  <si>
    <t>124</t>
  </si>
  <si>
    <t>71236335R</t>
  </si>
  <si>
    <t>Povlakové krytiny střech do 10° z tvarovaných poplastovaných lišt délky 2 m závětrná lišta rš 500 mm</t>
  </si>
  <si>
    <t>-316665841</t>
  </si>
  <si>
    <t>K4</t>
  </si>
  <si>
    <t>125</t>
  </si>
  <si>
    <t>71236335R1</t>
  </si>
  <si>
    <t>Povlakové krytiny střech do 10° z tvarovaných poplastovaných lišt délky 2 m okapnice široká rš 350 mm</t>
  </si>
  <si>
    <t>-1921317604</t>
  </si>
  <si>
    <t>K3</t>
  </si>
  <si>
    <t>39,6</t>
  </si>
  <si>
    <t>126</t>
  </si>
  <si>
    <t>71236361R</t>
  </si>
  <si>
    <t>Provedení povlak krytiny mechanicky kotvenou do trapézu nebo dřeva TI tl přes 240 mm budova v do 18 m</t>
  </si>
  <si>
    <t>-2005142430</t>
  </si>
  <si>
    <t>(5,265*0,3)*2</t>
  </si>
  <si>
    <t>10,205*19,325</t>
  </si>
  <si>
    <t>127</t>
  </si>
  <si>
    <t>2832201R</t>
  </si>
  <si>
    <t>fólie hydroizolační střešní mPVC mechanicky kotvená šedá tl 1,6mm</t>
  </si>
  <si>
    <t>1586725060</t>
  </si>
  <si>
    <t>282,815*1,1655 'Přepočtené koeficientem množství</t>
  </si>
  <si>
    <t>128</t>
  </si>
  <si>
    <t>712391171</t>
  </si>
  <si>
    <t>Provedení povlakové krytiny střech do 10° podkladní textilní vrstvy</t>
  </si>
  <si>
    <t>-894703412</t>
  </si>
  <si>
    <t>129</t>
  </si>
  <si>
    <t>69311068</t>
  </si>
  <si>
    <t>geotextilie netkaná separační, ochranná, filtrační, drenážní PP 300g/m2</t>
  </si>
  <si>
    <t>-1602167089</t>
  </si>
  <si>
    <t>282,815*1,155 'Přepočtené koeficientem množství</t>
  </si>
  <si>
    <t>130</t>
  </si>
  <si>
    <t>712X01</t>
  </si>
  <si>
    <t>Dodávka a montáž protisněhové PVC lišty</t>
  </si>
  <si>
    <t>54657823</t>
  </si>
  <si>
    <t>131</t>
  </si>
  <si>
    <t>998712312</t>
  </si>
  <si>
    <t>Přesun hmot procentní pro krytiny povlakové ruční v objektech v přes 6 do 12 m</t>
  </si>
  <si>
    <t>-1779149925</t>
  </si>
  <si>
    <t>132</t>
  </si>
  <si>
    <t>998712319</t>
  </si>
  <si>
    <t>Příplatek k ručnímu přesunu hmot procentnímu pro krytiny povlakové za zvětšený přesun ZKD 50 m</t>
  </si>
  <si>
    <t>1975529412</t>
  </si>
  <si>
    <t>133</t>
  </si>
  <si>
    <t>713121111</t>
  </si>
  <si>
    <t>Montáž izolace tepelné podlah volně kladenými rohožemi, pásy, dílci, deskami 1 vrstva</t>
  </si>
  <si>
    <t>1734008533</t>
  </si>
  <si>
    <t>134</t>
  </si>
  <si>
    <t>28376423</t>
  </si>
  <si>
    <t>deska XPS hrana polodrážková a hladký povrch 300kPA λ=0,035 tl 120mm</t>
  </si>
  <si>
    <t>1978979981</t>
  </si>
  <si>
    <t>31,9*1,05 'Přepočtené koeficientem množství</t>
  </si>
  <si>
    <t>135</t>
  </si>
  <si>
    <t>63231206</t>
  </si>
  <si>
    <t>deska čedičová minerální pro snížení kročejového hluku (max. zatížení 4 kN/m2) tl 40mm</t>
  </si>
  <si>
    <t>114567618</t>
  </si>
  <si>
    <t>158,85*1,05 'Přepočtené koeficientem množství</t>
  </si>
  <si>
    <t>136</t>
  </si>
  <si>
    <t>713131141</t>
  </si>
  <si>
    <t>Montáž izolace tepelné stěn lepením celoplošně rohoží, pásů, dílců, desek</t>
  </si>
  <si>
    <t>-564393323</t>
  </si>
  <si>
    <t>sokl z XPS přístavba pod terénem</t>
  </si>
  <si>
    <t>7,78*1</t>
  </si>
  <si>
    <t>(5,265*1)*2</t>
  </si>
  <si>
    <t>137</t>
  </si>
  <si>
    <t>568625138</t>
  </si>
  <si>
    <t>18,31*1,05 'Přepočtené koeficientem množství</t>
  </si>
  <si>
    <t>138</t>
  </si>
  <si>
    <t>713141136</t>
  </si>
  <si>
    <t>Montáž izolace tepelné střech plochých lepené za studena nízkoexpanzní (PUR) pěnou 1 vrstva rohoží, pásů, dílců, desek</t>
  </si>
  <si>
    <t>-1305497256</t>
  </si>
  <si>
    <t>139</t>
  </si>
  <si>
    <t>28375993</t>
  </si>
  <si>
    <t>deska EPS 150 pro konstrukce s vysokým zatížením λ=0,035 tl 200mm</t>
  </si>
  <si>
    <t>-769595710</t>
  </si>
  <si>
    <t>256,098*1,05 'Přepočtené koeficientem množství</t>
  </si>
  <si>
    <t>140</t>
  </si>
  <si>
    <t>2837236R</t>
  </si>
  <si>
    <t>deska EPS 150 pro konstrukce s vysokým zatížením λ=0,035 tl 250mm</t>
  </si>
  <si>
    <t>-794513777</t>
  </si>
  <si>
    <t>141</t>
  </si>
  <si>
    <t>713141336</t>
  </si>
  <si>
    <t>Montáž izolace tepelné střech plochých lepené za studena nízkoexpanzní (PUR) pěnou, spádová vrstva</t>
  </si>
  <si>
    <t>502419463</t>
  </si>
  <si>
    <t>142</t>
  </si>
  <si>
    <t>28376142</t>
  </si>
  <si>
    <t>klín izolační spád do 5% EPS 150</t>
  </si>
  <si>
    <t>660455746</t>
  </si>
  <si>
    <t>(6,75*4,92*0,2)/2</t>
  </si>
  <si>
    <t>(9,9*18,67*0,2)/2</t>
  </si>
  <si>
    <t>(8,45*1,9*0,17)/2</t>
  </si>
  <si>
    <t>23,169*1,05 'Přepočtené koeficientem množství</t>
  </si>
  <si>
    <t>143</t>
  </si>
  <si>
    <t>998713312</t>
  </si>
  <si>
    <t>Přesun hmot procentní pro izolace tepelné ruční v objektech v přes 6 do 12 m</t>
  </si>
  <si>
    <t>1801937637</t>
  </si>
  <si>
    <t>144</t>
  </si>
  <si>
    <t>998713319</t>
  </si>
  <si>
    <t>Příplatek k ručnímu přesunu hmot procentnímu pro izolace tepelné za zvětšený přesun ZKD 50 m</t>
  </si>
  <si>
    <t>-2146891189</t>
  </si>
  <si>
    <t>721</t>
  </si>
  <si>
    <t>Zdravotechnika - vnitřní kanalizace</t>
  </si>
  <si>
    <t>145</t>
  </si>
  <si>
    <t>72123311R</t>
  </si>
  <si>
    <t>Střešní vtok s integrovanou manžetou PVC a ochranným košem a kabelem pro vyhřívánívčetně nástavce s integrovaným límcem z modif. asfalt. pásu</t>
  </si>
  <si>
    <t>-1637254249</t>
  </si>
  <si>
    <t>K9</t>
  </si>
  <si>
    <t>146</t>
  </si>
  <si>
    <t>72123311R1</t>
  </si>
  <si>
    <t>Střešní vtok s integrovanou manžetou PVC s protidešťovou krytkou výšky 300mm včetně nástavce s integrovaným límcem z modif. asfalt. pásu</t>
  </si>
  <si>
    <t>-636143466</t>
  </si>
  <si>
    <t>K10</t>
  </si>
  <si>
    <t>147</t>
  </si>
  <si>
    <t>998721312</t>
  </si>
  <si>
    <t>Přesun hmot procentní pro vnitřní kanalizaci ruční v objektech v přes 6 do 12 m</t>
  </si>
  <si>
    <t>1866836404</t>
  </si>
  <si>
    <t>148</t>
  </si>
  <si>
    <t>998721319</t>
  </si>
  <si>
    <t>Příplatek k ručnímu přesunu hmot procentnímu pro vnitřní kanalizaci za zvětšený přesun ZKD 50 m</t>
  </si>
  <si>
    <t>1985505214</t>
  </si>
  <si>
    <t>762</t>
  </si>
  <si>
    <t>Konstrukce tesařské</t>
  </si>
  <si>
    <t>149</t>
  </si>
  <si>
    <t>762083111</t>
  </si>
  <si>
    <t>Impregnace řeziva proti dřevokaznému hmyzu a houbám máčením třída ohrožení 1 a 2</t>
  </si>
  <si>
    <t>104424575</t>
  </si>
  <si>
    <t>7,684</t>
  </si>
  <si>
    <t>1,449</t>
  </si>
  <si>
    <t>6,75*4,92*0,032</t>
  </si>
  <si>
    <t>9,9*18,67*0,032</t>
  </si>
  <si>
    <t>150</t>
  </si>
  <si>
    <t>76234102R</t>
  </si>
  <si>
    <t>Bednění střech rovných sklon do 60° z desek OSB tl 22 mm na pero a drážku šroubovaných</t>
  </si>
  <si>
    <t>10852092</t>
  </si>
  <si>
    <t>151</t>
  </si>
  <si>
    <t>762341210</t>
  </si>
  <si>
    <t>Montáž bednění střech rovných a šikmých sklonu do 60° z hrubých prken na sraz tl do 32 mm</t>
  </si>
  <si>
    <t>-1362558414</t>
  </si>
  <si>
    <t>152</t>
  </si>
  <si>
    <t>6051511R</t>
  </si>
  <si>
    <t>řezivo jehličnaté boční prkno 20-32m</t>
  </si>
  <si>
    <t>596239153</t>
  </si>
  <si>
    <t>6,978*1,1 'Přepočtené koeficientem množství</t>
  </si>
  <si>
    <t>153</t>
  </si>
  <si>
    <t>762361311R</t>
  </si>
  <si>
    <t>Konstrukční a vyrovnávací vrstva pod klempířské z fošen tl. 35mm vč. spojovacích prostředků</t>
  </si>
  <si>
    <t>-1262422693</t>
  </si>
  <si>
    <t>7,78</t>
  </si>
  <si>
    <t>4,975*2</t>
  </si>
  <si>
    <t>(19,045*0,3)*2</t>
  </si>
  <si>
    <t>(9,325*0,3)*2</t>
  </si>
  <si>
    <t>154</t>
  </si>
  <si>
    <t>762395000</t>
  </si>
  <si>
    <t>Spojovací prostředky krovů, bednění, laťování, nadstřešních konstrukcí</t>
  </si>
  <si>
    <t>1511545477</t>
  </si>
  <si>
    <t>34,752*0,035</t>
  </si>
  <si>
    <t>155</t>
  </si>
  <si>
    <t>762822130</t>
  </si>
  <si>
    <t>Montáž stropního trámu z hraněného řeziva průřezové pl přes 288 do 450 cm2 s výměnami</t>
  </si>
  <si>
    <t>-724942673</t>
  </si>
  <si>
    <t>4,9*8</t>
  </si>
  <si>
    <t>9,9*21</t>
  </si>
  <si>
    <t>156</t>
  </si>
  <si>
    <t>60512142</t>
  </si>
  <si>
    <t>hranol stavební řezivo průřezu do 450cm2 přes dl 8m</t>
  </si>
  <si>
    <t>1801394586</t>
  </si>
  <si>
    <t>(9,9*0,14*0,24)*21</t>
  </si>
  <si>
    <t>6,985*1,1 'Přepočtené koeficientem množství</t>
  </si>
  <si>
    <t>157</t>
  </si>
  <si>
    <t>60512140</t>
  </si>
  <si>
    <t>hranol stavební řezivo průřezu do 450cm2 do dl 6m</t>
  </si>
  <si>
    <t>1386503904</t>
  </si>
  <si>
    <t>(4,9*0,14*0,24)*8</t>
  </si>
  <si>
    <t>1,317*1,1 'Přepočtené koeficientem množství</t>
  </si>
  <si>
    <t>158</t>
  </si>
  <si>
    <t>762895000</t>
  </si>
  <si>
    <t>Spojovací prostředky pro montáž záklopu, stropnice a podbíjení</t>
  </si>
  <si>
    <t>370965491</t>
  </si>
  <si>
    <t>159</t>
  </si>
  <si>
    <t>998762312</t>
  </si>
  <si>
    <t>Přesun hmot procentní pro kce tesařské ruční v objektech v přes 6 do 12 m</t>
  </si>
  <si>
    <t>-331344083</t>
  </si>
  <si>
    <t>160</t>
  </si>
  <si>
    <t>998762319</t>
  </si>
  <si>
    <t>Příplatek k ručnímu přesunu hmot procentnímu pro kce tesařské za zvětšený přesun ZKD 50 m</t>
  </si>
  <si>
    <t>429771898</t>
  </si>
  <si>
    <t>763</t>
  </si>
  <si>
    <t>Konstrukce suché výstavby</t>
  </si>
  <si>
    <t>161</t>
  </si>
  <si>
    <t>76312146R</t>
  </si>
  <si>
    <t>SDK stěna předsazená tl 75 mm profil CW+UW 50 desky 2xH2 12,5 s izolací</t>
  </si>
  <si>
    <t>-603581304</t>
  </si>
  <si>
    <t>(0,9*3)*2</t>
  </si>
  <si>
    <t>2,1*3</t>
  </si>
  <si>
    <t>2,8*3</t>
  </si>
  <si>
    <t>162</t>
  </si>
  <si>
    <t>763131431</t>
  </si>
  <si>
    <t>SDK podhled deska 1xDF 12,5 bez izolace dvouvrstvá spodní kce profil CD+UD REI do 90</t>
  </si>
  <si>
    <t>-1596763564</t>
  </si>
  <si>
    <t>163</t>
  </si>
  <si>
    <t>763164535</t>
  </si>
  <si>
    <t>SDK obklad kcí tvaru L š do 0,8 m desky 1xDF 12,5</t>
  </si>
  <si>
    <t>1399989919</t>
  </si>
  <si>
    <t>3,3*2</t>
  </si>
  <si>
    <t>164</t>
  </si>
  <si>
    <t>763164541</t>
  </si>
  <si>
    <t>SDK obklad kcí tvaru L š do 0,8 m desky 1xH2 12,5</t>
  </si>
  <si>
    <t>-1113515663</t>
  </si>
  <si>
    <t>3,3</t>
  </si>
  <si>
    <t>165</t>
  </si>
  <si>
    <t>763164641</t>
  </si>
  <si>
    <t>SDK obklad kcí tvaru U š do 1,2 m desky 1xH2 12,5</t>
  </si>
  <si>
    <t>-784031843</t>
  </si>
  <si>
    <t>166</t>
  </si>
  <si>
    <t>763431001</t>
  </si>
  <si>
    <t>Montáž minerálního podhledu s vyjímatelnými panely vel. do 0,36 m2 na zavěšený viditelný rošt</t>
  </si>
  <si>
    <t>-275798198</t>
  </si>
  <si>
    <t>167</t>
  </si>
  <si>
    <t>6312630R</t>
  </si>
  <si>
    <t xml:space="preserve">panel minerální  tl 20mm</t>
  </si>
  <si>
    <t>191733479</t>
  </si>
  <si>
    <t>210,45*1,05 'Přepočtené koeficientem množství</t>
  </si>
  <si>
    <t>168</t>
  </si>
  <si>
    <t>998763512</t>
  </si>
  <si>
    <t>Přesun hmot procentní pro konstrukce montované z desek ruční v objektech v přes 6 do 12 m</t>
  </si>
  <si>
    <t>-278533950</t>
  </si>
  <si>
    <t>169</t>
  </si>
  <si>
    <t>998763519</t>
  </si>
  <si>
    <t>Příplatek k ručnímu přesunu hmot procentnímu pro konstrukce montované z desek za zvětšený přesun ZKD 50 m</t>
  </si>
  <si>
    <t>509905743</t>
  </si>
  <si>
    <t>170</t>
  </si>
  <si>
    <t>76421660R</t>
  </si>
  <si>
    <t>Oplechování rovných parapetů mechanicky kotvené z Pz s povrchovou úpravou rš 240 mm</t>
  </si>
  <si>
    <t>-379854795</t>
  </si>
  <si>
    <t>K1</t>
  </si>
  <si>
    <t>4*2</t>
  </si>
  <si>
    <t>K2</t>
  </si>
  <si>
    <t>171</t>
  </si>
  <si>
    <t>764511602</t>
  </si>
  <si>
    <t>Žlab podokapní půlkruhový z Pz s povrchovou úpravou rš 330 mm</t>
  </si>
  <si>
    <t>48690810</t>
  </si>
  <si>
    <t>K7</t>
  </si>
  <si>
    <t>172</t>
  </si>
  <si>
    <t>76451862R</t>
  </si>
  <si>
    <t>Svody kruhové včetně objímek, kolen, odskoků z Pz s povrchovou úpravou průměru 100 mm vč. provedení úprav</t>
  </si>
  <si>
    <t>1393521729</t>
  </si>
  <si>
    <t>K8</t>
  </si>
  <si>
    <t>173</t>
  </si>
  <si>
    <t>998764312</t>
  </si>
  <si>
    <t>Přesun hmot procentní pro konstrukce klempířské ruční v objektech v přes 6 do 12 m</t>
  </si>
  <si>
    <t>-1892500594</t>
  </si>
  <si>
    <t>174</t>
  </si>
  <si>
    <t>998764319</t>
  </si>
  <si>
    <t>Příplatek k ručnímu přesunu hmot procentnímu pro konstrukce klempířské za zvětšený přesun ZKD 50 m</t>
  </si>
  <si>
    <t>1222892167</t>
  </si>
  <si>
    <t>766</t>
  </si>
  <si>
    <t>Konstrukce truhlářské</t>
  </si>
  <si>
    <t>175</t>
  </si>
  <si>
    <t>766X01</t>
  </si>
  <si>
    <t>Dodávka a montáž vnitřních dveří 900x1970 ozn. 1 vč. kování</t>
  </si>
  <si>
    <t>-1588840135</t>
  </si>
  <si>
    <t>pravé</t>
  </si>
  <si>
    <t>levé</t>
  </si>
  <si>
    <t>176</t>
  </si>
  <si>
    <t>766X02</t>
  </si>
  <si>
    <t>Dodávka a montáž vnitřních dveří dvoukřídlých 1450x1970 ozn. 2 vč. kování a samozavírače</t>
  </si>
  <si>
    <t>-1730298191</t>
  </si>
  <si>
    <t>177</t>
  </si>
  <si>
    <t>766X03</t>
  </si>
  <si>
    <t>Dodávka a montáž vnitřních dveří 800x1970 ozn. 1 vč. kování, mřížky</t>
  </si>
  <si>
    <t>-1955419031</t>
  </si>
  <si>
    <t>ozn. 3</t>
  </si>
  <si>
    <t>178</t>
  </si>
  <si>
    <t>766X0A</t>
  </si>
  <si>
    <t>Dodávka a montáž okna ozn. A 2000x1250 vč. vnitřního parapetu</t>
  </si>
  <si>
    <t>446290879</t>
  </si>
  <si>
    <t>ozn. A</t>
  </si>
  <si>
    <t>179</t>
  </si>
  <si>
    <t>766X0B</t>
  </si>
  <si>
    <t>Dodávka a montáž okna ozn. B 2300x2300 vč. vnitřního parapetu</t>
  </si>
  <si>
    <t>-1938822280</t>
  </si>
  <si>
    <t>ozn. B</t>
  </si>
  <si>
    <t>180</t>
  </si>
  <si>
    <t>766X0C</t>
  </si>
  <si>
    <t>Dodávka a montáž okna ozn. C 1500x750 vč. vnitřního parapetu</t>
  </si>
  <si>
    <t>1735176789</t>
  </si>
  <si>
    <t>ozn. C</t>
  </si>
  <si>
    <t>3+1</t>
  </si>
  <si>
    <t>181</t>
  </si>
  <si>
    <t>766X0G</t>
  </si>
  <si>
    <t>Dodávka a montáž okna ozn. G 2000x750 vč. vnitřního parapetu</t>
  </si>
  <si>
    <t>-331541168</t>
  </si>
  <si>
    <t>ozn. G</t>
  </si>
  <si>
    <t>182</t>
  </si>
  <si>
    <t>766XSP1</t>
  </si>
  <si>
    <t xml:space="preserve">Dodávka a montáž sanitárních příček a dveří SP1 vč. kování </t>
  </si>
  <si>
    <t>495729473</t>
  </si>
  <si>
    <t>SP1</t>
  </si>
  <si>
    <t>183</t>
  </si>
  <si>
    <t>766XSP2</t>
  </si>
  <si>
    <t xml:space="preserve">Dodávka a montáž sanitárních příček a dveří SP2 vč. kování </t>
  </si>
  <si>
    <t>1019488345</t>
  </si>
  <si>
    <t>Sp2</t>
  </si>
  <si>
    <t>184</t>
  </si>
  <si>
    <t>998766312</t>
  </si>
  <si>
    <t>Přesun hmot procentní pro kce truhlářské ruční v objektech v přes 6 do 12 m</t>
  </si>
  <si>
    <t>-2140367072</t>
  </si>
  <si>
    <t>185</t>
  </si>
  <si>
    <t>998766319</t>
  </si>
  <si>
    <t>Příplatek k ručnímu přesunu hmot procentnímu pro kce truhlářské za zvětšený přesun ZKD 50 m</t>
  </si>
  <si>
    <t>-150612173</t>
  </si>
  <si>
    <t>186</t>
  </si>
  <si>
    <t>76788111R1</t>
  </si>
  <si>
    <t>Dodávka a montáž záchytného systému</t>
  </si>
  <si>
    <t>-394303565</t>
  </si>
  <si>
    <t>187</t>
  </si>
  <si>
    <t>76799511R</t>
  </si>
  <si>
    <t>Montáž atypických zámečnických konstrukcí - spojovací krček vč. započítání výztuh, pomocného a spojovacího materiálu a povrchové úpravy</t>
  </si>
  <si>
    <t>kg</t>
  </si>
  <si>
    <t>219455946</t>
  </si>
  <si>
    <t>krček</t>
  </si>
  <si>
    <t>L160/100/10</t>
  </si>
  <si>
    <t>159,2</t>
  </si>
  <si>
    <t>UPE 160</t>
  </si>
  <si>
    <t>73,3</t>
  </si>
  <si>
    <t>41,7</t>
  </si>
  <si>
    <t>36,6</t>
  </si>
  <si>
    <t>HEB 100</t>
  </si>
  <si>
    <t>IPE 140</t>
  </si>
  <si>
    <t>63,2</t>
  </si>
  <si>
    <t>55,6</t>
  </si>
  <si>
    <t>U 80</t>
  </si>
  <si>
    <t>18,8</t>
  </si>
  <si>
    <t>započítání výztuh, pomocného a spojovacího materiálu</t>
  </si>
  <si>
    <t>65,8</t>
  </si>
  <si>
    <t>5,6</t>
  </si>
  <si>
    <t>plech P10</t>
  </si>
  <si>
    <t>188</t>
  </si>
  <si>
    <t>767X04</t>
  </si>
  <si>
    <t>Započítání výztuh, pomocného a spojovacího materiálu</t>
  </si>
  <si>
    <t>978385054</t>
  </si>
  <si>
    <t>65,8/1000</t>
  </si>
  <si>
    <t>5,6/1000</t>
  </si>
  <si>
    <t>189</t>
  </si>
  <si>
    <t>13611228</t>
  </si>
  <si>
    <t>plech ocelový hladký jakost S235JR tl 10mm tabule vč. povrchové úpravy</t>
  </si>
  <si>
    <t>-1581705625</t>
  </si>
  <si>
    <t>Dle tabulky výkazu materiálu pro spojovací krček</t>
  </si>
  <si>
    <t>56/1000</t>
  </si>
  <si>
    <t>0,056*1,08 'Přepočtené koeficientem množství</t>
  </si>
  <si>
    <t>190</t>
  </si>
  <si>
    <t>1301074R</t>
  </si>
  <si>
    <t>ocel profilová jakost S235JR (11 375) průřez IPE 140 vč. povrchové úpravy</t>
  </si>
  <si>
    <t>320510728</t>
  </si>
  <si>
    <t>63,2/1000</t>
  </si>
  <si>
    <t>55,6/1000</t>
  </si>
  <si>
    <t>0,119*1,08 'Přepočtené koeficientem množství</t>
  </si>
  <si>
    <t>191</t>
  </si>
  <si>
    <t>1301097R</t>
  </si>
  <si>
    <t>ocel profilová jakost S235JR (11 375) průřez HEB 100 vč. povrchové úpravy</t>
  </si>
  <si>
    <t>-241756528</t>
  </si>
  <si>
    <t>50/1000</t>
  </si>
  <si>
    <t>0,05*1,08 'Přepočtené koeficientem množství</t>
  </si>
  <si>
    <t>192</t>
  </si>
  <si>
    <t>1301093R</t>
  </si>
  <si>
    <t>ocel profilová jakost S235JR (11 375) průřez UPE 160 vč. povrchové úpravy</t>
  </si>
  <si>
    <t>675748219</t>
  </si>
  <si>
    <t>73,3/1000</t>
  </si>
  <si>
    <t>41,7/1000</t>
  </si>
  <si>
    <t>36,6/1000</t>
  </si>
  <si>
    <t>0,152*1,08 'Přepočtené koeficientem množství</t>
  </si>
  <si>
    <t>193</t>
  </si>
  <si>
    <t>1338500R</t>
  </si>
  <si>
    <t>ocel profilová jakost S235JR (11 375) průřez U 80 vč. povrchové úpravy</t>
  </si>
  <si>
    <t>2144175555</t>
  </si>
  <si>
    <t>18,8/1000</t>
  </si>
  <si>
    <t>0,019*1,08 'Přepočtené koeficientem množství</t>
  </si>
  <si>
    <t>194</t>
  </si>
  <si>
    <t>1301053R1</t>
  </si>
  <si>
    <t>úhelník ocelový nerovnostranný jakost S235JR (11 375) 160x100x10mm vč. povrchové úpravy</t>
  </si>
  <si>
    <t>180547323</t>
  </si>
  <si>
    <t>160/1000</t>
  </si>
  <si>
    <t>159,2/1000</t>
  </si>
  <si>
    <t>0,319*1,08 'Přepočtené koeficientem množství</t>
  </si>
  <si>
    <t>195</t>
  </si>
  <si>
    <t>76799511R1</t>
  </si>
  <si>
    <t>Montáž atypických zámečnických konstrukcí hm do 5 kg vč. započítání výztuh, pomocného a spojovacího materiálu</t>
  </si>
  <si>
    <t>-526105332</t>
  </si>
  <si>
    <t>dle tabulky výkazu ocely výkres D.1.2.14</t>
  </si>
  <si>
    <t>248,9</t>
  </si>
  <si>
    <t>dle tabulky výkazu ocely výkres D.1.2.15</t>
  </si>
  <si>
    <t>HEA 220</t>
  </si>
  <si>
    <t>371,2</t>
  </si>
  <si>
    <t>L 160x100x10</t>
  </si>
  <si>
    <t>31,6</t>
  </si>
  <si>
    <t>24,9</t>
  </si>
  <si>
    <t>40,3</t>
  </si>
  <si>
    <t>196</t>
  </si>
  <si>
    <t>1301105R</t>
  </si>
  <si>
    <t>659707528</t>
  </si>
  <si>
    <t>273,7/1000</t>
  </si>
  <si>
    <t>31,6/1000</t>
  </si>
  <si>
    <t>0,306*1,08 'Přepočtené koeficientem množství</t>
  </si>
  <si>
    <t>197</t>
  </si>
  <si>
    <t>1301096r</t>
  </si>
  <si>
    <t>ocel profilová jakost S235JR (11 375) průřez HEA 220 vč. povrchové úpravy</t>
  </si>
  <si>
    <t>-575690781</t>
  </si>
  <si>
    <t>371,2/1000</t>
  </si>
  <si>
    <t>0,371*1,08 'Přepočtené koeficientem množství</t>
  </si>
  <si>
    <t>198</t>
  </si>
  <si>
    <t>767X05</t>
  </si>
  <si>
    <t>1251925503</t>
  </si>
  <si>
    <t>24,9/1000</t>
  </si>
  <si>
    <t>40,3/1000</t>
  </si>
  <si>
    <t>0,065*1,08 'Přepočtené koeficientem množství</t>
  </si>
  <si>
    <t>199</t>
  </si>
  <si>
    <t>76799511R2</t>
  </si>
  <si>
    <t>Montáž atypických zámečnických konstrukcí -schodiště vč. započítání výztuh, pomocného a spojovacího materiálu a povrchové úpravy</t>
  </si>
  <si>
    <t>1414505590</t>
  </si>
  <si>
    <t>schodiště</t>
  </si>
  <si>
    <t>UPE 120</t>
  </si>
  <si>
    <t>38,7</t>
  </si>
  <si>
    <t>102,9</t>
  </si>
  <si>
    <t>108,9</t>
  </si>
  <si>
    <t>70,2</t>
  </si>
  <si>
    <t>tr 40x40x3</t>
  </si>
  <si>
    <t>7,1</t>
  </si>
  <si>
    <t>45,1</t>
  </si>
  <si>
    <t>16,7</t>
  </si>
  <si>
    <t>10,3</t>
  </si>
  <si>
    <t>tr 60x60x3</t>
  </si>
  <si>
    <t>24,7</t>
  </si>
  <si>
    <t>50,5</t>
  </si>
  <si>
    <t>TR 250x100x4</t>
  </si>
  <si>
    <t>656,6</t>
  </si>
  <si>
    <t>TR 120x120x4</t>
  </si>
  <si>
    <t>366,5</t>
  </si>
  <si>
    <t>179,8</t>
  </si>
  <si>
    <t>259,1</t>
  </si>
  <si>
    <t>82,7</t>
  </si>
  <si>
    <t>L90x60x6</t>
  </si>
  <si>
    <t>2,7</t>
  </si>
  <si>
    <t>P 20</t>
  </si>
  <si>
    <t>55,4</t>
  </si>
  <si>
    <t>19,8</t>
  </si>
  <si>
    <t>8,8</t>
  </si>
  <si>
    <t>P 4</t>
  </si>
  <si>
    <t>0,6</t>
  </si>
  <si>
    <t>35,8</t>
  </si>
  <si>
    <t>274</t>
  </si>
  <si>
    <t>214,1</t>
  </si>
  <si>
    <t>77,7</t>
  </si>
  <si>
    <t>31,1</t>
  </si>
  <si>
    <t>18,7</t>
  </si>
  <si>
    <t>6,7</t>
  </si>
  <si>
    <t>8,1</t>
  </si>
  <si>
    <t>208,4</t>
  </si>
  <si>
    <t>81,2</t>
  </si>
  <si>
    <t>200</t>
  </si>
  <si>
    <t>1361124R</t>
  </si>
  <si>
    <t>plech ocelový hladký jakost S235JR tl 20mm tabule vč. povrchové úpravy</t>
  </si>
  <si>
    <t>-757835723</t>
  </si>
  <si>
    <t>55,4/1000</t>
  </si>
  <si>
    <t>19,8/1000</t>
  </si>
  <si>
    <t>8,8/1000</t>
  </si>
  <si>
    <t>201</t>
  </si>
  <si>
    <t>1361121R1</t>
  </si>
  <si>
    <t>plech ocelový hladký jakost S235JR tl 4mm tabule vč. povrchové úpravy</t>
  </si>
  <si>
    <t>-1637060365</t>
  </si>
  <si>
    <t>0,6/1000</t>
  </si>
  <si>
    <t>35,8/1000</t>
  </si>
  <si>
    <t>274/1000</t>
  </si>
  <si>
    <t>214,1/1000</t>
  </si>
  <si>
    <t>61/1000</t>
  </si>
  <si>
    <t>77,7/1000</t>
  </si>
  <si>
    <t>31,1/1000</t>
  </si>
  <si>
    <t>18,7/1000</t>
  </si>
  <si>
    <t>6,7/1000</t>
  </si>
  <si>
    <t>8,1/1000</t>
  </si>
  <si>
    <t>202</t>
  </si>
  <si>
    <t>1301091R3</t>
  </si>
  <si>
    <t>ocel profilová jakost S235JR (11 375) průřez UE 120 vč. povrchové úpravy</t>
  </si>
  <si>
    <t>-1587847964</t>
  </si>
  <si>
    <t>38,7/1000</t>
  </si>
  <si>
    <t>102,9/1000</t>
  </si>
  <si>
    <t>29/1000</t>
  </si>
  <si>
    <t>108,9/1000</t>
  </si>
  <si>
    <t>70,2/1000</t>
  </si>
  <si>
    <t>203</t>
  </si>
  <si>
    <t>1301051R</t>
  </si>
  <si>
    <t>úhelník ocelový nerovnostranný jakost S235JR (11 375) 90x60x6mm vč. povrchové úpravy</t>
  </si>
  <si>
    <t>-2106163853</t>
  </si>
  <si>
    <t>2,7/1000</t>
  </si>
  <si>
    <t>204</t>
  </si>
  <si>
    <t>1548515T</t>
  </si>
  <si>
    <t>TR 40x40x3 vč. povrchové úpravy</t>
  </si>
  <si>
    <t>1548677993</t>
  </si>
  <si>
    <t>18/1000</t>
  </si>
  <si>
    <t>7,1/1000</t>
  </si>
  <si>
    <t>45,1/1000</t>
  </si>
  <si>
    <t>16,7/1000</t>
  </si>
  <si>
    <t>10,3/1000</t>
  </si>
  <si>
    <t>205</t>
  </si>
  <si>
    <t>1548515R1</t>
  </si>
  <si>
    <t>TR 60x60x3 vč. povrchové úpravy</t>
  </si>
  <si>
    <t>1670378116</t>
  </si>
  <si>
    <t>24,7/1000</t>
  </si>
  <si>
    <t>14/1000</t>
  </si>
  <si>
    <t>50,5/1000</t>
  </si>
  <si>
    <t>206</t>
  </si>
  <si>
    <t>1548518R3</t>
  </si>
  <si>
    <t>TR 250x100x4 vč. povrchové úpravy</t>
  </si>
  <si>
    <t>-41738656</t>
  </si>
  <si>
    <t>656,6/1000</t>
  </si>
  <si>
    <t>207</t>
  </si>
  <si>
    <t>1548514R4</t>
  </si>
  <si>
    <t>TR 120x120x4 vč. povrchové úpravy</t>
  </si>
  <si>
    <t>1456954145</t>
  </si>
  <si>
    <t>366,5/1000</t>
  </si>
  <si>
    <t>179,8/1000</t>
  </si>
  <si>
    <t>259,1/1000</t>
  </si>
  <si>
    <t>82,7/1000</t>
  </si>
  <si>
    <t>208</t>
  </si>
  <si>
    <t>767X06</t>
  </si>
  <si>
    <t>1881340343</t>
  </si>
  <si>
    <t>208,4/1000</t>
  </si>
  <si>
    <t>81,2/1000</t>
  </si>
  <si>
    <t>0,289*1,08 'Přepočtené koeficientem množství</t>
  </si>
  <si>
    <t>209</t>
  </si>
  <si>
    <t>767X0D</t>
  </si>
  <si>
    <t xml:space="preserve">Dodávka a montáž zavěšené protipožárních Al stěny  2190x4310 ozn. D - kompletní dodávka</t>
  </si>
  <si>
    <t>-612567595</t>
  </si>
  <si>
    <t>ozn. D</t>
  </si>
  <si>
    <t>210</t>
  </si>
  <si>
    <t>767X0E</t>
  </si>
  <si>
    <t xml:space="preserve">Dodávka a montáž zavěšené protipožárních  Al stěny  2190x3860 ozn. E - kompletní dodávka</t>
  </si>
  <si>
    <t>863591690</t>
  </si>
  <si>
    <t>ozn. E</t>
  </si>
  <si>
    <t>211</t>
  </si>
  <si>
    <t>767X0F</t>
  </si>
  <si>
    <t>Dodávka a montáž zavěšené prosklené stěny Al profilů ozn. F - specifikace dle PD</t>
  </si>
  <si>
    <t>1288315384</t>
  </si>
  <si>
    <t>ozn. F</t>
  </si>
  <si>
    <t>212</t>
  </si>
  <si>
    <t>767Z1</t>
  </si>
  <si>
    <t>Dodávka a montáž hliníkového zadlažďovacího poklopu 600x600</t>
  </si>
  <si>
    <t>-835861123</t>
  </si>
  <si>
    <t>Z1</t>
  </si>
  <si>
    <t>213</t>
  </si>
  <si>
    <t>998767312</t>
  </si>
  <si>
    <t>Přesun hmot procentní pro zámečnické konstrukce ruční v objektech v přes 6 do 12 m</t>
  </si>
  <si>
    <t>-1046271799</t>
  </si>
  <si>
    <t>214</t>
  </si>
  <si>
    <t>998767319</t>
  </si>
  <si>
    <t>Příplatek k ručnímu přesunu hmot procentnímu pro zámečnické konstrukce za zvětšený přesun ZKD 50 m</t>
  </si>
  <si>
    <t>1741520377</t>
  </si>
  <si>
    <t>771</t>
  </si>
  <si>
    <t>Podlahy z dlaždic</t>
  </si>
  <si>
    <t>215</t>
  </si>
  <si>
    <t>771111011</t>
  </si>
  <si>
    <t>Vysátí podkladu před pokládkou dlažby</t>
  </si>
  <si>
    <t>2106795848</t>
  </si>
  <si>
    <t>216</t>
  </si>
  <si>
    <t>771121011</t>
  </si>
  <si>
    <t>Nátěr penetrační na podlahu</t>
  </si>
  <si>
    <t>-1165335484</t>
  </si>
  <si>
    <t>217</t>
  </si>
  <si>
    <t>771161021</t>
  </si>
  <si>
    <t>Montáž profilu ukončujícího pro plynulý přechod (dlažby s kobercem apod.)</t>
  </si>
  <si>
    <t>-1889720524</t>
  </si>
  <si>
    <t>218</t>
  </si>
  <si>
    <t>5905413R</t>
  </si>
  <si>
    <t>profil přechodový nerezový</t>
  </si>
  <si>
    <t>-275979195</t>
  </si>
  <si>
    <t>2*1,1 'Přepočtené koeficientem množství</t>
  </si>
  <si>
    <t>219</t>
  </si>
  <si>
    <t>771574413</t>
  </si>
  <si>
    <t>Montáž podlah keramických hladkých lepených cementovým flexibilním lepidlem přes 2 do 4 ks/m2</t>
  </si>
  <si>
    <t>-2071561484</t>
  </si>
  <si>
    <t>220</t>
  </si>
  <si>
    <t>59761136</t>
  </si>
  <si>
    <t>dlažba keramická slinutá mrazuvzdorná povrch hladký/lesklý tl do 10mm přes 2 do 4ks/m2</t>
  </si>
  <si>
    <t>2090719002</t>
  </si>
  <si>
    <t>31,9*1,15 'Přepočtené koeficientem množství</t>
  </si>
  <si>
    <t>221</t>
  </si>
  <si>
    <t>771591115</t>
  </si>
  <si>
    <t>Podlahy spárování silikonem</t>
  </si>
  <si>
    <t>1606332601</t>
  </si>
  <si>
    <t>3,7*2</t>
  </si>
  <si>
    <t>222</t>
  </si>
  <si>
    <t>998771312</t>
  </si>
  <si>
    <t>Přesun hmot procentní pro podlahy z dlaždic ruční v objektech v přes 6 do 12 m</t>
  </si>
  <si>
    <t>1116079661</t>
  </si>
  <si>
    <t>223</t>
  </si>
  <si>
    <t>998771319</t>
  </si>
  <si>
    <t>Příplatek k ručnímu přesunu hmot procentnímu pro podlahy z dlaždic za zvětšený přesun ZKD 50 m</t>
  </si>
  <si>
    <t>336918760</t>
  </si>
  <si>
    <t>776</t>
  </si>
  <si>
    <t>Podlahy povlakové</t>
  </si>
  <si>
    <t>224</t>
  </si>
  <si>
    <t>776111111</t>
  </si>
  <si>
    <t>Broušení anhydritového podkladu povlakových podlah</t>
  </si>
  <si>
    <t>-1804600557</t>
  </si>
  <si>
    <t>225</t>
  </si>
  <si>
    <t>776111311</t>
  </si>
  <si>
    <t>Vysátí podkladu povlakových podlah</t>
  </si>
  <si>
    <t>2046704941</t>
  </si>
  <si>
    <t>226</t>
  </si>
  <si>
    <t>776121112</t>
  </si>
  <si>
    <t>Vodou ředitelná penetrace savého podkladu povlakových podlah</t>
  </si>
  <si>
    <t>-220073878</t>
  </si>
  <si>
    <t>227</t>
  </si>
  <si>
    <t>776141111</t>
  </si>
  <si>
    <t>Stěrka podlahová nivelační pro vyrovnání podkladu povlakových podlah pevnosti 20 MPa tl do 3 mm</t>
  </si>
  <si>
    <t>252851789</t>
  </si>
  <si>
    <t>228</t>
  </si>
  <si>
    <t>776141221</t>
  </si>
  <si>
    <t>Stěrka podlahová nivelační pro vyrovnání podkladu povlakových podlah schodišťových stupňů pevnosti 35 MPa tl do 3 mm</t>
  </si>
  <si>
    <t>773303965</t>
  </si>
  <si>
    <t>229</t>
  </si>
  <si>
    <t>776144111</t>
  </si>
  <si>
    <t>Tmelení hran schodišťových povlakových podlah</t>
  </si>
  <si>
    <t>-1157331685</t>
  </si>
  <si>
    <t>(12*1,2)*2</t>
  </si>
  <si>
    <t>(13*1,2)*2</t>
  </si>
  <si>
    <t>230</t>
  </si>
  <si>
    <t>776231111</t>
  </si>
  <si>
    <t>Lepení lamel a čtverců z vinylu standardním lepidlem</t>
  </si>
  <si>
    <t>847624110</t>
  </si>
  <si>
    <t>2,13*1,2</t>
  </si>
  <si>
    <t>1,57*1,2</t>
  </si>
  <si>
    <t>3,275*1,2</t>
  </si>
  <si>
    <t>231</t>
  </si>
  <si>
    <t>2841105R</t>
  </si>
  <si>
    <t xml:space="preserve">dílce vinylové </t>
  </si>
  <si>
    <t>-1008538612</t>
  </si>
  <si>
    <t>186,92*1,1 'Přepočtené koeficientem množství</t>
  </si>
  <si>
    <t>232</t>
  </si>
  <si>
    <t>77634111R1</t>
  </si>
  <si>
    <t>Montáž podlahovin z vinylu na stupnice šířky přes 300 mm</t>
  </si>
  <si>
    <t>769361821</t>
  </si>
  <si>
    <t>12*1,2</t>
  </si>
  <si>
    <t>13*1,2</t>
  </si>
  <si>
    <t>233</t>
  </si>
  <si>
    <t>2841108R2</t>
  </si>
  <si>
    <t>vinyl pro schodiště stupnice</t>
  </si>
  <si>
    <t>532506864</t>
  </si>
  <si>
    <t>30*0,33 'Přepočtené koeficientem množství</t>
  </si>
  <si>
    <t>234</t>
  </si>
  <si>
    <t>77634112R4</t>
  </si>
  <si>
    <t>Montáž podlahovin z vinylu na podstupnice výšky do 200 mm</t>
  </si>
  <si>
    <t>564163994</t>
  </si>
  <si>
    <t>235</t>
  </si>
  <si>
    <t>2841108R3</t>
  </si>
  <si>
    <t>vinyl pro schodiště podstupnice</t>
  </si>
  <si>
    <t>1531528304</t>
  </si>
  <si>
    <t>30*0,22 'Přepočtené koeficientem množství</t>
  </si>
  <si>
    <t>236</t>
  </si>
  <si>
    <t>776421111</t>
  </si>
  <si>
    <t>Montáž obvodových lišt lepením</t>
  </si>
  <si>
    <t>-1038416028</t>
  </si>
  <si>
    <t>-0,65</t>
  </si>
  <si>
    <t>0,35*6</t>
  </si>
  <si>
    <t>-2</t>
  </si>
  <si>
    <t>-2,25</t>
  </si>
  <si>
    <t>14,105*2</t>
  </si>
  <si>
    <t>(12*0,16)*2</t>
  </si>
  <si>
    <t>(13*0,16)*2</t>
  </si>
  <si>
    <t>-1,8*2</t>
  </si>
  <si>
    <t>237</t>
  </si>
  <si>
    <t>2841100R</t>
  </si>
  <si>
    <t>lišta soklová PVC</t>
  </si>
  <si>
    <t>-1350503415</t>
  </si>
  <si>
    <t>144,09*1,02 'Přepočtené koeficientem množství</t>
  </si>
  <si>
    <t>238</t>
  </si>
  <si>
    <t>776421311</t>
  </si>
  <si>
    <t>Montáž přechodových samolepících lišt</t>
  </si>
  <si>
    <t>-332214388</t>
  </si>
  <si>
    <t>mezi stávajícím objektem a m.č. 1.03</t>
  </si>
  <si>
    <t>1,8</t>
  </si>
  <si>
    <t>mezi stávajícím objektem a m.č. 2.05</t>
  </si>
  <si>
    <t>239</t>
  </si>
  <si>
    <t>5905413R2</t>
  </si>
  <si>
    <t>185084477</t>
  </si>
  <si>
    <t>4,05*1,02 'Přepočtené koeficientem množství</t>
  </si>
  <si>
    <t>240</t>
  </si>
  <si>
    <t>998776312</t>
  </si>
  <si>
    <t>Přesun hmot procentní pro podlahy povlakové ruční v objektech v přes 6 do 12 m</t>
  </si>
  <si>
    <t>-1025384006</t>
  </si>
  <si>
    <t>241</t>
  </si>
  <si>
    <t>998776319</t>
  </si>
  <si>
    <t>Příplatek k ručnímu přesunu hmot procentnímu pro podlahy povlakové za zvětšený přesun ZKD 50 m</t>
  </si>
  <si>
    <t>328623226</t>
  </si>
  <si>
    <t>781</t>
  </si>
  <si>
    <t>Dokončovací práce - obklady</t>
  </si>
  <si>
    <t>242</t>
  </si>
  <si>
    <t>781111011</t>
  </si>
  <si>
    <t>Ometení (oprášení) stěny při přípravě podkladu</t>
  </si>
  <si>
    <t>-521639968</t>
  </si>
  <si>
    <t>(2,75*2,1)*2</t>
  </si>
  <si>
    <t>(4,75*2,1)*2</t>
  </si>
  <si>
    <t>ostění a parapet</t>
  </si>
  <si>
    <t>(0,3*0,3)*2</t>
  </si>
  <si>
    <t>(3,85*2,1)*2</t>
  </si>
  <si>
    <t>1,2*1,5</t>
  </si>
  <si>
    <t>1,2*0,65</t>
  </si>
  <si>
    <t>243</t>
  </si>
  <si>
    <t>781121011</t>
  </si>
  <si>
    <t>Nátěr penetrační na stěnu</t>
  </si>
  <si>
    <t>1690690819</t>
  </si>
  <si>
    <t>244</t>
  </si>
  <si>
    <t>781472214</t>
  </si>
  <si>
    <t>Montáž obkladů keramických hladkých lepených cementovým flexibilním lepidlem přes 4 do 6 ks/m2</t>
  </si>
  <si>
    <t>-31879870</t>
  </si>
  <si>
    <t>245</t>
  </si>
  <si>
    <t>59761707</t>
  </si>
  <si>
    <t>obklad keramický nemrazuvzdorný povrch hladký/lesklý tl do 10mm přes 4 do 6ks/m2</t>
  </si>
  <si>
    <t>-1955274966</t>
  </si>
  <si>
    <t>70,14*1,15 'Přepočtené koeficientem množství</t>
  </si>
  <si>
    <t>246</t>
  </si>
  <si>
    <t>781492211</t>
  </si>
  <si>
    <t>Montáž profilů rohových lepených flexibilním cementovým lepidlem</t>
  </si>
  <si>
    <t>1660585337</t>
  </si>
  <si>
    <t>0,3*2</t>
  </si>
  <si>
    <t>2,1*4</t>
  </si>
  <si>
    <t>0,65</t>
  </si>
  <si>
    <t>247</t>
  </si>
  <si>
    <t>19416012</t>
  </si>
  <si>
    <t>lišta ukončovací nerezová 10mm</t>
  </si>
  <si>
    <t>297391714</t>
  </si>
  <si>
    <t>26,4*1,05 'Přepočtené koeficientem množství</t>
  </si>
  <si>
    <t>248</t>
  </si>
  <si>
    <t>781495115</t>
  </si>
  <si>
    <t>Spárování vnitřních obkladů silikonem</t>
  </si>
  <si>
    <t>427897185</t>
  </si>
  <si>
    <t>2,1*8</t>
  </si>
  <si>
    <t>1,2</t>
  </si>
  <si>
    <t>249</t>
  </si>
  <si>
    <t>998781312</t>
  </si>
  <si>
    <t>Přesun hmot procentní pro obklady keramické ruční v objektech v přes 6 do 12 m</t>
  </si>
  <si>
    <t>343899882</t>
  </si>
  <si>
    <t>250</t>
  </si>
  <si>
    <t>998781319</t>
  </si>
  <si>
    <t>Příplatek k ručnímu přesunu hmot procentnímu pro obklady keramické za zvětšený přesun ZKD 50 m</t>
  </si>
  <si>
    <t>454740974</t>
  </si>
  <si>
    <t>251</t>
  </si>
  <si>
    <t>784181101</t>
  </si>
  <si>
    <t>Základní akrylátová jednonásobná bezbarvá penetrace podkladu v místnostech v do 3,80 m</t>
  </si>
  <si>
    <t>324446523</t>
  </si>
  <si>
    <t>(4,75*0,45)*2</t>
  </si>
  <si>
    <t>(2,75*0,45)*2</t>
  </si>
  <si>
    <t>(0,45*0,3)*2</t>
  </si>
  <si>
    <t>-2*0,45</t>
  </si>
  <si>
    <t>(3,85*0,45)*2</t>
  </si>
  <si>
    <t>3,275*3</t>
  </si>
  <si>
    <t>1,2*3</t>
  </si>
  <si>
    <t>(8,96*3,3)*2</t>
  </si>
  <si>
    <t>(6,3*3,3)*2</t>
  </si>
  <si>
    <t>-1,2*0,65</t>
  </si>
  <si>
    <t>-1,5*1,2</t>
  </si>
  <si>
    <t>-1,2*1,5</t>
  </si>
  <si>
    <t>(4,5*3,3)*2</t>
  </si>
  <si>
    <t>(13,67*3,3)*2</t>
  </si>
  <si>
    <t>2,6*3,15</t>
  </si>
  <si>
    <t>2,65*2,87</t>
  </si>
  <si>
    <t>3*2,87</t>
  </si>
  <si>
    <t>252</t>
  </si>
  <si>
    <t>784221101</t>
  </si>
  <si>
    <t>Dvojnásobné bílé malby ze směsí za sucha dobře otěruvzdorných v místnostech do 3,80 m</t>
  </si>
  <si>
    <t>2045224295</t>
  </si>
  <si>
    <t>SO03 - Zdravotechnika - primárně způsobilé nákaldy</t>
  </si>
  <si>
    <t xml:space="preserve">    722 - Zdravotechnika - vnitřní vodovod</t>
  </si>
  <si>
    <t>OST - Ostatní</t>
  </si>
  <si>
    <t>974031142</t>
  </si>
  <si>
    <t>Vysekání rýh ve zdivu cihelném hl do 70 mm š do 70 mm</t>
  </si>
  <si>
    <t>1779330244</t>
  </si>
  <si>
    <t>974031164</t>
  </si>
  <si>
    <t>Vysekání rýh ve zdivu cihelném hl do 150 mm š do 150 mm</t>
  </si>
  <si>
    <t>-1816969494</t>
  </si>
  <si>
    <t>1762141335</t>
  </si>
  <si>
    <t>-35478520</t>
  </si>
  <si>
    <t>0,816*15</t>
  </si>
  <si>
    <t>1411615494</t>
  </si>
  <si>
    <t>72124211R</t>
  </si>
  <si>
    <t xml:space="preserve">Lapač střešních splavenin z PP s kulovým kloubem na odtoku </t>
  </si>
  <si>
    <t>-1441605096</t>
  </si>
  <si>
    <t>721X01</t>
  </si>
  <si>
    <t>Dodávka a montáž WC závěsné vč. závěsného rámu a sedátka</t>
  </si>
  <si>
    <t>-1842335568</t>
  </si>
  <si>
    <t>721X02</t>
  </si>
  <si>
    <t>Dodávka a montáž odsávací urinál GOLEM s radarovým splachovačem</t>
  </si>
  <si>
    <t>372997072</t>
  </si>
  <si>
    <t>721X03</t>
  </si>
  <si>
    <t>Dodávka a montáž napájencí zdroj 24 V DC pro 1 kus splachovače</t>
  </si>
  <si>
    <t>1802136528</t>
  </si>
  <si>
    <t>721X04</t>
  </si>
  <si>
    <t>Dodávka a montáž závěsný rám pro urinál</t>
  </si>
  <si>
    <t>2043057271</t>
  </si>
  <si>
    <t>721X05</t>
  </si>
  <si>
    <t>Dodávka a montáž sifonu pro urinál</t>
  </si>
  <si>
    <t>1293787871</t>
  </si>
  <si>
    <t>721X06</t>
  </si>
  <si>
    <t>Dodávka a montáž bidetu závěsného vč. závěsného rámu a zápachové uzávěrky</t>
  </si>
  <si>
    <t>1011411820</t>
  </si>
  <si>
    <t>721X07</t>
  </si>
  <si>
    <t>Dodávka a montáž umyvadla vč. závěsného rámu a zápachové uzávěrky</t>
  </si>
  <si>
    <t>642697162</t>
  </si>
  <si>
    <t>721X09</t>
  </si>
  <si>
    <t>Dodávka a montáž kanalizačního potrubí z PP, HT DN 40 vč. tvarovek</t>
  </si>
  <si>
    <t>-639194323</t>
  </si>
  <si>
    <t>721X10</t>
  </si>
  <si>
    <t>Dodávka a montáž kanalizačního potrubí z PP, HT DN 50 vč. tvarovek</t>
  </si>
  <si>
    <t>-39184690</t>
  </si>
  <si>
    <t>721X11</t>
  </si>
  <si>
    <t>-774247085</t>
  </si>
  <si>
    <t>721X12</t>
  </si>
  <si>
    <t>Dodávka a montáž kanalizačního potrubí z PP, HT DN 110 vč. tvarovek</t>
  </si>
  <si>
    <t>-1041710006</t>
  </si>
  <si>
    <t>721X100</t>
  </si>
  <si>
    <t>-1285407278</t>
  </si>
  <si>
    <t>721X13</t>
  </si>
  <si>
    <t>Dodávka a montáž větrací soupravy hlavice HL 807 DN 110</t>
  </si>
  <si>
    <t>-1294651387</t>
  </si>
  <si>
    <t>721X13A</t>
  </si>
  <si>
    <t>Dodávka a montáž větrací soupravy hlavice HL 807 DN 75</t>
  </si>
  <si>
    <t>1466394028</t>
  </si>
  <si>
    <t>721X14</t>
  </si>
  <si>
    <t>Dodávka a montáž kanalizačního potrubí KG DN 110 vč. tvarovek</t>
  </si>
  <si>
    <t>1777272180</t>
  </si>
  <si>
    <t>721X15</t>
  </si>
  <si>
    <t>Dodávka a montáž kanalizačního potrubí KG DN 160 vč. tvarovek</t>
  </si>
  <si>
    <t>-226826648</t>
  </si>
  <si>
    <t>518941792</t>
  </si>
  <si>
    <t>722</t>
  </si>
  <si>
    <t>Zdravotechnika - vnitřní vodovod</t>
  </si>
  <si>
    <t>722X01</t>
  </si>
  <si>
    <t>Dodávka a montáž el. zásobníkový ohřívač OKHE ONE/E 80 objem 65l</t>
  </si>
  <si>
    <t>591063013</t>
  </si>
  <si>
    <t>722X02</t>
  </si>
  <si>
    <t>Dodávka a montáž pojistné soupravy T 1847</t>
  </si>
  <si>
    <t>892146512</t>
  </si>
  <si>
    <t>722X04</t>
  </si>
  <si>
    <t xml:space="preserve">Dodávka a montáž baterie umyvadlové </t>
  </si>
  <si>
    <t>-2092350195</t>
  </si>
  <si>
    <t>722X07</t>
  </si>
  <si>
    <t>Dodávka a montáž rohového kulového uzávěru s filtrem, 1/2" x 3/8"</t>
  </si>
  <si>
    <t>-2141282670</t>
  </si>
  <si>
    <t>722X08</t>
  </si>
  <si>
    <t>Dodávka a montáž kohoutu kulového s vypouštěním DN 20</t>
  </si>
  <si>
    <t>-27222101</t>
  </si>
  <si>
    <t>722X09</t>
  </si>
  <si>
    <t>Dodávka a montáž kulového kohoutu uzavírací DN 32</t>
  </si>
  <si>
    <t>-1707420343</t>
  </si>
  <si>
    <t>722X10</t>
  </si>
  <si>
    <t>Dodávka a montáž plastového potrubí PP-RCT, PN 22 20x2,3 vč. tepelné izolace</t>
  </si>
  <si>
    <t>-46096281</t>
  </si>
  <si>
    <t>722X11</t>
  </si>
  <si>
    <t>Dodávka a montáž plastového potrubí PP-RCT, PN 22 25x2,8 vč. tepelné izolace</t>
  </si>
  <si>
    <t>262015875</t>
  </si>
  <si>
    <t>722X12</t>
  </si>
  <si>
    <t>Dodávka a montáž plastového potrubí PP-RCT, PN 22 32x3,6 vč. tepelné izolace</t>
  </si>
  <si>
    <t>1932965352</t>
  </si>
  <si>
    <t>722X4A</t>
  </si>
  <si>
    <t>Dodávka a montáž baterie umyvadlové na jednu vodu</t>
  </si>
  <si>
    <t>1170001664</t>
  </si>
  <si>
    <t>722X06</t>
  </si>
  <si>
    <t>Dodávka a montáž bidetové baterie</t>
  </si>
  <si>
    <t>-679185619</t>
  </si>
  <si>
    <t>998722312</t>
  </si>
  <si>
    <t>Přesun hmot procentní pro vnitřní vodovod ruční v objektech v přes 6 do 12 m</t>
  </si>
  <si>
    <t>-338281640</t>
  </si>
  <si>
    <t>OST</t>
  </si>
  <si>
    <t>Ostatní</t>
  </si>
  <si>
    <t>OST07</t>
  </si>
  <si>
    <t>Stavební přípomoce - průrazy, opravy fasády a jíné stavební zapravení</t>
  </si>
  <si>
    <t>-952058952</t>
  </si>
  <si>
    <t>SO04 - Ústřední vytápění - primárně způsobilé nákaldy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</si>
  <si>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</si>
  <si>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</si>
  <si>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</si>
  <si>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</si>
  <si>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732</t>
  </si>
  <si>
    <t>Ústřední vytápění - strojovny</t>
  </si>
  <si>
    <t>732331612.RFX-R1</t>
  </si>
  <si>
    <t xml:space="preserve">Nádoba tlaková expanzní s membránou Reflex N závitové připojení  o objemu 12 l</t>
  </si>
  <si>
    <t>-999364398</t>
  </si>
  <si>
    <t>732X01</t>
  </si>
  <si>
    <t>Dodávka a montáž hydraulického stabilizátoru MEIBES S BG, DN25, s hydraulickou výhubkou</t>
  </si>
  <si>
    <t>-1942983960</t>
  </si>
  <si>
    <t>732X02</t>
  </si>
  <si>
    <t>Dodávka a montáž čerpadlové skupiny MEIBES MeiiFlow S MC R DN 25</t>
  </si>
  <si>
    <t>311140275</t>
  </si>
  <si>
    <t>732X03</t>
  </si>
  <si>
    <t>Dodávka a montáž rozdělovače MEIBES MeiFlow Top S MF 3 HC</t>
  </si>
  <si>
    <t>1079465937</t>
  </si>
  <si>
    <t>733</t>
  </si>
  <si>
    <t>Ústřední vytápění - rozvodné potrubí</t>
  </si>
  <si>
    <t>733223102</t>
  </si>
  <si>
    <t>Potrubí měděné tvrdé spojované měkkým pájením D 15x1 mm</t>
  </si>
  <si>
    <t>534229444</t>
  </si>
  <si>
    <t>733223103</t>
  </si>
  <si>
    <t>Potrubí měděné tvrdé spojované měkkým pájením D 18x1 mm</t>
  </si>
  <si>
    <t>-1933301142</t>
  </si>
  <si>
    <t>733223104</t>
  </si>
  <si>
    <t>Potrubí měděné tvrdé spojované měkkým pájením D 22x1 mm</t>
  </si>
  <si>
    <t>-575608471</t>
  </si>
  <si>
    <t>733223105</t>
  </si>
  <si>
    <t>Potrubí měděné tvrdé spojované měkkým pájením D 28x1,5 mm</t>
  </si>
  <si>
    <t>-1915271181</t>
  </si>
  <si>
    <t>733811221</t>
  </si>
  <si>
    <t>Ochrana potrubí ústředního vytápění termoizolačními trubicemi z PE tl přes 6 do 9 mm DN do 22 mm</t>
  </si>
  <si>
    <t>-1362055440</t>
  </si>
  <si>
    <t>733811222</t>
  </si>
  <si>
    <t>Ochrana potrubí ústředního vytápění termoizolačními trubicemi z PE tl přes 6 do 9 mm DN přes 32 do 45 mm</t>
  </si>
  <si>
    <t>1835952311</t>
  </si>
  <si>
    <t>998733202</t>
  </si>
  <si>
    <t>Přesun hmot procentní pro rozvody potrubí v objektech v přes 6 do 12 m</t>
  </si>
  <si>
    <t>987214069</t>
  </si>
  <si>
    <t>734</t>
  </si>
  <si>
    <t>Ústřední vytápění - armatury</t>
  </si>
  <si>
    <t>734163443R1</t>
  </si>
  <si>
    <t>Filtr DN 25</t>
  </si>
  <si>
    <t>-2119826170</t>
  </si>
  <si>
    <t>734211126R1</t>
  </si>
  <si>
    <t>Ventil závitový odvzdušňovací - dodávka a montáž</t>
  </si>
  <si>
    <t>1664571096</t>
  </si>
  <si>
    <t>734220101R1</t>
  </si>
  <si>
    <t>Ventil vyvažovací STAD, DN 20</t>
  </si>
  <si>
    <t>-1677769089</t>
  </si>
  <si>
    <t>734221531</t>
  </si>
  <si>
    <t>Ventil závitový termostatický rohový jednoregulační G 3/8 PN 16 do 110°C bez hlavice ovládání</t>
  </si>
  <si>
    <t>974303087</t>
  </si>
  <si>
    <t>734261406R</t>
  </si>
  <si>
    <t xml:space="preserve">Armatura připojovací  radiátorů typu VK</t>
  </si>
  <si>
    <t>-762009418</t>
  </si>
  <si>
    <t>734X01</t>
  </si>
  <si>
    <t>Dodávka a montáž clony Kvs 2,9</t>
  </si>
  <si>
    <t>286911344</t>
  </si>
  <si>
    <t>734X02</t>
  </si>
  <si>
    <t>Dodávka a montáž separátoru vzduchu, nečistot a magnetický odlučovač 1 ks</t>
  </si>
  <si>
    <t>-1655759612</t>
  </si>
  <si>
    <t>734X03</t>
  </si>
  <si>
    <t>Dodávka a montáž kulové kohoutu se zajištěním SU R ¾ x ¾</t>
  </si>
  <si>
    <t>-632649846</t>
  </si>
  <si>
    <t>734X05</t>
  </si>
  <si>
    <t>Dodávka a montáž kulového kohoutu uzavíracího, DN 25</t>
  </si>
  <si>
    <t>-2140552782</t>
  </si>
  <si>
    <t>734X06</t>
  </si>
  <si>
    <t>Dodávka a montáž kulovýho kohoutu vypouštěcího</t>
  </si>
  <si>
    <t>-606673033</t>
  </si>
  <si>
    <t>998734202</t>
  </si>
  <si>
    <t>Přesun hmot procentní pro armatury v objektech v přes 6 do 12 m</t>
  </si>
  <si>
    <t>274598773</t>
  </si>
  <si>
    <t>735</t>
  </si>
  <si>
    <t>Ústřední vytápění - otopná tělesa</t>
  </si>
  <si>
    <t>735151259</t>
  </si>
  <si>
    <t>Otopné těleso panelové jednodeskové 1 přídavná přestupní plocha výška/délka 500/1200 mm výkon 1030 W</t>
  </si>
  <si>
    <t>-1715385227</t>
  </si>
  <si>
    <t>735151261</t>
  </si>
  <si>
    <t>Otopné těleso panelové jednodeskové 1 přídavná přestupní plocha výška/délka 500/1600 mm výkon 1373 W</t>
  </si>
  <si>
    <t>1620486325</t>
  </si>
  <si>
    <t>735151295</t>
  </si>
  <si>
    <t>Otopné těleso panelové jednodeskové 1 přídavná přestupní plocha výška/délka 900/800 mm výkon 1115 W</t>
  </si>
  <si>
    <t>-199916935</t>
  </si>
  <si>
    <t>735151454</t>
  </si>
  <si>
    <t>Otopné těleso panelové dvoudeskové 1 přídavná přestupní plocha výška/délka 500/700 mm výkon 782 W</t>
  </si>
  <si>
    <t>-2136498712</t>
  </si>
  <si>
    <t>735151456</t>
  </si>
  <si>
    <t>Otopné těleso panelové dvoudeskové 1 přídavná přestupní plocha výška/délka 500/900 mm výkon 1005 W</t>
  </si>
  <si>
    <t>-759768590</t>
  </si>
  <si>
    <t>735151458</t>
  </si>
  <si>
    <t>Otopné těleso panelové dvoudeskové 1 přídavná přestupní plocha výška/délka 500/1100 mm výkon 1229 W</t>
  </si>
  <si>
    <t>-100520345</t>
  </si>
  <si>
    <t>735151460</t>
  </si>
  <si>
    <t>Otopné těleso panelové dvoudeskové 1 přídavná přestupní plocha výška/délka 500/1400 mm výkon 1564 W</t>
  </si>
  <si>
    <t>1923322326</t>
  </si>
  <si>
    <t>735151694</t>
  </si>
  <si>
    <t>Otopné těleso panelové třídeskové 3 přídavné přestupní plochy výška/délka 900/700 mm výkon 2330 W</t>
  </si>
  <si>
    <t>-271165581</t>
  </si>
  <si>
    <t>998735202</t>
  </si>
  <si>
    <t>Přesun hmot procentní pro otopná tělesa v objektech v přes 6 do 12 m</t>
  </si>
  <si>
    <t>-1544372639</t>
  </si>
  <si>
    <t>OST01</t>
  </si>
  <si>
    <t>Pomocný materiál - podpěry, třmeny, závěsy</t>
  </si>
  <si>
    <t>-98321533</t>
  </si>
  <si>
    <t>OST02</t>
  </si>
  <si>
    <t>Dodávka a montáž fasádní komínové sady DN 125/80</t>
  </si>
  <si>
    <t>-277808490</t>
  </si>
  <si>
    <t>OST03</t>
  </si>
  <si>
    <t>Dodávka a montáž komínové trubky</t>
  </si>
  <si>
    <t>-1647169255</t>
  </si>
  <si>
    <t>OST04</t>
  </si>
  <si>
    <t>Dodávka a montáž kontrolního kusu přímý</t>
  </si>
  <si>
    <t>KUS</t>
  </si>
  <si>
    <t>-444583187</t>
  </si>
  <si>
    <t>OST05</t>
  </si>
  <si>
    <t>Dodávka a montáž kotvícího třmenu pro komín</t>
  </si>
  <si>
    <t>760057773</t>
  </si>
  <si>
    <t>OST06</t>
  </si>
  <si>
    <t>Dodávka a motáž svěrné objímky pro kmín</t>
  </si>
  <si>
    <t>946464512</t>
  </si>
  <si>
    <t>-1569424655</t>
  </si>
  <si>
    <t>SO06 - ICT - primárně způsobilé nákaldy</t>
  </si>
  <si>
    <t xml:space="preserve">    ICT - ostatní - ICT - ostatní</t>
  </si>
  <si>
    <t xml:space="preserve">    ICT - rozvody - ICT - rozvody</t>
  </si>
  <si>
    <t>ICT - ostatní</t>
  </si>
  <si>
    <t>Výseky</t>
  </si>
  <si>
    <t>kpl</t>
  </si>
  <si>
    <t>-73561957</t>
  </si>
  <si>
    <t>Úklid</t>
  </si>
  <si>
    <t>1141319440</t>
  </si>
  <si>
    <t>Měření kabeláže, vystavení protokolu</t>
  </si>
  <si>
    <t>248116791</t>
  </si>
  <si>
    <t>Zhotovitelská dokumentace (RDS)</t>
  </si>
  <si>
    <t>1288973154</t>
  </si>
  <si>
    <t>Dokumentace skutečného provedení</t>
  </si>
  <si>
    <t>-2066417117</t>
  </si>
  <si>
    <t>Mimostaveništní doprava</t>
  </si>
  <si>
    <t>-1959459334</t>
  </si>
  <si>
    <t>Drobný nespecifikovaný instalační a spojovací materiál</t>
  </si>
  <si>
    <t>2039440182</t>
  </si>
  <si>
    <t>ICT - rozvody</t>
  </si>
  <si>
    <t>19´´ patch panel, 1U, 24xRJ45, cat.6, UTP, osazený</t>
  </si>
  <si>
    <t>ks</t>
  </si>
  <si>
    <t>2117293620</t>
  </si>
  <si>
    <t>19´´ management panel, 1U, plastová oka, jednostranný</t>
  </si>
  <si>
    <t>-1963663625</t>
  </si>
  <si>
    <t>19´´ napájecí panel, 6x zás. 230V UTE, přepěťová ochrana 3.st.</t>
  </si>
  <si>
    <t>1984376821</t>
  </si>
  <si>
    <t>Komunikační zásuvka 2xRJ45, cat.5, UTP, zapuštěné provedení (design dle výběru)</t>
  </si>
  <si>
    <t>-1348295390</t>
  </si>
  <si>
    <t>Datový kabel, U/UTP, cat.6, 250MHz</t>
  </si>
  <si>
    <t>-1927712251</t>
  </si>
  <si>
    <t>Ohebná plastová instalační trubka, vnější Ø25mm, odolnost 320N/5cm, provedení pod omítku</t>
  </si>
  <si>
    <t>183047956</t>
  </si>
  <si>
    <t>Ohebná plastová instalační trubka, vnější Ø50mm, odolnost 320N/5cm, provedení pod omítku</t>
  </si>
  <si>
    <t>-1476251975</t>
  </si>
  <si>
    <t>Lišta plastová vkládací nášlapná (dimenzování dle uživatele)</t>
  </si>
  <si>
    <t>-267151844</t>
  </si>
  <si>
    <t>-1766520616</t>
  </si>
  <si>
    <t>SO07 - Elektroinstalace- primárně způsobilé nákaldy</t>
  </si>
  <si>
    <t xml:space="preserve">    D1 - Kabely</t>
  </si>
  <si>
    <t xml:space="preserve">    D2 - Svítidla</t>
  </si>
  <si>
    <t xml:space="preserve">    D3 - Přístroje, vypínače, zásuvky, rámečky</t>
  </si>
  <si>
    <t xml:space="preserve">    D4 - Přístrojové krabice, dopňující materiál</t>
  </si>
  <si>
    <t xml:space="preserve">    D5 - Rozvodné skříně</t>
  </si>
  <si>
    <t>D1</t>
  </si>
  <si>
    <t>Kabely</t>
  </si>
  <si>
    <t>Pol1</t>
  </si>
  <si>
    <t>Silový kabel CYKY-J 3x1,5 D+M</t>
  </si>
  <si>
    <t>57106894</t>
  </si>
  <si>
    <t>Pol2</t>
  </si>
  <si>
    <t>Silový kabel CYKY-J 3x2,5 D+M</t>
  </si>
  <si>
    <t>-1010958106</t>
  </si>
  <si>
    <t>Pol3</t>
  </si>
  <si>
    <t>Silový kabel CYKY-J 5x6 D+M</t>
  </si>
  <si>
    <t>333556655</t>
  </si>
  <si>
    <t>Pol4</t>
  </si>
  <si>
    <t>Silový kabel CYKY-O 2x1,5 D+M</t>
  </si>
  <si>
    <t>-1441357246</t>
  </si>
  <si>
    <t>Pol5</t>
  </si>
  <si>
    <t>Silový kabel CYKY-O 3x1,5 D+M</t>
  </si>
  <si>
    <t>771523149</t>
  </si>
  <si>
    <t>D2</t>
  </si>
  <si>
    <t>Svítidla</t>
  </si>
  <si>
    <t>Pol112</t>
  </si>
  <si>
    <t>Vestavěné LED svítidlo MODUS SPMI1000KO_V2; 1x10W, 1000lm, Ra80, 4000K, IP20</t>
  </si>
  <si>
    <t>-1365330545</t>
  </si>
  <si>
    <t>Pol6</t>
  </si>
  <si>
    <t>Vestavěné LED svítidlo MODUS FIT5000A_KN_IP65; 1x49W, 5300lm, Ra80,4000K, IP65 D+M</t>
  </si>
  <si>
    <t>332304998</t>
  </si>
  <si>
    <t>Pol7</t>
  </si>
  <si>
    <t>Zavěšené asymetrické LED svítidlo MODUS ASTAP3000M; 1x25W, 3200lm, Ra80, 4000K, IP20 D+M</t>
  </si>
  <si>
    <t>-2123108762</t>
  </si>
  <si>
    <t>Pol8</t>
  </si>
  <si>
    <t>Vestavěné LED svítidlo MODUS FIT_KN_IP65; 1x35W, 4200lm, Ra80, 4000K, IP65</t>
  </si>
  <si>
    <t>1349065923</t>
  </si>
  <si>
    <t>Pol9</t>
  </si>
  <si>
    <t>Vestavěné nouzové aku. LED svítidlo MODUS OZN/LVPU/1W/E/1/SE/X/WH; 1x1W, 125lm, Ra80, 4000K, IP20 D+M</t>
  </si>
  <si>
    <t>492570736</t>
  </si>
  <si>
    <t>D3</t>
  </si>
  <si>
    <t>Přístroje, vypínače, zásuvky, rámečky</t>
  </si>
  <si>
    <t>Pol10</t>
  </si>
  <si>
    <t>Sériový přepínač Tango, přístroj 3558-A05340 D+M</t>
  </si>
  <si>
    <t>-706286266</t>
  </si>
  <si>
    <t>Pol11</t>
  </si>
  <si>
    <t>Střídavý přepínač Tango, přístroj 3558-A06340 D+M</t>
  </si>
  <si>
    <t>-765195253</t>
  </si>
  <si>
    <t>Pol111</t>
  </si>
  <si>
    <t>Spínač automatický se snímačem pohybu 3299A-C22184 B Tango IP44</t>
  </si>
  <si>
    <t>-885563736</t>
  </si>
  <si>
    <t>Pol12</t>
  </si>
  <si>
    <t>Střídavý přepínač dvojitý Tango, přístroj 3558-A52340 D+M</t>
  </si>
  <si>
    <t>817642275</t>
  </si>
  <si>
    <t>Pol13</t>
  </si>
  <si>
    <t>Křížový přepínač Tango, přístroj 3558-A07340 D+M</t>
  </si>
  <si>
    <t>-963933688</t>
  </si>
  <si>
    <t>Pol14</t>
  </si>
  <si>
    <t>Kryt jednoduchý 3558A-A651B D+M</t>
  </si>
  <si>
    <t>1898127086</t>
  </si>
  <si>
    <t>Pol15</t>
  </si>
  <si>
    <t>Kryt dělený 3558A-A652B D+M</t>
  </si>
  <si>
    <t>435897137</t>
  </si>
  <si>
    <t>Pol16</t>
  </si>
  <si>
    <t>Jednofázová zásuvka dvojnásobná 5513A-C02357B Tango, s clonkami a natočenou dutinou D+M</t>
  </si>
  <si>
    <t>-2033022760</t>
  </si>
  <si>
    <t>Pol17</t>
  </si>
  <si>
    <t>Jednofázová zásuvka jednonásobná 5519A-A02357B Tango, s clonkami D+M</t>
  </si>
  <si>
    <t>1706594652</t>
  </si>
  <si>
    <t>Pol18</t>
  </si>
  <si>
    <t>Jednofázová zásuvka jednonásobná 5599A-A02357B Tango, s clonkami a ochranou proti přepětí D+M</t>
  </si>
  <si>
    <t>-648389342</t>
  </si>
  <si>
    <t>Pol19</t>
  </si>
  <si>
    <t>Rámeček jednonásobný D+M</t>
  </si>
  <si>
    <t>-984992997</t>
  </si>
  <si>
    <t>Pol20</t>
  </si>
  <si>
    <t>Rámeček dvojnásobný D+M</t>
  </si>
  <si>
    <t>1711492807</t>
  </si>
  <si>
    <t>Pol21</t>
  </si>
  <si>
    <t>Rámeček trojnásobný D+M</t>
  </si>
  <si>
    <t>-1965806072</t>
  </si>
  <si>
    <t>Pol22</t>
  </si>
  <si>
    <t>Rámeček čtyřnásobný D+M</t>
  </si>
  <si>
    <t>206933723</t>
  </si>
  <si>
    <t>Pol23</t>
  </si>
  <si>
    <t>Rámeček pětinásobný D+M</t>
  </si>
  <si>
    <t>-1295466125</t>
  </si>
  <si>
    <t>D4</t>
  </si>
  <si>
    <t>Přístrojové krabice, dopňující materiál</t>
  </si>
  <si>
    <t>Pol24</t>
  </si>
  <si>
    <t>Přístrojová krabice pod omítku - jednonásobná D+M</t>
  </si>
  <si>
    <t>-1344748164</t>
  </si>
  <si>
    <t>Pol25</t>
  </si>
  <si>
    <t>Přístrojová krabice pod omítku - dvojnásobná D+M</t>
  </si>
  <si>
    <t>-1266397977</t>
  </si>
  <si>
    <t>Pol26</t>
  </si>
  <si>
    <t>Přístrojová krabice pod omítku - trojnásobná D+M</t>
  </si>
  <si>
    <t>880112472</t>
  </si>
  <si>
    <t>Pol27</t>
  </si>
  <si>
    <t>Přístrojová krabice pod omítku - čtyřnásobná D+M</t>
  </si>
  <si>
    <t>344647778</t>
  </si>
  <si>
    <t>Pol28</t>
  </si>
  <si>
    <t>Přístrojová krabice pod omítku - pětinásobná D+M</t>
  </si>
  <si>
    <t>687682782</t>
  </si>
  <si>
    <t>Pol29</t>
  </si>
  <si>
    <t>Rozbočná krabice pod omítku, vč. víka a svorkovnice D+M</t>
  </si>
  <si>
    <t>-660166519</t>
  </si>
  <si>
    <t>Pol30</t>
  </si>
  <si>
    <t>Krabice pod omítku s ekvipotenciální přípojnicí a víčkem D+M</t>
  </si>
  <si>
    <t>1697603659</t>
  </si>
  <si>
    <t>Pol31</t>
  </si>
  <si>
    <t>Bernard svorka D+M</t>
  </si>
  <si>
    <t>8637053</t>
  </si>
  <si>
    <t>Pol32</t>
  </si>
  <si>
    <t>Vodič CY 6mm2, zel/žl. D+M</t>
  </si>
  <si>
    <t>873583576</t>
  </si>
  <si>
    <t>D5</t>
  </si>
  <si>
    <t>Rozvodné skříně</t>
  </si>
  <si>
    <t>Pol33</t>
  </si>
  <si>
    <t>D+M celoplastová rozvodnice HAGER,série GOLF,typ VF 218 PD ozn. RS5.2, zapuštěná, šířka 426 mm, výška 382 mm, hloubka 72 mm, krytí IP 40, přívod spodem, vývody horem a spodem, skládající se z následujících částí:</t>
  </si>
  <si>
    <t>332319873</t>
  </si>
  <si>
    <t>Pol34</t>
  </si>
  <si>
    <t>D+M Dozbrojení stávajícího rozvaděče "Stávající rozvaděč v 1.NP, ozn. RS5.1"</t>
  </si>
  <si>
    <t>-662685165</t>
  </si>
  <si>
    <t>419421813</t>
  </si>
  <si>
    <t>SO08 - Vzduchotechnika- primárně způsobilé nákaldy</t>
  </si>
  <si>
    <t xml:space="preserve">    751 - Vzduchotechnika</t>
  </si>
  <si>
    <t>751</t>
  </si>
  <si>
    <t>Vzduchotechnika</t>
  </si>
  <si>
    <t>751X01</t>
  </si>
  <si>
    <t>Diagonální ventilátor do kruhového potrubí s nastavitelným doběhem TD-500/150 3V-T; 270-340m3/hod při externí tlakové ztrátě až 100Pa, 53W, 0,21A, 230V, IP44, 2,7kg. Ovládán od osvětlení na WC chlapci a dívky</t>
  </si>
  <si>
    <t>1846452536</t>
  </si>
  <si>
    <t>751X02</t>
  </si>
  <si>
    <t>Tlumič kruhový, D150, tl. izolace 50mm, dl. 600mm</t>
  </si>
  <si>
    <t>-1385369657</t>
  </si>
  <si>
    <t>751X03</t>
  </si>
  <si>
    <t>Regulační klapka kruhová s ručním ovládáním, D125mm</t>
  </si>
  <si>
    <t>1148146082</t>
  </si>
  <si>
    <t>751X04</t>
  </si>
  <si>
    <t>Protidešťová žaluzie, 400x250/40, se síťkou proti drobnému ptactvu</t>
  </si>
  <si>
    <t>-2128737146</t>
  </si>
  <si>
    <t>751X05</t>
  </si>
  <si>
    <t xml:space="preserve">D+M dveřní mřížky 500x300 </t>
  </si>
  <si>
    <t>-1262726956</t>
  </si>
  <si>
    <t>751X08</t>
  </si>
  <si>
    <t xml:space="preserve">Dodávka a montáž odvodní talířový ventil plastový, DN100 </t>
  </si>
  <si>
    <t>-1607766961</t>
  </si>
  <si>
    <t>751X06</t>
  </si>
  <si>
    <t>Dodávka a montáž revizní dvířka do SDK 300x300</t>
  </si>
  <si>
    <t>-2013330649</t>
  </si>
  <si>
    <t>751X07</t>
  </si>
  <si>
    <t>Dodávka a montáž čtyřhraného potrubí z Pz plechu sk. I</t>
  </si>
  <si>
    <t>2116832331</t>
  </si>
  <si>
    <t>751X10</t>
  </si>
  <si>
    <t>Dodávka a montáž SPIRo potrubí průřezu Dn 150, tvarovky do 30% vč. závěsů</t>
  </si>
  <si>
    <t>2097789981</t>
  </si>
  <si>
    <t>751X11</t>
  </si>
  <si>
    <t>montáž VZT zařízení a rozvodů</t>
  </si>
  <si>
    <t>-15656224</t>
  </si>
  <si>
    <t>751X12</t>
  </si>
  <si>
    <t>označení rozvodů a VZT jednotek identifikačními štítky</t>
  </si>
  <si>
    <t>561429147</t>
  </si>
  <si>
    <t>751X13</t>
  </si>
  <si>
    <t>Zapojení, zaregulování, nastavení, uvedení do provozu a odzkoušení, vč. zaškolení obsluhy</t>
  </si>
  <si>
    <t>-455432316</t>
  </si>
  <si>
    <t>751X14</t>
  </si>
  <si>
    <t xml:space="preserve">Měření hluku vč. vystavení protokolu o měření a dopravy </t>
  </si>
  <si>
    <t>306573516</t>
  </si>
  <si>
    <t>751X15</t>
  </si>
  <si>
    <t>Dokumentace skutečného provedení vč.protokolu o zaregulování, kordinace při realizaci a zaměření stavby</t>
  </si>
  <si>
    <t>-1606096351</t>
  </si>
  <si>
    <t>751X16</t>
  </si>
  <si>
    <t xml:space="preserve">Společný závěsný, spojovací a těsnící materiál </t>
  </si>
  <si>
    <t>-1934304970</t>
  </si>
  <si>
    <t>SO09 - Vedlejší rozpočtové náklady - primárně způsobilé nákaldy</t>
  </si>
  <si>
    <t>VRN - Vedlejší rozpočtové náklady</t>
  </si>
  <si>
    <t xml:space="preserve">    D128 - Ostatní náklady</t>
  </si>
  <si>
    <t>VRN</t>
  </si>
  <si>
    <t>Vedlejší rozpočtové náklady</t>
  </si>
  <si>
    <t>D128</t>
  </si>
  <si>
    <t>Ostatní náklady</t>
  </si>
  <si>
    <t>Pol248</t>
  </si>
  <si>
    <t>Povinná publicita</t>
  </si>
  <si>
    <t>368800089</t>
  </si>
  <si>
    <t>S02 - Neuznatelné nákaldy</t>
  </si>
  <si>
    <t>SO02 - Stavební práce - neuznatelné nákaldy</t>
  </si>
  <si>
    <t>R 901 - 1</t>
  </si>
  <si>
    <t>Ostatní práce jinde neuvedené, ale nutné pro zdárné a úplné provedení díla</t>
  </si>
  <si>
    <t>-1709755287</t>
  </si>
  <si>
    <t>R 901 - 2</t>
  </si>
  <si>
    <t xml:space="preserve">Zabezpečení bezprostřeního okolí stavby během provádění vč. uvedení do původního stavu  - odhad</t>
  </si>
  <si>
    <t>-886749251</t>
  </si>
  <si>
    <t>R 901 - 3</t>
  </si>
  <si>
    <t xml:space="preserve">Průzkumné sondy prováděné během realizace  (především do stáv. stropů, bouraných stěn)  - odhad</t>
  </si>
  <si>
    <t>368578046</t>
  </si>
  <si>
    <t>R 901 - 4</t>
  </si>
  <si>
    <t xml:space="preserve">Statické zajištění stáv.konstrukcí v návaznosti na průzkumné sondy prováděné během realizace   - odhad</t>
  </si>
  <si>
    <t>-861420073</t>
  </si>
  <si>
    <t>SO05 - Protipožární ochrana - neuznatelné nákaldy</t>
  </si>
  <si>
    <t xml:space="preserve">    727 - Zdravotechnika - požární ochrana</t>
  </si>
  <si>
    <t>727</t>
  </si>
  <si>
    <t>Zdravotechnika - požární ochrana</t>
  </si>
  <si>
    <t>72711100R</t>
  </si>
  <si>
    <t>Požární ucpávky</t>
  </si>
  <si>
    <t>-212202426</t>
  </si>
  <si>
    <t>SO09 - Vedlejší rozpočtové náklady - neuznatelné nákaldy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</si>
  <si>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</si>
  <si>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</si>
  <si>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</si>
  <si>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</si>
  <si>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</si>
  <si>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</si>
  <si>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013244000.1</t>
  </si>
  <si>
    <t>Vypracování realizační dokumentace pro provedení stavby vč. rozpočtu</t>
  </si>
  <si>
    <t>-908235482</t>
  </si>
  <si>
    <t>013244003</t>
  </si>
  <si>
    <t>Fotodokumentace z provádění díla v digitální formě</t>
  </si>
  <si>
    <t>-256138694</t>
  </si>
  <si>
    <t>013244004</t>
  </si>
  <si>
    <t>Náklady spojené s kolaudačním řízením stavby, se zajištěním a vypracováním dokladů ke kolauačnímu řízení dle požadavků stavebníka a státní správy</t>
  </si>
  <si>
    <t>-1825847953</t>
  </si>
  <si>
    <t>013254000</t>
  </si>
  <si>
    <t>Rozpočet skutečného provedení stavby</t>
  </si>
  <si>
    <t>-702300627</t>
  </si>
  <si>
    <t>013354000</t>
  </si>
  <si>
    <t>Dokumentace skutečného provedení stavby</t>
  </si>
  <si>
    <t>2102926899</t>
  </si>
  <si>
    <t>VRN3</t>
  </si>
  <si>
    <t>Zařízení staveniště</t>
  </si>
  <si>
    <t>032002000</t>
  </si>
  <si>
    <t xml:space="preserve">Vybavení staveniště - náklady  na zřízení, provoz a demontáž zařízení staveniště, likvidace ZS před ukončením díla</t>
  </si>
  <si>
    <t>-962768841</t>
  </si>
  <si>
    <t>033002000</t>
  </si>
  <si>
    <t>Připojení staveniště na inženýrské sítě, náklady na media</t>
  </si>
  <si>
    <t>430683771</t>
  </si>
  <si>
    <t>034103000</t>
  </si>
  <si>
    <t>Oplocení staveniště v dl. 50 bm</t>
  </si>
  <si>
    <t>-1189242658</t>
  </si>
  <si>
    <t>034403000</t>
  </si>
  <si>
    <t>Dopravní značení staveniště</t>
  </si>
  <si>
    <t>150361901</t>
  </si>
  <si>
    <t>034503000</t>
  </si>
  <si>
    <t>Informační tabule na staveništi</t>
  </si>
  <si>
    <t>1513390497</t>
  </si>
  <si>
    <t>VRN4</t>
  </si>
  <si>
    <t>Inženýrská činnost</t>
  </si>
  <si>
    <t>045002000</t>
  </si>
  <si>
    <t>Kompletační a koordinační činnost</t>
  </si>
  <si>
    <t>-774532514</t>
  </si>
  <si>
    <t>VRN7</t>
  </si>
  <si>
    <t>Provozní vlivy</t>
  </si>
  <si>
    <t>071203000</t>
  </si>
  <si>
    <t>Provoz dalšího subjektu</t>
  </si>
  <si>
    <t>souobor</t>
  </si>
  <si>
    <t>1995407280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</si>
</sst>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2024-75A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Základní škola Žebrák - rozšíření kapacity IV. Etapa - nástavba a přístavba pavilonu č. 5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Žebrák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12. 3. 2025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Žebrák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Spektra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ROUND(AG95+AG104,2)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ROUND(AS95+AS104,2)</f>
        <v>0</v>
      </c>
      <c r="AT94" s="114">
        <f>ROUND(SUM(AV94:AW94),2)</f>
        <v>0</v>
      </c>
      <c r="AU94" s="115">
        <f>ROUND(AU95+AU104,5)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ROUND(AZ95+AZ104,2)</f>
        <v>0</v>
      </c>
      <c r="BA94" s="114">
        <f>ROUND(BA95+BA104,2)</f>
        <v>0</v>
      </c>
      <c r="BB94" s="114">
        <f>ROUND(BB95+BB104,2)</f>
        <v>0</v>
      </c>
      <c r="BC94" s="114">
        <f>ROUND(BC95+BC104,2)</f>
        <v>0</v>
      </c>
      <c r="BD94" s="116">
        <f>ROUND(BD95+BD104,2)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ROUND(SUM(AG96:AG103),2)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ROUND(SUM(AS96:AS103),2)</f>
        <v>0</v>
      </c>
      <c r="AT95" s="128">
        <f>ROUND(SUM(AV95:AW95),2)</f>
        <v>0</v>
      </c>
      <c r="AU95" s="129">
        <f>ROUND(SUM(AU96:AU103),5)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ROUND(SUM(AZ96:AZ103),2)</f>
        <v>0</v>
      </c>
      <c r="BA95" s="128">
        <f>ROUND(SUM(BA96:BA103),2)</f>
        <v>0</v>
      </c>
      <c r="BB95" s="128">
        <f>ROUND(SUM(BB96:BB103),2)</f>
        <v>0</v>
      </c>
      <c r="BC95" s="128">
        <f>ROUND(SUM(BC96:BC103),2)</f>
        <v>0</v>
      </c>
      <c r="BD95" s="130">
        <f>ROUND(SUM(BD96:BD103),2)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23.2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'SO01 - Bourací práce - pr...'!J32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'SO01 - Bourací práce - pr...'!P129</f>
        <v>0</v>
      </c>
      <c r="AV96" s="138">
        <f>'SO01 - Bourací práce - pr...'!J35</f>
        <v>0</v>
      </c>
      <c r="AW96" s="138">
        <f>'SO01 - Bourací práce - pr...'!J36</f>
        <v>0</v>
      </c>
      <c r="AX96" s="138">
        <f>'SO01 - Bourací práce - pr...'!J37</f>
        <v>0</v>
      </c>
      <c r="AY96" s="138">
        <f>'SO01 - Bourací práce - pr...'!J38</f>
        <v>0</v>
      </c>
      <c r="AZ96" s="138">
        <f>'SO01 - Bourací práce - pr...'!F35</f>
        <v>0</v>
      </c>
      <c r="BA96" s="138">
        <f>'SO01 - Bourací práce - pr...'!F36</f>
        <v>0</v>
      </c>
      <c r="BB96" s="138">
        <f>'SO01 - Bourací práce - pr...'!F37</f>
        <v>0</v>
      </c>
      <c r="BC96" s="138">
        <f>'SO01 - Bourací práce - pr...'!F38</f>
        <v>0</v>
      </c>
      <c r="BD96" s="140">
        <f>'SO01 - Bourací práce - pr...'!F39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23.2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'SO02 - Stavební práce - p...'!J32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'SO02 - Stavební práce - p...'!P142</f>
        <v>0</v>
      </c>
      <c r="AV97" s="138">
        <f>'SO02 - Stavební práce - p...'!J35</f>
        <v>0</v>
      </c>
      <c r="AW97" s="138">
        <f>'SO02 - Stavební práce - p...'!J36</f>
        <v>0</v>
      </c>
      <c r="AX97" s="138">
        <f>'SO02 - Stavební práce - p...'!J37</f>
        <v>0</v>
      </c>
      <c r="AY97" s="138">
        <f>'SO02 - Stavební práce - p...'!J38</f>
        <v>0</v>
      </c>
      <c r="AZ97" s="138">
        <f>'SO02 - Stavební práce - p...'!F35</f>
        <v>0</v>
      </c>
      <c r="BA97" s="138">
        <f>'SO02 - Stavební práce - p...'!F36</f>
        <v>0</v>
      </c>
      <c r="BB97" s="138">
        <f>'SO02 - Stavební práce - p...'!F37</f>
        <v>0</v>
      </c>
      <c r="BC97" s="138">
        <f>'SO02 - Stavební práce - p...'!F38</f>
        <v>0</v>
      </c>
      <c r="BD97" s="140">
        <f>'SO02 - Stavební práce - p...'!F39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23.25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'SO03 - Zdravotechnika - p...'!J32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'SO03 - Zdravotechnika - p...'!P127</f>
        <v>0</v>
      </c>
      <c r="AV98" s="138">
        <f>'SO03 - Zdravotechnika - p...'!J35</f>
        <v>0</v>
      </c>
      <c r="AW98" s="138">
        <f>'SO03 - Zdravotechnika - p...'!J36</f>
        <v>0</v>
      </c>
      <c r="AX98" s="138">
        <f>'SO03 - Zdravotechnika - p...'!J37</f>
        <v>0</v>
      </c>
      <c r="AY98" s="138">
        <f>'SO03 - Zdravotechnika - p...'!J38</f>
        <v>0</v>
      </c>
      <c r="AZ98" s="138">
        <f>'SO03 - Zdravotechnika - p...'!F35</f>
        <v>0</v>
      </c>
      <c r="BA98" s="138">
        <f>'SO03 - Zdravotechnika - p...'!F36</f>
        <v>0</v>
      </c>
      <c r="BB98" s="138">
        <f>'SO03 - Zdravotechnika - p...'!F37</f>
        <v>0</v>
      </c>
      <c r="BC98" s="138">
        <f>'SO03 - Zdravotechnika - p...'!F38</f>
        <v>0</v>
      </c>
      <c r="BD98" s="140">
        <f>'SO03 - Zdravotechnika - p...'!F39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4" customFormat="1" ht="23.25" customHeight="1">
      <c r="A99" s="132" t="s">
        <v>86</v>
      </c>
      <c r="B99" s="70"/>
      <c r="C99" s="133"/>
      <c r="D99" s="133"/>
      <c r="E99" s="134" t="s">
        <v>97</v>
      </c>
      <c r="F99" s="134"/>
      <c r="G99" s="134"/>
      <c r="H99" s="134"/>
      <c r="I99" s="134"/>
      <c r="J99" s="133"/>
      <c r="K99" s="134" t="s">
        <v>98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'SO04 - Ústřední vytápění 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'SO04 - Ústřední vytápění ...'!P126</f>
        <v>0</v>
      </c>
      <c r="AV99" s="138">
        <f>'SO04 - Ústřední vytápění ...'!J35</f>
        <v>0</v>
      </c>
      <c r="AW99" s="138">
        <f>'SO04 - Ústřední vytápění ...'!J36</f>
        <v>0</v>
      </c>
      <c r="AX99" s="138">
        <f>'SO04 - Ústřední vytápění ...'!J37</f>
        <v>0</v>
      </c>
      <c r="AY99" s="138">
        <f>'SO04 - Ústřední vytápění ...'!J38</f>
        <v>0</v>
      </c>
      <c r="AZ99" s="138">
        <f>'SO04 - Ústřední vytápění ...'!F35</f>
        <v>0</v>
      </c>
      <c r="BA99" s="138">
        <f>'SO04 - Ústřední vytápění ...'!F36</f>
        <v>0</v>
      </c>
      <c r="BB99" s="138">
        <f>'SO04 - Ústřední vytápění ...'!F37</f>
        <v>0</v>
      </c>
      <c r="BC99" s="138">
        <f>'SO04 - Ústřední vytápění ...'!F38</f>
        <v>0</v>
      </c>
      <c r="BD99" s="140">
        <f>'SO04 - Ústřední vytápění ...'!F39</f>
        <v>0</v>
      </c>
      <c r="BE99" s="4"/>
      <c r="BT99" s="141" t="s">
        <v>85</v>
      </c>
      <c r="BV99" s="141" t="s">
        <v>78</v>
      </c>
      <c r="BW99" s="141" t="s">
        <v>99</v>
      </c>
      <c r="BX99" s="141" t="s">
        <v>84</v>
      </c>
      <c r="CL99" s="141" t="s">
        <v>1</v>
      </c>
    </row>
    <row r="100" s="4" customFormat="1" ht="16.5" customHeight="1">
      <c r="A100" s="132" t="s">
        <v>86</v>
      </c>
      <c r="B100" s="70"/>
      <c r="C100" s="133"/>
      <c r="D100" s="133"/>
      <c r="E100" s="134" t="s">
        <v>100</v>
      </c>
      <c r="F100" s="134"/>
      <c r="G100" s="134"/>
      <c r="H100" s="134"/>
      <c r="I100" s="134"/>
      <c r="J100" s="133"/>
      <c r="K100" s="134" t="s">
        <v>101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'SO06 - ICT - primárně způ...'!J32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'SO06 - ICT - primárně způ...'!P124</f>
        <v>0</v>
      </c>
      <c r="AV100" s="138">
        <f>'SO06 - ICT - primárně způ...'!J35</f>
        <v>0</v>
      </c>
      <c r="AW100" s="138">
        <f>'SO06 - ICT - primárně způ...'!J36</f>
        <v>0</v>
      </c>
      <c r="AX100" s="138">
        <f>'SO06 - ICT - primárně způ...'!J37</f>
        <v>0</v>
      </c>
      <c r="AY100" s="138">
        <f>'SO06 - ICT - primárně způ...'!J38</f>
        <v>0</v>
      </c>
      <c r="AZ100" s="138">
        <f>'SO06 - ICT - primárně způ...'!F35</f>
        <v>0</v>
      </c>
      <c r="BA100" s="138">
        <f>'SO06 - ICT - primárně způ...'!F36</f>
        <v>0</v>
      </c>
      <c r="BB100" s="138">
        <f>'SO06 - ICT - primárně způ...'!F37</f>
        <v>0</v>
      </c>
      <c r="BC100" s="138">
        <f>'SO06 - ICT - primárně způ...'!F38</f>
        <v>0</v>
      </c>
      <c r="BD100" s="140">
        <f>'SO06 - ICT - primárně způ...'!F39</f>
        <v>0</v>
      </c>
      <c r="BE100" s="4"/>
      <c r="BT100" s="141" t="s">
        <v>85</v>
      </c>
      <c r="BV100" s="141" t="s">
        <v>78</v>
      </c>
      <c r="BW100" s="141" t="s">
        <v>102</v>
      </c>
      <c r="BX100" s="141" t="s">
        <v>84</v>
      </c>
      <c r="CL100" s="141" t="s">
        <v>1</v>
      </c>
    </row>
    <row r="101" s="4" customFormat="1" ht="23.25" customHeight="1">
      <c r="A101" s="132" t="s">
        <v>86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104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'SO07 - Elektroinstalace- 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37">
        <v>0</v>
      </c>
      <c r="AT101" s="138">
        <f>ROUND(SUM(AV101:AW101),2)</f>
        <v>0</v>
      </c>
      <c r="AU101" s="139">
        <f>'SO07 - Elektroinstalace- ...'!P127</f>
        <v>0</v>
      </c>
      <c r="AV101" s="138">
        <f>'SO07 - Elektroinstalace- ...'!J35</f>
        <v>0</v>
      </c>
      <c r="AW101" s="138">
        <f>'SO07 - Elektroinstalace- ...'!J36</f>
        <v>0</v>
      </c>
      <c r="AX101" s="138">
        <f>'SO07 - Elektroinstalace- ...'!J37</f>
        <v>0</v>
      </c>
      <c r="AY101" s="138">
        <f>'SO07 - Elektroinstalace- ...'!J38</f>
        <v>0</v>
      </c>
      <c r="AZ101" s="138">
        <f>'SO07 - Elektroinstalace- ...'!F35</f>
        <v>0</v>
      </c>
      <c r="BA101" s="138">
        <f>'SO07 - Elektroinstalace- ...'!F36</f>
        <v>0</v>
      </c>
      <c r="BB101" s="138">
        <f>'SO07 - Elektroinstalace- ...'!F37</f>
        <v>0</v>
      </c>
      <c r="BC101" s="138">
        <f>'SO07 - Elektroinstalace- ...'!F38</f>
        <v>0</v>
      </c>
      <c r="BD101" s="140">
        <f>'SO07 - Elektroinstalace- ...'!F39</f>
        <v>0</v>
      </c>
      <c r="BE101" s="4"/>
      <c r="BT101" s="141" t="s">
        <v>85</v>
      </c>
      <c r="BV101" s="141" t="s">
        <v>78</v>
      </c>
      <c r="BW101" s="141" t="s">
        <v>105</v>
      </c>
      <c r="BX101" s="141" t="s">
        <v>84</v>
      </c>
      <c r="CL101" s="141" t="s">
        <v>1</v>
      </c>
    </row>
    <row r="102" s="4" customFormat="1" ht="23.25" customHeight="1">
      <c r="A102" s="132" t="s">
        <v>86</v>
      </c>
      <c r="B102" s="70"/>
      <c r="C102" s="133"/>
      <c r="D102" s="133"/>
      <c r="E102" s="134" t="s">
        <v>106</v>
      </c>
      <c r="F102" s="134"/>
      <c r="G102" s="134"/>
      <c r="H102" s="134"/>
      <c r="I102" s="134"/>
      <c r="J102" s="133"/>
      <c r="K102" s="134" t="s">
        <v>107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'SO08 - Vzduchotechnika- p...'!J32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89</v>
      </c>
      <c r="AR102" s="72"/>
      <c r="AS102" s="137">
        <v>0</v>
      </c>
      <c r="AT102" s="138">
        <f>ROUND(SUM(AV102:AW102),2)</f>
        <v>0</v>
      </c>
      <c r="AU102" s="139">
        <f>'SO08 - Vzduchotechnika- p...'!P122</f>
        <v>0</v>
      </c>
      <c r="AV102" s="138">
        <f>'SO08 - Vzduchotechnika- p...'!J35</f>
        <v>0</v>
      </c>
      <c r="AW102" s="138">
        <f>'SO08 - Vzduchotechnika- p...'!J36</f>
        <v>0</v>
      </c>
      <c r="AX102" s="138">
        <f>'SO08 - Vzduchotechnika- p...'!J37</f>
        <v>0</v>
      </c>
      <c r="AY102" s="138">
        <f>'SO08 - Vzduchotechnika- p...'!J38</f>
        <v>0</v>
      </c>
      <c r="AZ102" s="138">
        <f>'SO08 - Vzduchotechnika- p...'!F35</f>
        <v>0</v>
      </c>
      <c r="BA102" s="138">
        <f>'SO08 - Vzduchotechnika- p...'!F36</f>
        <v>0</v>
      </c>
      <c r="BB102" s="138">
        <f>'SO08 - Vzduchotechnika- p...'!F37</f>
        <v>0</v>
      </c>
      <c r="BC102" s="138">
        <f>'SO08 - Vzduchotechnika- p...'!F38</f>
        <v>0</v>
      </c>
      <c r="BD102" s="140">
        <f>'SO08 - Vzduchotechnika- p...'!F39</f>
        <v>0</v>
      </c>
      <c r="BE102" s="4"/>
      <c r="BT102" s="141" t="s">
        <v>85</v>
      </c>
      <c r="BV102" s="141" t="s">
        <v>78</v>
      </c>
      <c r="BW102" s="141" t="s">
        <v>108</v>
      </c>
      <c r="BX102" s="141" t="s">
        <v>84</v>
      </c>
      <c r="CL102" s="141" t="s">
        <v>1</v>
      </c>
    </row>
    <row r="103" s="4" customFormat="1" ht="23.25" customHeight="1">
      <c r="A103" s="132" t="s">
        <v>86</v>
      </c>
      <c r="B103" s="70"/>
      <c r="C103" s="133"/>
      <c r="D103" s="133"/>
      <c r="E103" s="134" t="s">
        <v>109</v>
      </c>
      <c r="F103" s="134"/>
      <c r="G103" s="134"/>
      <c r="H103" s="134"/>
      <c r="I103" s="134"/>
      <c r="J103" s="133"/>
      <c r="K103" s="134" t="s">
        <v>110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'SO09 - Vedlejší rozpočtov...'!J32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89</v>
      </c>
      <c r="AR103" s="72"/>
      <c r="AS103" s="137">
        <v>0</v>
      </c>
      <c r="AT103" s="138">
        <f>ROUND(SUM(AV103:AW103),2)</f>
        <v>0</v>
      </c>
      <c r="AU103" s="139">
        <f>'SO09 - Vedlejší rozpočtov...'!P122</f>
        <v>0</v>
      </c>
      <c r="AV103" s="138">
        <f>'SO09 - Vedlejší rozpočtov...'!J35</f>
        <v>0</v>
      </c>
      <c r="AW103" s="138">
        <f>'SO09 - Vedlejší rozpočtov...'!J36</f>
        <v>0</v>
      </c>
      <c r="AX103" s="138">
        <f>'SO09 - Vedlejší rozpočtov...'!J37</f>
        <v>0</v>
      </c>
      <c r="AY103" s="138">
        <f>'SO09 - Vedlejší rozpočtov...'!J38</f>
        <v>0</v>
      </c>
      <c r="AZ103" s="138">
        <f>'SO09 - Vedlejší rozpočtov...'!F35</f>
        <v>0</v>
      </c>
      <c r="BA103" s="138">
        <f>'SO09 - Vedlejší rozpočtov...'!F36</f>
        <v>0</v>
      </c>
      <c r="BB103" s="138">
        <f>'SO09 - Vedlejší rozpočtov...'!F37</f>
        <v>0</v>
      </c>
      <c r="BC103" s="138">
        <f>'SO09 - Vedlejší rozpočtov...'!F38</f>
        <v>0</v>
      </c>
      <c r="BD103" s="140">
        <f>'SO09 - Vedlejší rozpočtov...'!F39</f>
        <v>0</v>
      </c>
      <c r="BE103" s="4"/>
      <c r="BT103" s="141" t="s">
        <v>85</v>
      </c>
      <c r="BV103" s="141" t="s">
        <v>78</v>
      </c>
      <c r="BW103" s="141" t="s">
        <v>111</v>
      </c>
      <c r="BX103" s="141" t="s">
        <v>84</v>
      </c>
      <c r="CL103" s="141" t="s">
        <v>1</v>
      </c>
    </row>
    <row r="104" s="7" customFormat="1" ht="16.5" customHeight="1">
      <c r="A104" s="7"/>
      <c r="B104" s="119"/>
      <c r="C104" s="120"/>
      <c r="D104" s="121" t="s">
        <v>112</v>
      </c>
      <c r="E104" s="121"/>
      <c r="F104" s="121"/>
      <c r="G104" s="121"/>
      <c r="H104" s="121"/>
      <c r="I104" s="122"/>
      <c r="J104" s="121" t="s">
        <v>113</v>
      </c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3">
        <f>ROUND(SUM(AG105:AG107),2)</f>
        <v>0</v>
      </c>
      <c r="AH104" s="122"/>
      <c r="AI104" s="122"/>
      <c r="AJ104" s="122"/>
      <c r="AK104" s="122"/>
      <c r="AL104" s="122"/>
      <c r="AM104" s="122"/>
      <c r="AN104" s="124">
        <f>SUM(AG104,AT104)</f>
        <v>0</v>
      </c>
      <c r="AO104" s="122"/>
      <c r="AP104" s="122"/>
      <c r="AQ104" s="125" t="s">
        <v>82</v>
      </c>
      <c r="AR104" s="126"/>
      <c r="AS104" s="127">
        <f>ROUND(SUM(AS105:AS107),2)</f>
        <v>0</v>
      </c>
      <c r="AT104" s="128">
        <f>ROUND(SUM(AV104:AW104),2)</f>
        <v>0</v>
      </c>
      <c r="AU104" s="129">
        <f>ROUND(SUM(AU105:AU107),5)</f>
        <v>0</v>
      </c>
      <c r="AV104" s="128">
        <f>ROUND(AZ104*L29,2)</f>
        <v>0</v>
      </c>
      <c r="AW104" s="128">
        <f>ROUND(BA104*L30,2)</f>
        <v>0</v>
      </c>
      <c r="AX104" s="128">
        <f>ROUND(BB104*L29,2)</f>
        <v>0</v>
      </c>
      <c r="AY104" s="128">
        <f>ROUND(BC104*L30,2)</f>
        <v>0</v>
      </c>
      <c r="AZ104" s="128">
        <f>ROUND(SUM(AZ105:AZ107),2)</f>
        <v>0</v>
      </c>
      <c r="BA104" s="128">
        <f>ROUND(SUM(BA105:BA107),2)</f>
        <v>0</v>
      </c>
      <c r="BB104" s="128">
        <f>ROUND(SUM(BB105:BB107),2)</f>
        <v>0</v>
      </c>
      <c r="BC104" s="128">
        <f>ROUND(SUM(BC105:BC107),2)</f>
        <v>0</v>
      </c>
      <c r="BD104" s="130">
        <f>ROUND(SUM(BD105:BD107),2)</f>
        <v>0</v>
      </c>
      <c r="BE104" s="7"/>
      <c r="BS104" s="131" t="s">
        <v>75</v>
      </c>
      <c r="BT104" s="131" t="s">
        <v>83</v>
      </c>
      <c r="BU104" s="131" t="s">
        <v>77</v>
      </c>
      <c r="BV104" s="131" t="s">
        <v>78</v>
      </c>
      <c r="BW104" s="131" t="s">
        <v>114</v>
      </c>
      <c r="BX104" s="131" t="s">
        <v>5</v>
      </c>
      <c r="CL104" s="131" t="s">
        <v>1</v>
      </c>
      <c r="CM104" s="131" t="s">
        <v>85</v>
      </c>
    </row>
    <row r="105" s="4" customFormat="1" ht="16.5" customHeight="1">
      <c r="A105" s="132" t="s">
        <v>86</v>
      </c>
      <c r="B105" s="70"/>
      <c r="C105" s="133"/>
      <c r="D105" s="133"/>
      <c r="E105" s="134" t="s">
        <v>91</v>
      </c>
      <c r="F105" s="134"/>
      <c r="G105" s="134"/>
      <c r="H105" s="134"/>
      <c r="I105" s="134"/>
      <c r="J105" s="133"/>
      <c r="K105" s="134" t="s">
        <v>115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5">
        <f>'SO02 - Stavební práce - n...'!J32</f>
        <v>0</v>
      </c>
      <c r="AH105" s="133"/>
      <c r="AI105" s="133"/>
      <c r="AJ105" s="133"/>
      <c r="AK105" s="133"/>
      <c r="AL105" s="133"/>
      <c r="AM105" s="133"/>
      <c r="AN105" s="135">
        <f>SUM(AG105,AT105)</f>
        <v>0</v>
      </c>
      <c r="AO105" s="133"/>
      <c r="AP105" s="133"/>
      <c r="AQ105" s="136" t="s">
        <v>89</v>
      </c>
      <c r="AR105" s="72"/>
      <c r="AS105" s="137">
        <v>0</v>
      </c>
      <c r="AT105" s="138">
        <f>ROUND(SUM(AV105:AW105),2)</f>
        <v>0</v>
      </c>
      <c r="AU105" s="139">
        <f>'SO02 - Stavební práce - n...'!P122</f>
        <v>0</v>
      </c>
      <c r="AV105" s="138">
        <f>'SO02 - Stavební práce - n...'!J35</f>
        <v>0</v>
      </c>
      <c r="AW105" s="138">
        <f>'SO02 - Stavební práce - n...'!J36</f>
        <v>0</v>
      </c>
      <c r="AX105" s="138">
        <f>'SO02 - Stavební práce - n...'!J37</f>
        <v>0</v>
      </c>
      <c r="AY105" s="138">
        <f>'SO02 - Stavební práce - n...'!J38</f>
        <v>0</v>
      </c>
      <c r="AZ105" s="138">
        <f>'SO02 - Stavební práce - n...'!F35</f>
        <v>0</v>
      </c>
      <c r="BA105" s="138">
        <f>'SO02 - Stavební práce - n...'!F36</f>
        <v>0</v>
      </c>
      <c r="BB105" s="138">
        <f>'SO02 - Stavební práce - n...'!F37</f>
        <v>0</v>
      </c>
      <c r="BC105" s="138">
        <f>'SO02 - Stavební práce - n...'!F38</f>
        <v>0</v>
      </c>
      <c r="BD105" s="140">
        <f>'SO02 - Stavební práce - n...'!F39</f>
        <v>0</v>
      </c>
      <c r="BE105" s="4"/>
      <c r="BT105" s="141" t="s">
        <v>85</v>
      </c>
      <c r="BV105" s="141" t="s">
        <v>78</v>
      </c>
      <c r="BW105" s="141" t="s">
        <v>116</v>
      </c>
      <c r="BX105" s="141" t="s">
        <v>114</v>
      </c>
      <c r="CL105" s="141" t="s">
        <v>1</v>
      </c>
    </row>
    <row r="106" s="4" customFormat="1" ht="23.25" customHeight="1">
      <c r="A106" s="132" t="s">
        <v>86</v>
      </c>
      <c r="B106" s="70"/>
      <c r="C106" s="133"/>
      <c r="D106" s="133"/>
      <c r="E106" s="134" t="s">
        <v>117</v>
      </c>
      <c r="F106" s="134"/>
      <c r="G106" s="134"/>
      <c r="H106" s="134"/>
      <c r="I106" s="134"/>
      <c r="J106" s="133"/>
      <c r="K106" s="134" t="s">
        <v>118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5">
        <f>'SO05 - Protipožární ochra...'!J32</f>
        <v>0</v>
      </c>
      <c r="AH106" s="133"/>
      <c r="AI106" s="133"/>
      <c r="AJ106" s="133"/>
      <c r="AK106" s="133"/>
      <c r="AL106" s="133"/>
      <c r="AM106" s="133"/>
      <c r="AN106" s="135">
        <f>SUM(AG106,AT106)</f>
        <v>0</v>
      </c>
      <c r="AO106" s="133"/>
      <c r="AP106" s="133"/>
      <c r="AQ106" s="136" t="s">
        <v>89</v>
      </c>
      <c r="AR106" s="72"/>
      <c r="AS106" s="137">
        <v>0</v>
      </c>
      <c r="AT106" s="138">
        <f>ROUND(SUM(AV106:AW106),2)</f>
        <v>0</v>
      </c>
      <c r="AU106" s="139">
        <f>'SO05 - Protipožární ochra...'!P122</f>
        <v>0</v>
      </c>
      <c r="AV106" s="138">
        <f>'SO05 - Protipožární ochra...'!J35</f>
        <v>0</v>
      </c>
      <c r="AW106" s="138">
        <f>'SO05 - Protipožární ochra...'!J36</f>
        <v>0</v>
      </c>
      <c r="AX106" s="138">
        <f>'SO05 - Protipožární ochra...'!J37</f>
        <v>0</v>
      </c>
      <c r="AY106" s="138">
        <f>'SO05 - Protipožární ochra...'!J38</f>
        <v>0</v>
      </c>
      <c r="AZ106" s="138">
        <f>'SO05 - Protipožární ochra...'!F35</f>
        <v>0</v>
      </c>
      <c r="BA106" s="138">
        <f>'SO05 - Protipožární ochra...'!F36</f>
        <v>0</v>
      </c>
      <c r="BB106" s="138">
        <f>'SO05 - Protipožární ochra...'!F37</f>
        <v>0</v>
      </c>
      <c r="BC106" s="138">
        <f>'SO05 - Protipožární ochra...'!F38</f>
        <v>0</v>
      </c>
      <c r="BD106" s="140">
        <f>'SO05 - Protipožární ochra...'!F39</f>
        <v>0</v>
      </c>
      <c r="BE106" s="4"/>
      <c r="BT106" s="141" t="s">
        <v>85</v>
      </c>
      <c r="BV106" s="141" t="s">
        <v>78</v>
      </c>
      <c r="BW106" s="141" t="s">
        <v>119</v>
      </c>
      <c r="BX106" s="141" t="s">
        <v>114</v>
      </c>
      <c r="CL106" s="141" t="s">
        <v>1</v>
      </c>
    </row>
    <row r="107" s="4" customFormat="1" ht="23.25" customHeight="1">
      <c r="A107" s="132" t="s">
        <v>86</v>
      </c>
      <c r="B107" s="70"/>
      <c r="C107" s="133"/>
      <c r="D107" s="133"/>
      <c r="E107" s="134" t="s">
        <v>109</v>
      </c>
      <c r="F107" s="134"/>
      <c r="G107" s="134"/>
      <c r="H107" s="134"/>
      <c r="I107" s="134"/>
      <c r="J107" s="133"/>
      <c r="K107" s="134" t="s">
        <v>120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5">
        <f>'SO09 - Vedlejší rozpočtov..._01'!J32</f>
        <v>0</v>
      </c>
      <c r="AH107" s="133"/>
      <c r="AI107" s="133"/>
      <c r="AJ107" s="133"/>
      <c r="AK107" s="133"/>
      <c r="AL107" s="133"/>
      <c r="AM107" s="133"/>
      <c r="AN107" s="135">
        <f>SUM(AG107,AT107)</f>
        <v>0</v>
      </c>
      <c r="AO107" s="133"/>
      <c r="AP107" s="133"/>
      <c r="AQ107" s="136" t="s">
        <v>89</v>
      </c>
      <c r="AR107" s="72"/>
      <c r="AS107" s="142">
        <v>0</v>
      </c>
      <c r="AT107" s="143">
        <f>ROUND(SUM(AV107:AW107),2)</f>
        <v>0</v>
      </c>
      <c r="AU107" s="144">
        <f>'SO09 - Vedlejší rozpočtov..._01'!P125</f>
        <v>0</v>
      </c>
      <c r="AV107" s="143">
        <f>'SO09 - Vedlejší rozpočtov..._01'!J35</f>
        <v>0</v>
      </c>
      <c r="AW107" s="143">
        <f>'SO09 - Vedlejší rozpočtov..._01'!J36</f>
        <v>0</v>
      </c>
      <c r="AX107" s="143">
        <f>'SO09 - Vedlejší rozpočtov..._01'!J37</f>
        <v>0</v>
      </c>
      <c r="AY107" s="143">
        <f>'SO09 - Vedlejší rozpočtov..._01'!J38</f>
        <v>0</v>
      </c>
      <c r="AZ107" s="143">
        <f>'SO09 - Vedlejší rozpočtov..._01'!F35</f>
        <v>0</v>
      </c>
      <c r="BA107" s="143">
        <f>'SO09 - Vedlejší rozpočtov..._01'!F36</f>
        <v>0</v>
      </c>
      <c r="BB107" s="143">
        <f>'SO09 - Vedlejší rozpočtov..._01'!F37</f>
        <v>0</v>
      </c>
      <c r="BC107" s="143">
        <f>'SO09 - Vedlejší rozpočtov..._01'!F38</f>
        <v>0</v>
      </c>
      <c r="BD107" s="145">
        <f>'SO09 - Vedlejší rozpočtov..._01'!F39</f>
        <v>0</v>
      </c>
      <c r="BE107" s="4"/>
      <c r="BT107" s="141" t="s">
        <v>85</v>
      </c>
      <c r="BV107" s="141" t="s">
        <v>78</v>
      </c>
      <c r="BW107" s="141" t="s">
        <v>121</v>
      </c>
      <c r="BX107" s="141" t="s">
        <v>114</v>
      </c>
      <c r="CL107" s="141" t="s">
        <v>1</v>
      </c>
    </row>
    <row r="108" s="2" customFormat="1" ht="30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4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44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</sheetData>
  <sheetProtection sheet="1" formatColumns="0" formatRows="0" objects="1" scenarios="1" spinCount="100000" saltValue="PFhWa9hAFROKnIHpdpK9cG2Vqho/fXCgDzqzoho55Cw/Sl6imi4EMCBDQITMVu8uX6wksZLUk85YwGZ65+mJgw==" hashValue="Itw4mtzSg4lEC+fth1q5KzQNnWQ+opc+jpygqdcUP5se1c3mAZP+Sv+XHcJ9bWACZHBBXea6sFUWkCydy0wgLw==" algorithmName="SHA-512" password="C613"/>
  <mergeCells count="90">
    <mergeCell ref="C92:G92"/>
    <mergeCell ref="D104:H104"/>
    <mergeCell ref="D95:H95"/>
    <mergeCell ref="E101:I101"/>
    <mergeCell ref="E98:I98"/>
    <mergeCell ref="E97:I97"/>
    <mergeCell ref="E100:I100"/>
    <mergeCell ref="E96:I96"/>
    <mergeCell ref="E99:I99"/>
    <mergeCell ref="E102:I102"/>
    <mergeCell ref="E103:I103"/>
    <mergeCell ref="I92:AF92"/>
    <mergeCell ref="J104:AF104"/>
    <mergeCell ref="J95:AF95"/>
    <mergeCell ref="K102:AF102"/>
    <mergeCell ref="K101:AF101"/>
    <mergeCell ref="K98:AF98"/>
    <mergeCell ref="K99:AF99"/>
    <mergeCell ref="K96:AF96"/>
    <mergeCell ref="K100:AF100"/>
    <mergeCell ref="K103:AF103"/>
    <mergeCell ref="K97:AF97"/>
    <mergeCell ref="L85:AJ85"/>
    <mergeCell ref="E105:I105"/>
    <mergeCell ref="K105:AF105"/>
    <mergeCell ref="E106:I106"/>
    <mergeCell ref="K106:AF106"/>
    <mergeCell ref="E107:I107"/>
    <mergeCell ref="K107:AF107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9:AM99"/>
    <mergeCell ref="AG102:AM102"/>
    <mergeCell ref="AG101:AM101"/>
    <mergeCell ref="AG103:AM103"/>
    <mergeCell ref="AG100:AM100"/>
    <mergeCell ref="AG98:AM98"/>
    <mergeCell ref="AG104:AM104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96:AP96"/>
    <mergeCell ref="AN100:AP100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G94:AM94"/>
    <mergeCell ref="AN94:AP94"/>
  </mergeCells>
  <hyperlinks>
    <hyperlink ref="A96" location="'SO01 - Bourací práce - pr...'!C2" display="/"/>
    <hyperlink ref="A97" location="'SO02 - Stavební práce - p...'!C2" display="/"/>
    <hyperlink ref="A98" location="'SO03 - Zdravotechnika - p...'!C2" display="/"/>
    <hyperlink ref="A99" location="'SO04 - Ústřední vytápění ...'!C2" display="/"/>
    <hyperlink ref="A100" location="'SO06 - ICT - primárně způ...'!C2" display="/"/>
    <hyperlink ref="A101" location="'SO07 - Elektroinstalace- ...'!C2" display="/"/>
    <hyperlink ref="A102" location="'SO08 - Vzduchotechnika- p...'!C2" display="/"/>
    <hyperlink ref="A103" location="'SO09 - Vedlejší rozpočtov...'!C2" display="/"/>
    <hyperlink ref="A105" location="'SO02 - Stavební práce - n...'!C2" display="/"/>
    <hyperlink ref="A106" location="'SO05 - Protipožární ochra...'!C2" display="/"/>
    <hyperlink ref="A107" location="'SO09 - Vedlejší rozpočtov..._01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2332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2333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ROUND((SUM(BE122:BE128)),  2)</f>
        <v>0</v>
      </c>
      <c r="G35" s="38"/>
      <c r="H35" s="38"/>
      <c r="I35" s="164">
        <v>0.20999999999999999</v>
      </c>
      <c r="J35" s="163">
        <f>ROUND(((SUM(BE122:BE128))*I35),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ROUND((SUM(BF122:BF128)),  2)</f>
        <v>0</v>
      </c>
      <c r="G36" s="38"/>
      <c r="H36" s="38"/>
      <c r="I36" s="164">
        <v>0.12</v>
      </c>
      <c r="J36" s="163">
        <f>ROUND(((SUM(BF122:BF128))*I36),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2332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SO02 - Stavební práce - neuznatelné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132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133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83" t="str">
        <f>E7</f>
        <v>Základní škola Žebrák - rozšíření kapacity IV. Etapa - nástavba a přístavba pavilonu č. 5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123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2332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SO02 - Stavební práce - neuznatelné nákaldy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Žebrák</v>
      </c>
      <c r="G116" s="40"/>
      <c r="H116" s="40"/>
      <c r="I116" s="32" t="s">
        <v>22</v>
      </c>
      <c r="J116" s="79" t="str">
        <f>IF(J14="","",J14)</f>
        <v>12. 3. 2025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>Město Žebrák</v>
      </c>
      <c r="G118" s="40"/>
      <c r="H118" s="40"/>
      <c r="I118" s="32" t="s">
        <v>30</v>
      </c>
      <c r="J118" s="36" t="str">
        <f>E23</f>
        <v>Spektra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142</v>
      </c>
      <c r="D121" s="202" t="s">
        <v>61</v>
      </c>
      <c r="E121" s="202" t="s">
        <v>57</v>
      </c>
      <c r="F121" s="202" t="s">
        <v>58</v>
      </c>
      <c r="G121" s="202" t="s">
        <v>143</v>
      </c>
      <c r="H121" s="202" t="s">
        <v>144</v>
      </c>
      <c r="I121" s="202" t="s">
        <v>145</v>
      </c>
      <c r="J121" s="203" t="s">
        <v>129</v>
      </c>
      <c r="K121" s="204" t="s">
        <v>146</v>
      </c>
      <c r="L121" s="205"/>
      <c r="M121" s="100" t="s">
        <v>1</v>
      </c>
      <c r="N121" s="101" t="s">
        <v>40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131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154</v>
      </c>
      <c r="F123" s="214" t="s">
        <v>155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83</v>
      </c>
      <c r="AT123" s="223" t="s">
        <v>75</v>
      </c>
      <c r="AU123" s="223" t="s">
        <v>76</v>
      </c>
      <c r="AY123" s="222" t="s">
        <v>156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157</v>
      </c>
      <c r="F124" s="225" t="s">
        <v>158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SUM(P125:P128)</f>
        <v>0</v>
      </c>
      <c r="Q124" s="219"/>
      <c r="R124" s="220">
        <f>SUM(R125:R128)</f>
        <v>0</v>
      </c>
      <c r="S124" s="219"/>
      <c r="T124" s="221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83</v>
      </c>
      <c r="AY124" s="222" t="s">
        <v>156</v>
      </c>
      <c r="BK124" s="224">
        <f>SUM(BK125:BK128)</f>
        <v>0</v>
      </c>
    </row>
    <row r="125" s="2" customFormat="1" ht="24.15" customHeight="1">
      <c r="A125" s="38"/>
      <c r="B125" s="39"/>
      <c r="C125" s="227" t="s">
        <v>83</v>
      </c>
      <c r="D125" s="227" t="s">
        <v>159</v>
      </c>
      <c r="E125" s="228" t="s">
        <v>2334</v>
      </c>
      <c r="F125" s="229" t="s">
        <v>2335</v>
      </c>
      <c r="G125" s="230" t="s">
        <v>247</v>
      </c>
      <c r="H125" s="231">
        <v>1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41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163</v>
      </c>
      <c r="AT125" s="239" t="s">
        <v>159</v>
      </c>
      <c r="AU125" s="239" t="s">
        <v>85</v>
      </c>
      <c r="AY125" s="17" t="s">
        <v>156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163</v>
      </c>
      <c r="BM125" s="239" t="s">
        <v>2336</v>
      </c>
    </row>
    <row r="126" s="2" customFormat="1" ht="33" customHeight="1">
      <c r="A126" s="38"/>
      <c r="B126" s="39"/>
      <c r="C126" s="227" t="s">
        <v>85</v>
      </c>
      <c r="D126" s="227" t="s">
        <v>159</v>
      </c>
      <c r="E126" s="228" t="s">
        <v>2337</v>
      </c>
      <c r="F126" s="229" t="s">
        <v>2338</v>
      </c>
      <c r="G126" s="230" t="s">
        <v>247</v>
      </c>
      <c r="H126" s="231">
        <v>1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163</v>
      </c>
      <c r="AT126" s="239" t="s">
        <v>159</v>
      </c>
      <c r="AU126" s="239" t="s">
        <v>85</v>
      </c>
      <c r="AY126" s="17" t="s">
        <v>156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83</v>
      </c>
      <c r="BK126" s="240">
        <f>ROUND(I126*H126,2)</f>
        <v>0</v>
      </c>
      <c r="BL126" s="17" t="s">
        <v>163</v>
      </c>
      <c r="BM126" s="239" t="s">
        <v>2339</v>
      </c>
    </row>
    <row r="127" s="2" customFormat="1" ht="33" customHeight="1">
      <c r="A127" s="38"/>
      <c r="B127" s="39"/>
      <c r="C127" s="227" t="s">
        <v>176</v>
      </c>
      <c r="D127" s="227" t="s">
        <v>159</v>
      </c>
      <c r="E127" s="228" t="s">
        <v>2340</v>
      </c>
      <c r="F127" s="229" t="s">
        <v>2341</v>
      </c>
      <c r="G127" s="230" t="s">
        <v>247</v>
      </c>
      <c r="H127" s="231">
        <v>1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163</v>
      </c>
      <c r="AT127" s="239" t="s">
        <v>159</v>
      </c>
      <c r="AU127" s="239" t="s">
        <v>85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83</v>
      </c>
      <c r="BK127" s="240">
        <f>ROUND(I127*H127,2)</f>
        <v>0</v>
      </c>
      <c r="BL127" s="17" t="s">
        <v>163</v>
      </c>
      <c r="BM127" s="239" t="s">
        <v>2342</v>
      </c>
    </row>
    <row r="128" s="2" customFormat="1" ht="37.8" customHeight="1">
      <c r="A128" s="38"/>
      <c r="B128" s="39"/>
      <c r="C128" s="227" t="s">
        <v>163</v>
      </c>
      <c r="D128" s="227" t="s">
        <v>159</v>
      </c>
      <c r="E128" s="228" t="s">
        <v>2343</v>
      </c>
      <c r="F128" s="229" t="s">
        <v>2344</v>
      </c>
      <c r="G128" s="230" t="s">
        <v>247</v>
      </c>
      <c r="H128" s="231">
        <v>1</v>
      </c>
      <c r="I128" s="232"/>
      <c r="J128" s="233">
        <f>ROUND(I128*H128,2)</f>
        <v>0</v>
      </c>
      <c r="K128" s="234"/>
      <c r="L128" s="44"/>
      <c r="M128" s="289" t="s">
        <v>1</v>
      </c>
      <c r="N128" s="290" t="s">
        <v>41</v>
      </c>
      <c r="O128" s="291"/>
      <c r="P128" s="292">
        <f>O128*H128</f>
        <v>0</v>
      </c>
      <c r="Q128" s="292">
        <v>0</v>
      </c>
      <c r="R128" s="292">
        <f>Q128*H128</f>
        <v>0</v>
      </c>
      <c r="S128" s="292">
        <v>0</v>
      </c>
      <c r="T128" s="293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85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83</v>
      </c>
      <c r="BK128" s="240">
        <f>ROUND(I128*H128,2)</f>
        <v>0</v>
      </c>
      <c r="BL128" s="17" t="s">
        <v>163</v>
      </c>
      <c r="BM128" s="239" t="s">
        <v>2345</v>
      </c>
    </row>
    <row r="129" s="2" customFormat="1" ht="6.96" customHeight="1">
      <c r="A129" s="38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44"/>
      <c r="M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</sheetData>
  <sheetProtection sheet="1" autoFilter="0" formatColumns="0" formatRows="0" objects="1" scenarios="1" spinCount="100000" saltValue="LnLrcMCDCz+B/BPHr6kR9n377izGb0pQE1XazaTqQqG5xi/iY+wVCe5F7jfPs3PAboved94DWAswLLQ25x+1gQ==" hashValue="X1DhAt42Ogx2wQdK9DBwqhl+4kASKqz7yxGu61qIg4mPjEtenr+cLkUHukcw7ffz1lGT9M86ZS1NAYhSOdlwGg==" algorithmName="SHA-512" password="C613"/>
  <autoFilter ref="C121:K1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2332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2346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ROUND((SUM(BE122:BE125)),  2)</f>
        <v>0</v>
      </c>
      <c r="G35" s="38"/>
      <c r="H35" s="38"/>
      <c r="I35" s="164">
        <v>0.20999999999999999</v>
      </c>
      <c r="J35" s="163">
        <f>ROUND(((SUM(BE122:BE125))*I35),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ROUND((SUM(BF122:BF125)),  2)</f>
        <v>0</v>
      </c>
      <c r="G36" s="38"/>
      <c r="H36" s="38"/>
      <c r="I36" s="164">
        <v>0.12</v>
      </c>
      <c r="J36" s="163">
        <f>ROUND(((SUM(BF122:BF125))*I36),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2332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SO05 - Protipožární ochrana - neuznatelné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135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2347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83" t="str">
        <f>E7</f>
        <v>Základní škola Žebrák - rozšíření kapacity IV. Etapa - nástavba a přístavba pavilonu č. 5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123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2332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SO05 - Protipožární ochrana - neuznatelné nákaldy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Žebrák</v>
      </c>
      <c r="G116" s="40"/>
      <c r="H116" s="40"/>
      <c r="I116" s="32" t="s">
        <v>22</v>
      </c>
      <c r="J116" s="79" t="str">
        <f>IF(J14="","",J14)</f>
        <v>12. 3. 2025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>Město Žebrák</v>
      </c>
      <c r="G118" s="40"/>
      <c r="H118" s="40"/>
      <c r="I118" s="32" t="s">
        <v>30</v>
      </c>
      <c r="J118" s="36" t="str">
        <f>E23</f>
        <v>Spektra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142</v>
      </c>
      <c r="D121" s="202" t="s">
        <v>61</v>
      </c>
      <c r="E121" s="202" t="s">
        <v>57</v>
      </c>
      <c r="F121" s="202" t="s">
        <v>58</v>
      </c>
      <c r="G121" s="202" t="s">
        <v>143</v>
      </c>
      <c r="H121" s="202" t="s">
        <v>144</v>
      </c>
      <c r="I121" s="202" t="s">
        <v>145</v>
      </c>
      <c r="J121" s="203" t="s">
        <v>129</v>
      </c>
      <c r="K121" s="204" t="s">
        <v>146</v>
      </c>
      <c r="L121" s="205"/>
      <c r="M121" s="100" t="s">
        <v>1</v>
      </c>
      <c r="N121" s="101" t="s">
        <v>40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131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216</v>
      </c>
      <c r="F123" s="214" t="s">
        <v>217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75</v>
      </c>
      <c r="AU123" s="223" t="s">
        <v>76</v>
      </c>
      <c r="AY123" s="222" t="s">
        <v>156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2348</v>
      </c>
      <c r="F124" s="225" t="s">
        <v>2349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P125</f>
        <v>0</v>
      </c>
      <c r="Q124" s="219"/>
      <c r="R124" s="220">
        <f>R125</f>
        <v>0</v>
      </c>
      <c r="S124" s="219"/>
      <c r="T124" s="22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75</v>
      </c>
      <c r="AU124" s="223" t="s">
        <v>83</v>
      </c>
      <c r="AY124" s="222" t="s">
        <v>156</v>
      </c>
      <c r="BK124" s="224">
        <f>BK125</f>
        <v>0</v>
      </c>
    </row>
    <row r="125" s="2" customFormat="1" ht="16.5" customHeight="1">
      <c r="A125" s="38"/>
      <c r="B125" s="39"/>
      <c r="C125" s="227" t="s">
        <v>83</v>
      </c>
      <c r="D125" s="227" t="s">
        <v>159</v>
      </c>
      <c r="E125" s="228" t="s">
        <v>2350</v>
      </c>
      <c r="F125" s="229" t="s">
        <v>2351</v>
      </c>
      <c r="G125" s="230" t="s">
        <v>446</v>
      </c>
      <c r="H125" s="231">
        <v>1</v>
      </c>
      <c r="I125" s="232"/>
      <c r="J125" s="233">
        <f>ROUND(I125*H125,2)</f>
        <v>0</v>
      </c>
      <c r="K125" s="234"/>
      <c r="L125" s="44"/>
      <c r="M125" s="289" t="s">
        <v>1</v>
      </c>
      <c r="N125" s="290" t="s">
        <v>41</v>
      </c>
      <c r="O125" s="291"/>
      <c r="P125" s="292">
        <f>O125*H125</f>
        <v>0</v>
      </c>
      <c r="Q125" s="292">
        <v>0</v>
      </c>
      <c r="R125" s="292">
        <f>Q125*H125</f>
        <v>0</v>
      </c>
      <c r="S125" s="292">
        <v>0</v>
      </c>
      <c r="T125" s="293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222</v>
      </c>
      <c r="AT125" s="239" t="s">
        <v>159</v>
      </c>
      <c r="AU125" s="239" t="s">
        <v>85</v>
      </c>
      <c r="AY125" s="17" t="s">
        <v>156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222</v>
      </c>
      <c r="BM125" s="239" t="s">
        <v>2352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4czWKk28yc1+6hWd+Tugwiwc5RrIon6YN6eApNavr22hhgUJYsYhCyrGENR4XHEiwNchweAgtyYUboRRGniR8A==" hashValue="CjcsSZipIWv2WnN/LthQmU2e3mzCugXasjf065ZEInAWdf/Gg1ddHc6sSjORgn33Sir2KGryJc0AmrqkHpvhOw==" algorithmName="SHA-512" password="C613"/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2332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2353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ROUND((SUM(BE125:BE142)),  2)</f>
        <v>0</v>
      </c>
      <c r="G35" s="38"/>
      <c r="H35" s="38"/>
      <c r="I35" s="164">
        <v>0.20999999999999999</v>
      </c>
      <c r="J35" s="163">
        <f>ROUND(((SUM(BE125:BE142))*I35),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ROUND((SUM(BF125:BF142)),  2)</f>
        <v>0</v>
      </c>
      <c r="G36" s="38"/>
      <c r="H36" s="38"/>
      <c r="I36" s="164">
        <v>0.12</v>
      </c>
      <c r="J36" s="163">
        <f>ROUND(((SUM(BF125:BF142))*I36),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ROUND((SUM(BG125:BG142)),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ROUND((SUM(BH125:BH142)),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ROUND((SUM(BI125:BI142)),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2332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SO09 - Vedlejší rozpočtové náklady - neuznatelné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2323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2354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2355</v>
      </c>
      <c r="E101" s="196"/>
      <c r="F101" s="196"/>
      <c r="G101" s="196"/>
      <c r="H101" s="196"/>
      <c r="I101" s="196"/>
      <c r="J101" s="197">
        <f>J133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2356</v>
      </c>
      <c r="E102" s="196"/>
      <c r="F102" s="196"/>
      <c r="G102" s="196"/>
      <c r="H102" s="196"/>
      <c r="I102" s="196"/>
      <c r="J102" s="197">
        <f>J139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2357</v>
      </c>
      <c r="E103" s="196"/>
      <c r="F103" s="196"/>
      <c r="G103" s="196"/>
      <c r="H103" s="196"/>
      <c r="I103" s="196"/>
      <c r="J103" s="197">
        <f>J141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83" t="str">
        <f>E7</f>
        <v>Základní škola Žebrák - rozšíření kapacity IV. Etapa - nástavba a přístavba pavilonu č. 5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123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2332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125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SO09 - Vedlejší rozpočtové náklady - neuznatelné nákaldy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Žebrák</v>
      </c>
      <c r="G119" s="40"/>
      <c r="H119" s="40"/>
      <c r="I119" s="32" t="s">
        <v>22</v>
      </c>
      <c r="J119" s="79" t="str">
        <f>IF(J14="","",J14)</f>
        <v>12. 3. 2025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E17</f>
        <v>Město Žebrák</v>
      </c>
      <c r="G121" s="40"/>
      <c r="H121" s="40"/>
      <c r="I121" s="32" t="s">
        <v>30</v>
      </c>
      <c r="J121" s="36" t="str">
        <f>E23</f>
        <v>Spektra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142</v>
      </c>
      <c r="D124" s="202" t="s">
        <v>61</v>
      </c>
      <c r="E124" s="202" t="s">
        <v>57</v>
      </c>
      <c r="F124" s="202" t="s">
        <v>58</v>
      </c>
      <c r="G124" s="202" t="s">
        <v>143</v>
      </c>
      <c r="H124" s="202" t="s">
        <v>144</v>
      </c>
      <c r="I124" s="202" t="s">
        <v>145</v>
      </c>
      <c r="J124" s="203" t="s">
        <v>129</v>
      </c>
      <c r="K124" s="204" t="s">
        <v>146</v>
      </c>
      <c r="L124" s="205"/>
      <c r="M124" s="100" t="s">
        <v>1</v>
      </c>
      <c r="N124" s="101" t="s">
        <v>40</v>
      </c>
      <c r="O124" s="101" t="s">
        <v>147</v>
      </c>
      <c r="P124" s="101" t="s">
        <v>148</v>
      </c>
      <c r="Q124" s="101" t="s">
        <v>149</v>
      </c>
      <c r="R124" s="101" t="s">
        <v>150</v>
      </c>
      <c r="S124" s="101" t="s">
        <v>151</v>
      </c>
      <c r="T124" s="102" t="s">
        <v>152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153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</f>
        <v>0</v>
      </c>
      <c r="Q125" s="104"/>
      <c r="R125" s="208">
        <f>R126</f>
        <v>0</v>
      </c>
      <c r="S125" s="104"/>
      <c r="T125" s="209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131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75</v>
      </c>
      <c r="E126" s="214" t="s">
        <v>2325</v>
      </c>
      <c r="F126" s="214" t="s">
        <v>2326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P127+P133+P139+P141</f>
        <v>0</v>
      </c>
      <c r="Q126" s="219"/>
      <c r="R126" s="220">
        <f>R127+R133+R139+R141</f>
        <v>0</v>
      </c>
      <c r="S126" s="219"/>
      <c r="T126" s="221">
        <f>T127+T133+T139+T141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83</v>
      </c>
      <c r="AT126" s="223" t="s">
        <v>75</v>
      </c>
      <c r="AU126" s="223" t="s">
        <v>76</v>
      </c>
      <c r="AY126" s="222" t="s">
        <v>156</v>
      </c>
      <c r="BK126" s="224">
        <f>BK127+BK133+BK139+BK141</f>
        <v>0</v>
      </c>
    </row>
    <row r="127" s="12" customFormat="1" ht="22.8" customHeight="1">
      <c r="A127" s="12"/>
      <c r="B127" s="211"/>
      <c r="C127" s="212"/>
      <c r="D127" s="213" t="s">
        <v>75</v>
      </c>
      <c r="E127" s="225" t="s">
        <v>2358</v>
      </c>
      <c r="F127" s="225" t="s">
        <v>2359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SUM(P128:P132)</f>
        <v>0</v>
      </c>
      <c r="Q127" s="219"/>
      <c r="R127" s="220">
        <f>SUM(R128:R132)</f>
        <v>0</v>
      </c>
      <c r="S127" s="219"/>
      <c r="T127" s="221">
        <f>SUM(T128:T132)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197</v>
      </c>
      <c r="AT127" s="223" t="s">
        <v>75</v>
      </c>
      <c r="AU127" s="223" t="s">
        <v>83</v>
      </c>
      <c r="AY127" s="222" t="s">
        <v>156</v>
      </c>
      <c r="BK127" s="224">
        <f>SUM(BK128:BK132)</f>
        <v>0</v>
      </c>
    </row>
    <row r="128" s="2" customFormat="1" ht="24.15" customHeight="1">
      <c r="A128" s="38"/>
      <c r="B128" s="39"/>
      <c r="C128" s="227" t="s">
        <v>83</v>
      </c>
      <c r="D128" s="227" t="s">
        <v>159</v>
      </c>
      <c r="E128" s="228" t="s">
        <v>2360</v>
      </c>
      <c r="F128" s="229" t="s">
        <v>2361</v>
      </c>
      <c r="G128" s="230" t="s">
        <v>1071</v>
      </c>
      <c r="H128" s="288"/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85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83</v>
      </c>
      <c r="BK128" s="240">
        <f>ROUND(I128*H128,2)</f>
        <v>0</v>
      </c>
      <c r="BL128" s="17" t="s">
        <v>163</v>
      </c>
      <c r="BM128" s="239" t="s">
        <v>2362</v>
      </c>
    </row>
    <row r="129" s="2" customFormat="1" ht="21.75" customHeight="1">
      <c r="A129" s="38"/>
      <c r="B129" s="39"/>
      <c r="C129" s="227" t="s">
        <v>85</v>
      </c>
      <c r="D129" s="227" t="s">
        <v>159</v>
      </c>
      <c r="E129" s="228" t="s">
        <v>2363</v>
      </c>
      <c r="F129" s="229" t="s">
        <v>2364</v>
      </c>
      <c r="G129" s="230" t="s">
        <v>1071</v>
      </c>
      <c r="H129" s="288"/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163</v>
      </c>
      <c r="AT129" s="239" t="s">
        <v>159</v>
      </c>
      <c r="AU129" s="239" t="s">
        <v>85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163</v>
      </c>
      <c r="BM129" s="239" t="s">
        <v>2365</v>
      </c>
    </row>
    <row r="130" s="2" customFormat="1" ht="44.25" customHeight="1">
      <c r="A130" s="38"/>
      <c r="B130" s="39"/>
      <c r="C130" s="227" t="s">
        <v>176</v>
      </c>
      <c r="D130" s="227" t="s">
        <v>159</v>
      </c>
      <c r="E130" s="228" t="s">
        <v>2366</v>
      </c>
      <c r="F130" s="229" t="s">
        <v>2367</v>
      </c>
      <c r="G130" s="230" t="s">
        <v>1071</v>
      </c>
      <c r="H130" s="288"/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163</v>
      </c>
      <c r="AT130" s="239" t="s">
        <v>159</v>
      </c>
      <c r="AU130" s="239" t="s">
        <v>85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163</v>
      </c>
      <c r="BM130" s="239" t="s">
        <v>2368</v>
      </c>
    </row>
    <row r="131" s="2" customFormat="1" ht="16.5" customHeight="1">
      <c r="A131" s="38"/>
      <c r="B131" s="39"/>
      <c r="C131" s="227" t="s">
        <v>163</v>
      </c>
      <c r="D131" s="227" t="s">
        <v>159</v>
      </c>
      <c r="E131" s="228" t="s">
        <v>2369</v>
      </c>
      <c r="F131" s="229" t="s">
        <v>2370</v>
      </c>
      <c r="G131" s="230" t="s">
        <v>1071</v>
      </c>
      <c r="H131" s="288"/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163</v>
      </c>
      <c r="AT131" s="239" t="s">
        <v>159</v>
      </c>
      <c r="AU131" s="239" t="s">
        <v>85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163</v>
      </c>
      <c r="BM131" s="239" t="s">
        <v>2371</v>
      </c>
    </row>
    <row r="132" s="2" customFormat="1" ht="16.5" customHeight="1">
      <c r="A132" s="38"/>
      <c r="B132" s="39"/>
      <c r="C132" s="227" t="s">
        <v>197</v>
      </c>
      <c r="D132" s="227" t="s">
        <v>159</v>
      </c>
      <c r="E132" s="228" t="s">
        <v>2372</v>
      </c>
      <c r="F132" s="229" t="s">
        <v>2373</v>
      </c>
      <c r="G132" s="230" t="s">
        <v>1071</v>
      </c>
      <c r="H132" s="288"/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163</v>
      </c>
      <c r="AT132" s="239" t="s">
        <v>159</v>
      </c>
      <c r="AU132" s="239" t="s">
        <v>85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163</v>
      </c>
      <c r="BM132" s="239" t="s">
        <v>2374</v>
      </c>
    </row>
    <row r="133" s="12" customFormat="1" ht="22.8" customHeight="1">
      <c r="A133" s="12"/>
      <c r="B133" s="211"/>
      <c r="C133" s="212"/>
      <c r="D133" s="213" t="s">
        <v>75</v>
      </c>
      <c r="E133" s="225" t="s">
        <v>2375</v>
      </c>
      <c r="F133" s="225" t="s">
        <v>2376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SUM(P134:P138)</f>
        <v>0</v>
      </c>
      <c r="Q133" s="219"/>
      <c r="R133" s="220">
        <f>SUM(R134:R138)</f>
        <v>0</v>
      </c>
      <c r="S133" s="219"/>
      <c r="T133" s="221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197</v>
      </c>
      <c r="AT133" s="223" t="s">
        <v>75</v>
      </c>
      <c r="AU133" s="223" t="s">
        <v>83</v>
      </c>
      <c r="AY133" s="222" t="s">
        <v>156</v>
      </c>
      <c r="BK133" s="224">
        <f>SUM(BK134:BK138)</f>
        <v>0</v>
      </c>
    </row>
    <row r="134" s="2" customFormat="1" ht="37.8" customHeight="1">
      <c r="A134" s="38"/>
      <c r="B134" s="39"/>
      <c r="C134" s="227" t="s">
        <v>202</v>
      </c>
      <c r="D134" s="227" t="s">
        <v>159</v>
      </c>
      <c r="E134" s="228" t="s">
        <v>2377</v>
      </c>
      <c r="F134" s="229" t="s">
        <v>2378</v>
      </c>
      <c r="G134" s="230" t="s">
        <v>1071</v>
      </c>
      <c r="H134" s="288"/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163</v>
      </c>
      <c r="AT134" s="239" t="s">
        <v>159</v>
      </c>
      <c r="AU134" s="239" t="s">
        <v>85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163</v>
      </c>
      <c r="BM134" s="239" t="s">
        <v>2379</v>
      </c>
    </row>
    <row r="135" s="2" customFormat="1" ht="24.15" customHeight="1">
      <c r="A135" s="38"/>
      <c r="B135" s="39"/>
      <c r="C135" s="227" t="s">
        <v>206</v>
      </c>
      <c r="D135" s="227" t="s">
        <v>159</v>
      </c>
      <c r="E135" s="228" t="s">
        <v>2380</v>
      </c>
      <c r="F135" s="229" t="s">
        <v>2381</v>
      </c>
      <c r="G135" s="230" t="s">
        <v>1071</v>
      </c>
      <c r="H135" s="288"/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163</v>
      </c>
      <c r="AT135" s="239" t="s">
        <v>159</v>
      </c>
      <c r="AU135" s="239" t="s">
        <v>85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163</v>
      </c>
      <c r="BM135" s="239" t="s">
        <v>2382</v>
      </c>
    </row>
    <row r="136" s="2" customFormat="1" ht="16.5" customHeight="1">
      <c r="A136" s="38"/>
      <c r="B136" s="39"/>
      <c r="C136" s="227" t="s">
        <v>212</v>
      </c>
      <c r="D136" s="227" t="s">
        <v>159</v>
      </c>
      <c r="E136" s="228" t="s">
        <v>2383</v>
      </c>
      <c r="F136" s="229" t="s">
        <v>2384</v>
      </c>
      <c r="G136" s="230" t="s">
        <v>1071</v>
      </c>
      <c r="H136" s="288"/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163</v>
      </c>
      <c r="AT136" s="239" t="s">
        <v>159</v>
      </c>
      <c r="AU136" s="239" t="s">
        <v>85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163</v>
      </c>
      <c r="BM136" s="239" t="s">
        <v>2385</v>
      </c>
    </row>
    <row r="137" s="2" customFormat="1" ht="16.5" customHeight="1">
      <c r="A137" s="38"/>
      <c r="B137" s="39"/>
      <c r="C137" s="227" t="s">
        <v>157</v>
      </c>
      <c r="D137" s="227" t="s">
        <v>159</v>
      </c>
      <c r="E137" s="228" t="s">
        <v>2386</v>
      </c>
      <c r="F137" s="229" t="s">
        <v>2387</v>
      </c>
      <c r="G137" s="230" t="s">
        <v>1071</v>
      </c>
      <c r="H137" s="288"/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163</v>
      </c>
      <c r="AT137" s="239" t="s">
        <v>159</v>
      </c>
      <c r="AU137" s="239" t="s">
        <v>85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163</v>
      </c>
      <c r="BM137" s="239" t="s">
        <v>2388</v>
      </c>
    </row>
    <row r="138" s="2" customFormat="1" ht="16.5" customHeight="1">
      <c r="A138" s="38"/>
      <c r="B138" s="39"/>
      <c r="C138" s="227" t="s">
        <v>228</v>
      </c>
      <c r="D138" s="227" t="s">
        <v>159</v>
      </c>
      <c r="E138" s="228" t="s">
        <v>2389</v>
      </c>
      <c r="F138" s="229" t="s">
        <v>2390</v>
      </c>
      <c r="G138" s="230" t="s">
        <v>1071</v>
      </c>
      <c r="H138" s="288"/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85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163</v>
      </c>
      <c r="BM138" s="239" t="s">
        <v>2391</v>
      </c>
    </row>
    <row r="139" s="12" customFormat="1" ht="22.8" customHeight="1">
      <c r="A139" s="12"/>
      <c r="B139" s="211"/>
      <c r="C139" s="212"/>
      <c r="D139" s="213" t="s">
        <v>75</v>
      </c>
      <c r="E139" s="225" t="s">
        <v>2392</v>
      </c>
      <c r="F139" s="225" t="s">
        <v>2393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P140</f>
        <v>0</v>
      </c>
      <c r="Q139" s="219"/>
      <c r="R139" s="220">
        <f>R140</f>
        <v>0</v>
      </c>
      <c r="S139" s="219"/>
      <c r="T139" s="221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197</v>
      </c>
      <c r="AT139" s="223" t="s">
        <v>75</v>
      </c>
      <c r="AU139" s="223" t="s">
        <v>83</v>
      </c>
      <c r="AY139" s="222" t="s">
        <v>156</v>
      </c>
      <c r="BK139" s="224">
        <f>BK140</f>
        <v>0</v>
      </c>
    </row>
    <row r="140" s="2" customFormat="1" ht="16.5" customHeight="1">
      <c r="A140" s="38"/>
      <c r="B140" s="39"/>
      <c r="C140" s="227" t="s">
        <v>232</v>
      </c>
      <c r="D140" s="227" t="s">
        <v>159</v>
      </c>
      <c r="E140" s="228" t="s">
        <v>2394</v>
      </c>
      <c r="F140" s="229" t="s">
        <v>2395</v>
      </c>
      <c r="G140" s="230" t="s">
        <v>446</v>
      </c>
      <c r="H140" s="231">
        <v>1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163</v>
      </c>
      <c r="AT140" s="239" t="s">
        <v>159</v>
      </c>
      <c r="AU140" s="239" t="s">
        <v>85</v>
      </c>
      <c r="AY140" s="17" t="s">
        <v>156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83</v>
      </c>
      <c r="BK140" s="240">
        <f>ROUND(I140*H140,2)</f>
        <v>0</v>
      </c>
      <c r="BL140" s="17" t="s">
        <v>163</v>
      </c>
      <c r="BM140" s="239" t="s">
        <v>2396</v>
      </c>
    </row>
    <row r="141" s="12" customFormat="1" ht="22.8" customHeight="1">
      <c r="A141" s="12"/>
      <c r="B141" s="211"/>
      <c r="C141" s="212"/>
      <c r="D141" s="213" t="s">
        <v>75</v>
      </c>
      <c r="E141" s="225" t="s">
        <v>2397</v>
      </c>
      <c r="F141" s="225" t="s">
        <v>2398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P142</f>
        <v>0</v>
      </c>
      <c r="Q141" s="219"/>
      <c r="R141" s="220">
        <f>R142</f>
        <v>0</v>
      </c>
      <c r="S141" s="219"/>
      <c r="T141" s="221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197</v>
      </c>
      <c r="AT141" s="223" t="s">
        <v>75</v>
      </c>
      <c r="AU141" s="223" t="s">
        <v>83</v>
      </c>
      <c r="AY141" s="222" t="s">
        <v>156</v>
      </c>
      <c r="BK141" s="224">
        <f>BK142</f>
        <v>0</v>
      </c>
    </row>
    <row r="142" s="2" customFormat="1" ht="16.5" customHeight="1">
      <c r="A142" s="38"/>
      <c r="B142" s="39"/>
      <c r="C142" s="227" t="s">
        <v>8</v>
      </c>
      <c r="D142" s="227" t="s">
        <v>159</v>
      </c>
      <c r="E142" s="228" t="s">
        <v>2399</v>
      </c>
      <c r="F142" s="229" t="s">
        <v>2400</v>
      </c>
      <c r="G142" s="230" t="s">
        <v>2401</v>
      </c>
      <c r="H142" s="231">
        <v>1</v>
      </c>
      <c r="I142" s="232"/>
      <c r="J142" s="233">
        <f>ROUND(I142*H142,2)</f>
        <v>0</v>
      </c>
      <c r="K142" s="234"/>
      <c r="L142" s="44"/>
      <c r="M142" s="289" t="s">
        <v>1</v>
      </c>
      <c r="N142" s="290" t="s">
        <v>41</v>
      </c>
      <c r="O142" s="291"/>
      <c r="P142" s="292">
        <f>O142*H142</f>
        <v>0</v>
      </c>
      <c r="Q142" s="292">
        <v>0</v>
      </c>
      <c r="R142" s="292">
        <f>Q142*H142</f>
        <v>0</v>
      </c>
      <c r="S142" s="292">
        <v>0</v>
      </c>
      <c r="T142" s="29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163</v>
      </c>
      <c r="AT142" s="239" t="s">
        <v>159</v>
      </c>
      <c r="AU142" s="239" t="s">
        <v>85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163</v>
      </c>
      <c r="BM142" s="239" t="s">
        <v>2402</v>
      </c>
    </row>
    <row r="143" s="2" customFormat="1" ht="6.96" customHeight="1">
      <c r="A143" s="38"/>
      <c r="B143" s="66"/>
      <c r="C143" s="67"/>
      <c r="D143" s="67"/>
      <c r="E143" s="67"/>
      <c r="F143" s="67"/>
      <c r="G143" s="67"/>
      <c r="H143" s="67"/>
      <c r="I143" s="67"/>
      <c r="J143" s="67"/>
      <c r="K143" s="67"/>
      <c r="L143" s="44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sheet="1" autoFilter="0" formatColumns="0" formatRows="0" objects="1" scenarios="1" spinCount="100000" saltValue="hsbxzqfRxcO67lehZ9yV6BcmR56yhRfjOZMWF9iELhfNxd6OQEfdaF0mCXhvHvZNTEFXYhVW5aTHg5nzHSGEKA==" hashValue="jtaEFsWHpOhJZzqKUrztUWNUcbIhItndGrfDHneRvoMjUqLeQBq345AOCk5BVtECH6881WpCbGfM9FlB5ux7tg==" algorithmName="SHA-512" password="C613"/>
  <autoFilter ref="C124:K1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126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ROUND(J129,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ROUND((SUM(BE129:BE215)),  2)</f>
        <v>0</v>
      </c>
      <c r="G35" s="38"/>
      <c r="H35" s="38"/>
      <c r="I35" s="164">
        <v>0.20999999999999999</v>
      </c>
      <c r="J35" s="163">
        <f>ROUND(((SUM(BE129:BE215))*I35),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ROUND((SUM(BF129:BF215)),  2)</f>
        <v>0</v>
      </c>
      <c r="G36" s="38"/>
      <c r="H36" s="38"/>
      <c r="I36" s="164">
        <v>0.12</v>
      </c>
      <c r="J36" s="163">
        <f>ROUND(((SUM(BF129:BF215))*I36),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ROUND((SUM(BG129:BG215)),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ROUND((SUM(BH129:BH215)),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ROUND((SUM(BI129:BI215)),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SO01 - Bourací práce - primárně způsobilé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J129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132</v>
      </c>
      <c r="E99" s="191"/>
      <c r="F99" s="191"/>
      <c r="G99" s="191"/>
      <c r="H99" s="191"/>
      <c r="I99" s="191"/>
      <c r="J99" s="192">
        <f>J130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133</v>
      </c>
      <c r="E100" s="196"/>
      <c r="F100" s="196"/>
      <c r="G100" s="196"/>
      <c r="H100" s="196"/>
      <c r="I100" s="196"/>
      <c r="J100" s="197">
        <f>J131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134</v>
      </c>
      <c r="E101" s="196"/>
      <c r="F101" s="196"/>
      <c r="G101" s="196"/>
      <c r="H101" s="196"/>
      <c r="I101" s="196"/>
      <c r="J101" s="197">
        <f>J157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135</v>
      </c>
      <c r="E102" s="191"/>
      <c r="F102" s="191"/>
      <c r="G102" s="191"/>
      <c r="H102" s="191"/>
      <c r="I102" s="191"/>
      <c r="J102" s="192">
        <f>J165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136</v>
      </c>
      <c r="E103" s="196"/>
      <c r="F103" s="196"/>
      <c r="G103" s="196"/>
      <c r="H103" s="196"/>
      <c r="I103" s="196"/>
      <c r="J103" s="197">
        <f>J166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137</v>
      </c>
      <c r="E104" s="196"/>
      <c r="F104" s="196"/>
      <c r="G104" s="196"/>
      <c r="H104" s="196"/>
      <c r="I104" s="196"/>
      <c r="J104" s="197">
        <f>J171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138</v>
      </c>
      <c r="E105" s="196"/>
      <c r="F105" s="196"/>
      <c r="G105" s="196"/>
      <c r="H105" s="196"/>
      <c r="I105" s="196"/>
      <c r="J105" s="197">
        <f>J180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139</v>
      </c>
      <c r="E106" s="196"/>
      <c r="F106" s="196"/>
      <c r="G106" s="196"/>
      <c r="H106" s="196"/>
      <c r="I106" s="196"/>
      <c r="J106" s="197">
        <f>J187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140</v>
      </c>
      <c r="E107" s="196"/>
      <c r="F107" s="196"/>
      <c r="G107" s="196"/>
      <c r="H107" s="196"/>
      <c r="I107" s="196"/>
      <c r="J107" s="197">
        <f>J196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83" t="str">
        <f>E7</f>
        <v>Základní škola Žebrák - rozšíření kapacity IV. Etapa - nástavba a přístavba pavilonu č. 5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1"/>
      <c r="C118" s="32" t="s">
        <v>123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3" t="s">
        <v>124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125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E11</f>
        <v>SO01 - Bourací práce - primárně způsobilé náklady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F14</f>
        <v>Žebrák</v>
      </c>
      <c r="G123" s="40"/>
      <c r="H123" s="40"/>
      <c r="I123" s="32" t="s">
        <v>22</v>
      </c>
      <c r="J123" s="79" t="str">
        <f>IF(J14="","",J14)</f>
        <v>12. 3. 2025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E17</f>
        <v>Město Žebrák</v>
      </c>
      <c r="G125" s="40"/>
      <c r="H125" s="40"/>
      <c r="I125" s="32" t="s">
        <v>30</v>
      </c>
      <c r="J125" s="36" t="str">
        <f>E23</f>
        <v>Spektra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40"/>
      <c r="E126" s="40"/>
      <c r="F126" s="27" t="str">
        <f>IF(E20="","",E20)</f>
        <v>Vyplň údaj</v>
      </c>
      <c r="G126" s="40"/>
      <c r="H126" s="40"/>
      <c r="I126" s="32" t="s">
        <v>33</v>
      </c>
      <c r="J126" s="36" t="str">
        <f>E26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9"/>
      <c r="B128" s="200"/>
      <c r="C128" s="201" t="s">
        <v>142</v>
      </c>
      <c r="D128" s="202" t="s">
        <v>61</v>
      </c>
      <c r="E128" s="202" t="s">
        <v>57</v>
      </c>
      <c r="F128" s="202" t="s">
        <v>58</v>
      </c>
      <c r="G128" s="202" t="s">
        <v>143</v>
      </c>
      <c r="H128" s="202" t="s">
        <v>144</v>
      </c>
      <c r="I128" s="202" t="s">
        <v>145</v>
      </c>
      <c r="J128" s="203" t="s">
        <v>129</v>
      </c>
      <c r="K128" s="204" t="s">
        <v>146</v>
      </c>
      <c r="L128" s="205"/>
      <c r="M128" s="100" t="s">
        <v>1</v>
      </c>
      <c r="N128" s="101" t="s">
        <v>40</v>
      </c>
      <c r="O128" s="101" t="s">
        <v>147</v>
      </c>
      <c r="P128" s="101" t="s">
        <v>148</v>
      </c>
      <c r="Q128" s="101" t="s">
        <v>149</v>
      </c>
      <c r="R128" s="101" t="s">
        <v>150</v>
      </c>
      <c r="S128" s="101" t="s">
        <v>151</v>
      </c>
      <c r="T128" s="102" t="s">
        <v>152</v>
      </c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</row>
    <row r="129" s="2" customFormat="1" ht="22.8" customHeight="1">
      <c r="A129" s="38"/>
      <c r="B129" s="39"/>
      <c r="C129" s="107" t="s">
        <v>153</v>
      </c>
      <c r="D129" s="40"/>
      <c r="E129" s="40"/>
      <c r="F129" s="40"/>
      <c r="G129" s="40"/>
      <c r="H129" s="40"/>
      <c r="I129" s="40"/>
      <c r="J129" s="206">
        <f>BK129</f>
        <v>0</v>
      </c>
      <c r="K129" s="40"/>
      <c r="L129" s="44"/>
      <c r="M129" s="103"/>
      <c r="N129" s="207"/>
      <c r="O129" s="104"/>
      <c r="P129" s="208">
        <f>P130+P165</f>
        <v>0</v>
      </c>
      <c r="Q129" s="104"/>
      <c r="R129" s="208">
        <f>R130+R165</f>
        <v>0.13859200000000002</v>
      </c>
      <c r="S129" s="104"/>
      <c r="T129" s="209">
        <f>T130+T165</f>
        <v>11.41642117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131</v>
      </c>
      <c r="BK129" s="210">
        <f>BK130+BK165</f>
        <v>0</v>
      </c>
    </row>
    <row r="130" s="12" customFormat="1" ht="25.92" customHeight="1">
      <c r="A130" s="12"/>
      <c r="B130" s="211"/>
      <c r="C130" s="212"/>
      <c r="D130" s="213" t="s">
        <v>75</v>
      </c>
      <c r="E130" s="214" t="s">
        <v>154</v>
      </c>
      <c r="F130" s="214" t="s">
        <v>155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P131+P157</f>
        <v>0</v>
      </c>
      <c r="Q130" s="219"/>
      <c r="R130" s="220">
        <f>R131+R157</f>
        <v>0</v>
      </c>
      <c r="S130" s="219"/>
      <c r="T130" s="221">
        <f>T131+T157</f>
        <v>9.2154039999999995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83</v>
      </c>
      <c r="AT130" s="223" t="s">
        <v>75</v>
      </c>
      <c r="AU130" s="223" t="s">
        <v>76</v>
      </c>
      <c r="AY130" s="222" t="s">
        <v>156</v>
      </c>
      <c r="BK130" s="224">
        <f>BK131+BK157</f>
        <v>0</v>
      </c>
    </row>
    <row r="131" s="12" customFormat="1" ht="22.8" customHeight="1">
      <c r="A131" s="12"/>
      <c r="B131" s="211"/>
      <c r="C131" s="212"/>
      <c r="D131" s="213" t="s">
        <v>75</v>
      </c>
      <c r="E131" s="225" t="s">
        <v>157</v>
      </c>
      <c r="F131" s="225" t="s">
        <v>158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SUM(P132:P156)</f>
        <v>0</v>
      </c>
      <c r="Q131" s="219"/>
      <c r="R131" s="220">
        <f>SUM(R132:R156)</f>
        <v>0</v>
      </c>
      <c r="S131" s="219"/>
      <c r="T131" s="221">
        <f>SUM(T132:T156)</f>
        <v>9.2154039999999995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83</v>
      </c>
      <c r="AT131" s="223" t="s">
        <v>75</v>
      </c>
      <c r="AU131" s="223" t="s">
        <v>83</v>
      </c>
      <c r="AY131" s="222" t="s">
        <v>156</v>
      </c>
      <c r="BK131" s="224">
        <f>SUM(BK132:BK156)</f>
        <v>0</v>
      </c>
    </row>
    <row r="132" s="2" customFormat="1" ht="24.15" customHeight="1">
      <c r="A132" s="38"/>
      <c r="B132" s="39"/>
      <c r="C132" s="227" t="s">
        <v>83</v>
      </c>
      <c r="D132" s="227" t="s">
        <v>159</v>
      </c>
      <c r="E132" s="228" t="s">
        <v>160</v>
      </c>
      <c r="F132" s="229" t="s">
        <v>161</v>
      </c>
      <c r="G132" s="230" t="s">
        <v>162</v>
      </c>
      <c r="H132" s="231">
        <v>15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0.014999999999999999</v>
      </c>
      <c r="T132" s="238">
        <f>S132*H132</f>
        <v>0.22499999999999998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163</v>
      </c>
      <c r="AT132" s="239" t="s">
        <v>159</v>
      </c>
      <c r="AU132" s="239" t="s">
        <v>85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163</v>
      </c>
      <c r="BM132" s="239" t="s">
        <v>164</v>
      </c>
    </row>
    <row r="133" s="13" customFormat="1">
      <c r="A133" s="13"/>
      <c r="B133" s="241"/>
      <c r="C133" s="242"/>
      <c r="D133" s="243" t="s">
        <v>165</v>
      </c>
      <c r="E133" s="244" t="s">
        <v>1</v>
      </c>
      <c r="F133" s="245" t="s">
        <v>166</v>
      </c>
      <c r="G133" s="242"/>
      <c r="H133" s="244" t="s">
        <v>1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165</v>
      </c>
      <c r="AU133" s="251" t="s">
        <v>85</v>
      </c>
      <c r="AV133" s="13" t="s">
        <v>83</v>
      </c>
      <c r="AW133" s="13" t="s">
        <v>32</v>
      </c>
      <c r="AX133" s="13" t="s">
        <v>76</v>
      </c>
      <c r="AY133" s="251" t="s">
        <v>156</v>
      </c>
    </row>
    <row r="134" s="14" customFormat="1">
      <c r="A134" s="14"/>
      <c r="B134" s="252"/>
      <c r="C134" s="253"/>
      <c r="D134" s="243" t="s">
        <v>165</v>
      </c>
      <c r="E134" s="254" t="s">
        <v>1</v>
      </c>
      <c r="F134" s="255" t="s">
        <v>167</v>
      </c>
      <c r="G134" s="253"/>
      <c r="H134" s="256">
        <v>15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165</v>
      </c>
      <c r="AU134" s="262" t="s">
        <v>85</v>
      </c>
      <c r="AV134" s="14" t="s">
        <v>85</v>
      </c>
      <c r="AW134" s="14" t="s">
        <v>32</v>
      </c>
      <c r="AX134" s="14" t="s">
        <v>76</v>
      </c>
      <c r="AY134" s="262" t="s">
        <v>156</v>
      </c>
    </row>
    <row r="135" s="15" customFormat="1">
      <c r="A135" s="15"/>
      <c r="B135" s="263"/>
      <c r="C135" s="264"/>
      <c r="D135" s="243" t="s">
        <v>165</v>
      </c>
      <c r="E135" s="265" t="s">
        <v>1</v>
      </c>
      <c r="F135" s="266" t="s">
        <v>168</v>
      </c>
      <c r="G135" s="264"/>
      <c r="H135" s="267">
        <v>15</v>
      </c>
      <c r="I135" s="268"/>
      <c r="J135" s="264"/>
      <c r="K135" s="264"/>
      <c r="L135" s="269"/>
      <c r="M135" s="270"/>
      <c r="N135" s="271"/>
      <c r="O135" s="271"/>
      <c r="P135" s="271"/>
      <c r="Q135" s="271"/>
      <c r="R135" s="271"/>
      <c r="S135" s="271"/>
      <c r="T135" s="27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3" t="s">
        <v>165</v>
      </c>
      <c r="AU135" s="273" t="s">
        <v>85</v>
      </c>
      <c r="AV135" s="15" t="s">
        <v>163</v>
      </c>
      <c r="AW135" s="15" t="s">
        <v>32</v>
      </c>
      <c r="AX135" s="15" t="s">
        <v>83</v>
      </c>
      <c r="AY135" s="273" t="s">
        <v>156</v>
      </c>
    </row>
    <row r="136" s="2" customFormat="1" ht="24.15" customHeight="1">
      <c r="A136" s="38"/>
      <c r="B136" s="39"/>
      <c r="C136" s="227" t="s">
        <v>85</v>
      </c>
      <c r="D136" s="227" t="s">
        <v>159</v>
      </c>
      <c r="E136" s="228" t="s">
        <v>169</v>
      </c>
      <c r="F136" s="229" t="s">
        <v>170</v>
      </c>
      <c r="G136" s="230" t="s">
        <v>162</v>
      </c>
      <c r="H136" s="231">
        <v>10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0.050999999999999997</v>
      </c>
      <c r="T136" s="238">
        <f>S136*H136</f>
        <v>0.51000000000000001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163</v>
      </c>
      <c r="AT136" s="239" t="s">
        <v>159</v>
      </c>
      <c r="AU136" s="239" t="s">
        <v>85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163</v>
      </c>
      <c r="BM136" s="239" t="s">
        <v>171</v>
      </c>
    </row>
    <row r="137" s="13" customFormat="1">
      <c r="A137" s="13"/>
      <c r="B137" s="241"/>
      <c r="C137" s="242"/>
      <c r="D137" s="243" t="s">
        <v>165</v>
      </c>
      <c r="E137" s="244" t="s">
        <v>1</v>
      </c>
      <c r="F137" s="245" t="s">
        <v>172</v>
      </c>
      <c r="G137" s="242"/>
      <c r="H137" s="244" t="s">
        <v>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165</v>
      </c>
      <c r="AU137" s="251" t="s">
        <v>85</v>
      </c>
      <c r="AV137" s="13" t="s">
        <v>83</v>
      </c>
      <c r="AW137" s="13" t="s">
        <v>32</v>
      </c>
      <c r="AX137" s="13" t="s">
        <v>76</v>
      </c>
      <c r="AY137" s="251" t="s">
        <v>156</v>
      </c>
    </row>
    <row r="138" s="14" customFormat="1">
      <c r="A138" s="14"/>
      <c r="B138" s="252"/>
      <c r="C138" s="253"/>
      <c r="D138" s="243" t="s">
        <v>165</v>
      </c>
      <c r="E138" s="254" t="s">
        <v>1</v>
      </c>
      <c r="F138" s="255" t="s">
        <v>173</v>
      </c>
      <c r="G138" s="253"/>
      <c r="H138" s="256">
        <v>2.5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165</v>
      </c>
      <c r="AU138" s="262" t="s">
        <v>85</v>
      </c>
      <c r="AV138" s="14" t="s">
        <v>85</v>
      </c>
      <c r="AW138" s="14" t="s">
        <v>32</v>
      </c>
      <c r="AX138" s="14" t="s">
        <v>76</v>
      </c>
      <c r="AY138" s="262" t="s">
        <v>156</v>
      </c>
    </row>
    <row r="139" s="13" customFormat="1">
      <c r="A139" s="13"/>
      <c r="B139" s="241"/>
      <c r="C139" s="242"/>
      <c r="D139" s="243" t="s">
        <v>165</v>
      </c>
      <c r="E139" s="244" t="s">
        <v>1</v>
      </c>
      <c r="F139" s="245" t="s">
        <v>174</v>
      </c>
      <c r="G139" s="242"/>
      <c r="H139" s="244" t="s">
        <v>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165</v>
      </c>
      <c r="AU139" s="251" t="s">
        <v>85</v>
      </c>
      <c r="AV139" s="13" t="s">
        <v>83</v>
      </c>
      <c r="AW139" s="13" t="s">
        <v>32</v>
      </c>
      <c r="AX139" s="13" t="s">
        <v>76</v>
      </c>
      <c r="AY139" s="251" t="s">
        <v>156</v>
      </c>
    </row>
    <row r="140" s="14" customFormat="1">
      <c r="A140" s="14"/>
      <c r="B140" s="252"/>
      <c r="C140" s="253"/>
      <c r="D140" s="243" t="s">
        <v>165</v>
      </c>
      <c r="E140" s="254" t="s">
        <v>1</v>
      </c>
      <c r="F140" s="255" t="s">
        <v>175</v>
      </c>
      <c r="G140" s="253"/>
      <c r="H140" s="256">
        <v>7.5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165</v>
      </c>
      <c r="AU140" s="262" t="s">
        <v>85</v>
      </c>
      <c r="AV140" s="14" t="s">
        <v>85</v>
      </c>
      <c r="AW140" s="14" t="s">
        <v>32</v>
      </c>
      <c r="AX140" s="14" t="s">
        <v>76</v>
      </c>
      <c r="AY140" s="262" t="s">
        <v>156</v>
      </c>
    </row>
    <row r="141" s="15" customFormat="1">
      <c r="A141" s="15"/>
      <c r="B141" s="263"/>
      <c r="C141" s="264"/>
      <c r="D141" s="243" t="s">
        <v>165</v>
      </c>
      <c r="E141" s="265" t="s">
        <v>1</v>
      </c>
      <c r="F141" s="266" t="s">
        <v>168</v>
      </c>
      <c r="G141" s="264"/>
      <c r="H141" s="267">
        <v>10</v>
      </c>
      <c r="I141" s="268"/>
      <c r="J141" s="264"/>
      <c r="K141" s="264"/>
      <c r="L141" s="269"/>
      <c r="M141" s="270"/>
      <c r="N141" s="271"/>
      <c r="O141" s="271"/>
      <c r="P141" s="271"/>
      <c r="Q141" s="271"/>
      <c r="R141" s="271"/>
      <c r="S141" s="271"/>
      <c r="T141" s="272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3" t="s">
        <v>165</v>
      </c>
      <c r="AU141" s="273" t="s">
        <v>85</v>
      </c>
      <c r="AV141" s="15" t="s">
        <v>163</v>
      </c>
      <c r="AW141" s="15" t="s">
        <v>32</v>
      </c>
      <c r="AX141" s="15" t="s">
        <v>83</v>
      </c>
      <c r="AY141" s="273" t="s">
        <v>156</v>
      </c>
    </row>
    <row r="142" s="2" customFormat="1" ht="24.15" customHeight="1">
      <c r="A142" s="38"/>
      <c r="B142" s="39"/>
      <c r="C142" s="227" t="s">
        <v>176</v>
      </c>
      <c r="D142" s="227" t="s">
        <v>159</v>
      </c>
      <c r="E142" s="228" t="s">
        <v>177</v>
      </c>
      <c r="F142" s="229" t="s">
        <v>178</v>
      </c>
      <c r="G142" s="230" t="s">
        <v>179</v>
      </c>
      <c r="H142" s="231">
        <v>3.7949999999999999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1.8</v>
      </c>
      <c r="T142" s="238">
        <f>S142*H142</f>
        <v>6.8310000000000004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163</v>
      </c>
      <c r="AT142" s="239" t="s">
        <v>159</v>
      </c>
      <c r="AU142" s="239" t="s">
        <v>85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163</v>
      </c>
      <c r="BM142" s="239" t="s">
        <v>180</v>
      </c>
    </row>
    <row r="143" s="13" customFormat="1">
      <c r="A143" s="13"/>
      <c r="B143" s="241"/>
      <c r="C143" s="242"/>
      <c r="D143" s="243" t="s">
        <v>165</v>
      </c>
      <c r="E143" s="244" t="s">
        <v>1</v>
      </c>
      <c r="F143" s="245" t="s">
        <v>181</v>
      </c>
      <c r="G143" s="242"/>
      <c r="H143" s="244" t="s">
        <v>1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165</v>
      </c>
      <c r="AU143" s="251" t="s">
        <v>85</v>
      </c>
      <c r="AV143" s="13" t="s">
        <v>83</v>
      </c>
      <c r="AW143" s="13" t="s">
        <v>32</v>
      </c>
      <c r="AX143" s="13" t="s">
        <v>76</v>
      </c>
      <c r="AY143" s="251" t="s">
        <v>156</v>
      </c>
    </row>
    <row r="144" s="14" customFormat="1">
      <c r="A144" s="14"/>
      <c r="B144" s="252"/>
      <c r="C144" s="253"/>
      <c r="D144" s="243" t="s">
        <v>165</v>
      </c>
      <c r="E144" s="254" t="s">
        <v>1</v>
      </c>
      <c r="F144" s="255" t="s">
        <v>182</v>
      </c>
      <c r="G144" s="253"/>
      <c r="H144" s="256">
        <v>1.2150000000000001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165</v>
      </c>
      <c r="AU144" s="262" t="s">
        <v>85</v>
      </c>
      <c r="AV144" s="14" t="s">
        <v>85</v>
      </c>
      <c r="AW144" s="14" t="s">
        <v>32</v>
      </c>
      <c r="AX144" s="14" t="s">
        <v>76</v>
      </c>
      <c r="AY144" s="262" t="s">
        <v>156</v>
      </c>
    </row>
    <row r="145" s="13" customFormat="1">
      <c r="A145" s="13"/>
      <c r="B145" s="241"/>
      <c r="C145" s="242"/>
      <c r="D145" s="243" t="s">
        <v>165</v>
      </c>
      <c r="E145" s="244" t="s">
        <v>1</v>
      </c>
      <c r="F145" s="245" t="s">
        <v>183</v>
      </c>
      <c r="G145" s="242"/>
      <c r="H145" s="244" t="s">
        <v>1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165</v>
      </c>
      <c r="AU145" s="251" t="s">
        <v>85</v>
      </c>
      <c r="AV145" s="13" t="s">
        <v>83</v>
      </c>
      <c r="AW145" s="13" t="s">
        <v>32</v>
      </c>
      <c r="AX145" s="13" t="s">
        <v>76</v>
      </c>
      <c r="AY145" s="251" t="s">
        <v>156</v>
      </c>
    </row>
    <row r="146" s="14" customFormat="1">
      <c r="A146" s="14"/>
      <c r="B146" s="252"/>
      <c r="C146" s="253"/>
      <c r="D146" s="243" t="s">
        <v>165</v>
      </c>
      <c r="E146" s="254" t="s">
        <v>1</v>
      </c>
      <c r="F146" s="255" t="s">
        <v>184</v>
      </c>
      <c r="G146" s="253"/>
      <c r="H146" s="256">
        <v>0.5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165</v>
      </c>
      <c r="AU146" s="262" t="s">
        <v>85</v>
      </c>
      <c r="AV146" s="14" t="s">
        <v>85</v>
      </c>
      <c r="AW146" s="14" t="s">
        <v>32</v>
      </c>
      <c r="AX146" s="14" t="s">
        <v>76</v>
      </c>
      <c r="AY146" s="262" t="s">
        <v>156</v>
      </c>
    </row>
    <row r="147" s="13" customFormat="1">
      <c r="A147" s="13"/>
      <c r="B147" s="241"/>
      <c r="C147" s="242"/>
      <c r="D147" s="243" t="s">
        <v>165</v>
      </c>
      <c r="E147" s="244" t="s">
        <v>1</v>
      </c>
      <c r="F147" s="245" t="s">
        <v>185</v>
      </c>
      <c r="G147" s="242"/>
      <c r="H147" s="244" t="s">
        <v>1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165</v>
      </c>
      <c r="AU147" s="251" t="s">
        <v>85</v>
      </c>
      <c r="AV147" s="13" t="s">
        <v>83</v>
      </c>
      <c r="AW147" s="13" t="s">
        <v>32</v>
      </c>
      <c r="AX147" s="13" t="s">
        <v>76</v>
      </c>
      <c r="AY147" s="251" t="s">
        <v>156</v>
      </c>
    </row>
    <row r="148" s="14" customFormat="1">
      <c r="A148" s="14"/>
      <c r="B148" s="252"/>
      <c r="C148" s="253"/>
      <c r="D148" s="243" t="s">
        <v>165</v>
      </c>
      <c r="E148" s="254" t="s">
        <v>1</v>
      </c>
      <c r="F148" s="255" t="s">
        <v>186</v>
      </c>
      <c r="G148" s="253"/>
      <c r="H148" s="256">
        <v>2.0800000000000001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165</v>
      </c>
      <c r="AU148" s="262" t="s">
        <v>85</v>
      </c>
      <c r="AV148" s="14" t="s">
        <v>85</v>
      </c>
      <c r="AW148" s="14" t="s">
        <v>32</v>
      </c>
      <c r="AX148" s="14" t="s">
        <v>76</v>
      </c>
      <c r="AY148" s="262" t="s">
        <v>156</v>
      </c>
    </row>
    <row r="149" s="15" customFormat="1">
      <c r="A149" s="15"/>
      <c r="B149" s="263"/>
      <c r="C149" s="264"/>
      <c r="D149" s="243" t="s">
        <v>165</v>
      </c>
      <c r="E149" s="265" t="s">
        <v>1</v>
      </c>
      <c r="F149" s="266" t="s">
        <v>168</v>
      </c>
      <c r="G149" s="264"/>
      <c r="H149" s="267">
        <v>3.7949999999999999</v>
      </c>
      <c r="I149" s="268"/>
      <c r="J149" s="264"/>
      <c r="K149" s="264"/>
      <c r="L149" s="269"/>
      <c r="M149" s="270"/>
      <c r="N149" s="271"/>
      <c r="O149" s="271"/>
      <c r="P149" s="271"/>
      <c r="Q149" s="271"/>
      <c r="R149" s="271"/>
      <c r="S149" s="271"/>
      <c r="T149" s="27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3" t="s">
        <v>165</v>
      </c>
      <c r="AU149" s="273" t="s">
        <v>85</v>
      </c>
      <c r="AV149" s="15" t="s">
        <v>163</v>
      </c>
      <c r="AW149" s="15" t="s">
        <v>32</v>
      </c>
      <c r="AX149" s="15" t="s">
        <v>83</v>
      </c>
      <c r="AY149" s="273" t="s">
        <v>156</v>
      </c>
    </row>
    <row r="150" s="2" customFormat="1" ht="37.8" customHeight="1">
      <c r="A150" s="38"/>
      <c r="B150" s="39"/>
      <c r="C150" s="227" t="s">
        <v>163</v>
      </c>
      <c r="D150" s="227" t="s">
        <v>159</v>
      </c>
      <c r="E150" s="228" t="s">
        <v>187</v>
      </c>
      <c r="F150" s="229" t="s">
        <v>188</v>
      </c>
      <c r="G150" s="230" t="s">
        <v>162</v>
      </c>
      <c r="H150" s="231">
        <v>27.956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0.058999999999999997</v>
      </c>
      <c r="T150" s="238">
        <f>S150*H150</f>
        <v>1.6494039999999999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163</v>
      </c>
      <c r="AT150" s="239" t="s">
        <v>159</v>
      </c>
      <c r="AU150" s="239" t="s">
        <v>85</v>
      </c>
      <c r="AY150" s="17" t="s">
        <v>156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163</v>
      </c>
      <c r="BM150" s="239" t="s">
        <v>189</v>
      </c>
    </row>
    <row r="151" s="13" customFormat="1">
      <c r="A151" s="13"/>
      <c r="B151" s="241"/>
      <c r="C151" s="242"/>
      <c r="D151" s="243" t="s">
        <v>165</v>
      </c>
      <c r="E151" s="244" t="s">
        <v>1</v>
      </c>
      <c r="F151" s="245" t="s">
        <v>190</v>
      </c>
      <c r="G151" s="242"/>
      <c r="H151" s="244" t="s">
        <v>1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165</v>
      </c>
      <c r="AU151" s="251" t="s">
        <v>85</v>
      </c>
      <c r="AV151" s="13" t="s">
        <v>83</v>
      </c>
      <c r="AW151" s="13" t="s">
        <v>32</v>
      </c>
      <c r="AX151" s="13" t="s">
        <v>76</v>
      </c>
      <c r="AY151" s="251" t="s">
        <v>156</v>
      </c>
    </row>
    <row r="152" s="14" customFormat="1">
      <c r="A152" s="14"/>
      <c r="B152" s="252"/>
      <c r="C152" s="253"/>
      <c r="D152" s="243" t="s">
        <v>165</v>
      </c>
      <c r="E152" s="254" t="s">
        <v>1</v>
      </c>
      <c r="F152" s="255" t="s">
        <v>191</v>
      </c>
      <c r="G152" s="253"/>
      <c r="H152" s="256">
        <v>8.8659999999999997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165</v>
      </c>
      <c r="AU152" s="262" t="s">
        <v>85</v>
      </c>
      <c r="AV152" s="14" t="s">
        <v>85</v>
      </c>
      <c r="AW152" s="14" t="s">
        <v>32</v>
      </c>
      <c r="AX152" s="14" t="s">
        <v>76</v>
      </c>
      <c r="AY152" s="262" t="s">
        <v>156</v>
      </c>
    </row>
    <row r="153" s="14" customFormat="1">
      <c r="A153" s="14"/>
      <c r="B153" s="252"/>
      <c r="C153" s="253"/>
      <c r="D153" s="243" t="s">
        <v>165</v>
      </c>
      <c r="E153" s="254" t="s">
        <v>1</v>
      </c>
      <c r="F153" s="255" t="s">
        <v>192</v>
      </c>
      <c r="G153" s="253"/>
      <c r="H153" s="256">
        <v>8.5600000000000005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165</v>
      </c>
      <c r="AU153" s="262" t="s">
        <v>85</v>
      </c>
      <c r="AV153" s="14" t="s">
        <v>85</v>
      </c>
      <c r="AW153" s="14" t="s">
        <v>32</v>
      </c>
      <c r="AX153" s="14" t="s">
        <v>76</v>
      </c>
      <c r="AY153" s="262" t="s">
        <v>156</v>
      </c>
    </row>
    <row r="154" s="14" customFormat="1">
      <c r="A154" s="14"/>
      <c r="B154" s="252"/>
      <c r="C154" s="253"/>
      <c r="D154" s="243" t="s">
        <v>165</v>
      </c>
      <c r="E154" s="254" t="s">
        <v>1</v>
      </c>
      <c r="F154" s="255" t="s">
        <v>193</v>
      </c>
      <c r="G154" s="253"/>
      <c r="H154" s="256">
        <v>9.6899999999999995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165</v>
      </c>
      <c r="AU154" s="262" t="s">
        <v>85</v>
      </c>
      <c r="AV154" s="14" t="s">
        <v>85</v>
      </c>
      <c r="AW154" s="14" t="s">
        <v>32</v>
      </c>
      <c r="AX154" s="14" t="s">
        <v>76</v>
      </c>
      <c r="AY154" s="262" t="s">
        <v>156</v>
      </c>
    </row>
    <row r="155" s="14" customFormat="1">
      <c r="A155" s="14"/>
      <c r="B155" s="252"/>
      <c r="C155" s="253"/>
      <c r="D155" s="243" t="s">
        <v>165</v>
      </c>
      <c r="E155" s="254" t="s">
        <v>1</v>
      </c>
      <c r="F155" s="255" t="s">
        <v>194</v>
      </c>
      <c r="G155" s="253"/>
      <c r="H155" s="256">
        <v>0.83999999999999997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165</v>
      </c>
      <c r="AU155" s="262" t="s">
        <v>85</v>
      </c>
      <c r="AV155" s="14" t="s">
        <v>85</v>
      </c>
      <c r="AW155" s="14" t="s">
        <v>32</v>
      </c>
      <c r="AX155" s="14" t="s">
        <v>76</v>
      </c>
      <c r="AY155" s="262" t="s">
        <v>156</v>
      </c>
    </row>
    <row r="156" s="15" customFormat="1">
      <c r="A156" s="15"/>
      <c r="B156" s="263"/>
      <c r="C156" s="264"/>
      <c r="D156" s="243" t="s">
        <v>165</v>
      </c>
      <c r="E156" s="265" t="s">
        <v>1</v>
      </c>
      <c r="F156" s="266" t="s">
        <v>168</v>
      </c>
      <c r="G156" s="264"/>
      <c r="H156" s="267">
        <v>27.956</v>
      </c>
      <c r="I156" s="268"/>
      <c r="J156" s="264"/>
      <c r="K156" s="264"/>
      <c r="L156" s="269"/>
      <c r="M156" s="270"/>
      <c r="N156" s="271"/>
      <c r="O156" s="271"/>
      <c r="P156" s="271"/>
      <c r="Q156" s="271"/>
      <c r="R156" s="271"/>
      <c r="S156" s="271"/>
      <c r="T156" s="27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3" t="s">
        <v>165</v>
      </c>
      <c r="AU156" s="273" t="s">
        <v>85</v>
      </c>
      <c r="AV156" s="15" t="s">
        <v>163</v>
      </c>
      <c r="AW156" s="15" t="s">
        <v>32</v>
      </c>
      <c r="AX156" s="15" t="s">
        <v>83</v>
      </c>
      <c r="AY156" s="273" t="s">
        <v>156</v>
      </c>
    </row>
    <row r="157" s="12" customFormat="1" ht="22.8" customHeight="1">
      <c r="A157" s="12"/>
      <c r="B157" s="211"/>
      <c r="C157" s="212"/>
      <c r="D157" s="213" t="s">
        <v>75</v>
      </c>
      <c r="E157" s="225" t="s">
        <v>195</v>
      </c>
      <c r="F157" s="225" t="s">
        <v>196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SUM(P158:P164)</f>
        <v>0</v>
      </c>
      <c r="Q157" s="219"/>
      <c r="R157" s="220">
        <f>SUM(R158:R164)</f>
        <v>0</v>
      </c>
      <c r="S157" s="219"/>
      <c r="T157" s="221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83</v>
      </c>
      <c r="AT157" s="223" t="s">
        <v>75</v>
      </c>
      <c r="AU157" s="223" t="s">
        <v>83</v>
      </c>
      <c r="AY157" s="222" t="s">
        <v>156</v>
      </c>
      <c r="BK157" s="224">
        <f>SUM(BK158:BK164)</f>
        <v>0</v>
      </c>
    </row>
    <row r="158" s="2" customFormat="1" ht="24.15" customHeight="1">
      <c r="A158" s="38"/>
      <c r="B158" s="39"/>
      <c r="C158" s="227" t="s">
        <v>197</v>
      </c>
      <c r="D158" s="227" t="s">
        <v>159</v>
      </c>
      <c r="E158" s="228" t="s">
        <v>198</v>
      </c>
      <c r="F158" s="229" t="s">
        <v>199</v>
      </c>
      <c r="G158" s="230" t="s">
        <v>200</v>
      </c>
      <c r="H158" s="231">
        <v>11.416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163</v>
      </c>
      <c r="AT158" s="239" t="s">
        <v>159</v>
      </c>
      <c r="AU158" s="239" t="s">
        <v>85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83</v>
      </c>
      <c r="BK158" s="240">
        <f>ROUND(I158*H158,2)</f>
        <v>0</v>
      </c>
      <c r="BL158" s="17" t="s">
        <v>163</v>
      </c>
      <c r="BM158" s="239" t="s">
        <v>201</v>
      </c>
    </row>
    <row r="159" s="2" customFormat="1" ht="33" customHeight="1">
      <c r="A159" s="38"/>
      <c r="B159" s="39"/>
      <c r="C159" s="227" t="s">
        <v>202</v>
      </c>
      <c r="D159" s="227" t="s">
        <v>159</v>
      </c>
      <c r="E159" s="228" t="s">
        <v>203</v>
      </c>
      <c r="F159" s="229" t="s">
        <v>204</v>
      </c>
      <c r="G159" s="230" t="s">
        <v>200</v>
      </c>
      <c r="H159" s="231">
        <v>11.416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163</v>
      </c>
      <c r="AT159" s="239" t="s">
        <v>159</v>
      </c>
      <c r="AU159" s="239" t="s">
        <v>85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83</v>
      </c>
      <c r="BK159" s="240">
        <f>ROUND(I159*H159,2)</f>
        <v>0</v>
      </c>
      <c r="BL159" s="17" t="s">
        <v>163</v>
      </c>
      <c r="BM159" s="239" t="s">
        <v>205</v>
      </c>
    </row>
    <row r="160" s="2" customFormat="1" ht="24.15" customHeight="1">
      <c r="A160" s="38"/>
      <c r="B160" s="39"/>
      <c r="C160" s="227" t="s">
        <v>206</v>
      </c>
      <c r="D160" s="227" t="s">
        <v>159</v>
      </c>
      <c r="E160" s="228" t="s">
        <v>207</v>
      </c>
      <c r="F160" s="229" t="s">
        <v>208</v>
      </c>
      <c r="G160" s="230" t="s">
        <v>200</v>
      </c>
      <c r="H160" s="231">
        <v>171.24000000000001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41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163</v>
      </c>
      <c r="AT160" s="239" t="s">
        <v>159</v>
      </c>
      <c r="AU160" s="239" t="s">
        <v>85</v>
      </c>
      <c r="AY160" s="17" t="s">
        <v>156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83</v>
      </c>
      <c r="BK160" s="240">
        <f>ROUND(I160*H160,2)</f>
        <v>0</v>
      </c>
      <c r="BL160" s="17" t="s">
        <v>163</v>
      </c>
      <c r="BM160" s="239" t="s">
        <v>209</v>
      </c>
    </row>
    <row r="161" s="13" customFormat="1">
      <c r="A161" s="13"/>
      <c r="B161" s="241"/>
      <c r="C161" s="242"/>
      <c r="D161" s="243" t="s">
        <v>165</v>
      </c>
      <c r="E161" s="244" t="s">
        <v>1</v>
      </c>
      <c r="F161" s="245" t="s">
        <v>210</v>
      </c>
      <c r="G161" s="242"/>
      <c r="H161" s="244" t="s">
        <v>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165</v>
      </c>
      <c r="AU161" s="251" t="s">
        <v>85</v>
      </c>
      <c r="AV161" s="13" t="s">
        <v>83</v>
      </c>
      <c r="AW161" s="13" t="s">
        <v>32</v>
      </c>
      <c r="AX161" s="13" t="s">
        <v>76</v>
      </c>
      <c r="AY161" s="251" t="s">
        <v>156</v>
      </c>
    </row>
    <row r="162" s="14" customFormat="1">
      <c r="A162" s="14"/>
      <c r="B162" s="252"/>
      <c r="C162" s="253"/>
      <c r="D162" s="243" t="s">
        <v>165</v>
      </c>
      <c r="E162" s="254" t="s">
        <v>1</v>
      </c>
      <c r="F162" s="255" t="s">
        <v>211</v>
      </c>
      <c r="G162" s="253"/>
      <c r="H162" s="256">
        <v>171.24000000000001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165</v>
      </c>
      <c r="AU162" s="262" t="s">
        <v>85</v>
      </c>
      <c r="AV162" s="14" t="s">
        <v>85</v>
      </c>
      <c r="AW162" s="14" t="s">
        <v>32</v>
      </c>
      <c r="AX162" s="14" t="s">
        <v>76</v>
      </c>
      <c r="AY162" s="262" t="s">
        <v>156</v>
      </c>
    </row>
    <row r="163" s="15" customFormat="1">
      <c r="A163" s="15"/>
      <c r="B163" s="263"/>
      <c r="C163" s="264"/>
      <c r="D163" s="243" t="s">
        <v>165</v>
      </c>
      <c r="E163" s="265" t="s">
        <v>1</v>
      </c>
      <c r="F163" s="266" t="s">
        <v>168</v>
      </c>
      <c r="G163" s="264"/>
      <c r="H163" s="267">
        <v>171.24000000000001</v>
      </c>
      <c r="I163" s="268"/>
      <c r="J163" s="264"/>
      <c r="K163" s="264"/>
      <c r="L163" s="269"/>
      <c r="M163" s="270"/>
      <c r="N163" s="271"/>
      <c r="O163" s="271"/>
      <c r="P163" s="271"/>
      <c r="Q163" s="271"/>
      <c r="R163" s="271"/>
      <c r="S163" s="271"/>
      <c r="T163" s="27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3" t="s">
        <v>165</v>
      </c>
      <c r="AU163" s="273" t="s">
        <v>85</v>
      </c>
      <c r="AV163" s="15" t="s">
        <v>163</v>
      </c>
      <c r="AW163" s="15" t="s">
        <v>32</v>
      </c>
      <c r="AX163" s="15" t="s">
        <v>83</v>
      </c>
      <c r="AY163" s="273" t="s">
        <v>156</v>
      </c>
    </row>
    <row r="164" s="2" customFormat="1" ht="44.25" customHeight="1">
      <c r="A164" s="38"/>
      <c r="B164" s="39"/>
      <c r="C164" s="227" t="s">
        <v>212</v>
      </c>
      <c r="D164" s="227" t="s">
        <v>159</v>
      </c>
      <c r="E164" s="228" t="s">
        <v>213</v>
      </c>
      <c r="F164" s="229" t="s">
        <v>214</v>
      </c>
      <c r="G164" s="230" t="s">
        <v>200</v>
      </c>
      <c r="H164" s="231">
        <v>11.416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163</v>
      </c>
      <c r="AT164" s="239" t="s">
        <v>159</v>
      </c>
      <c r="AU164" s="239" t="s">
        <v>85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83</v>
      </c>
      <c r="BK164" s="240">
        <f>ROUND(I164*H164,2)</f>
        <v>0</v>
      </c>
      <c r="BL164" s="17" t="s">
        <v>163</v>
      </c>
      <c r="BM164" s="239" t="s">
        <v>215</v>
      </c>
    </row>
    <row r="165" s="12" customFormat="1" ht="25.92" customHeight="1">
      <c r="A165" s="12"/>
      <c r="B165" s="211"/>
      <c r="C165" s="212"/>
      <c r="D165" s="213" t="s">
        <v>75</v>
      </c>
      <c r="E165" s="214" t="s">
        <v>216</v>
      </c>
      <c r="F165" s="214" t="s">
        <v>217</v>
      </c>
      <c r="G165" s="212"/>
      <c r="H165" s="212"/>
      <c r="I165" s="215"/>
      <c r="J165" s="216">
        <f>BK165</f>
        <v>0</v>
      </c>
      <c r="K165" s="212"/>
      <c r="L165" s="217"/>
      <c r="M165" s="218"/>
      <c r="N165" s="219"/>
      <c r="O165" s="219"/>
      <c r="P165" s="220">
        <f>P166+P171+P180+P187+P196</f>
        <v>0</v>
      </c>
      <c r="Q165" s="219"/>
      <c r="R165" s="220">
        <f>R166+R171+R180+R187+R196</f>
        <v>0.13859200000000002</v>
      </c>
      <c r="S165" s="219"/>
      <c r="T165" s="221">
        <f>T166+T171+T180+T187+T196</f>
        <v>2.2010171699999992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85</v>
      </c>
      <c r="AT165" s="223" t="s">
        <v>75</v>
      </c>
      <c r="AU165" s="223" t="s">
        <v>76</v>
      </c>
      <c r="AY165" s="222" t="s">
        <v>156</v>
      </c>
      <c r="BK165" s="224">
        <f>BK166+BK171+BK180+BK187+BK196</f>
        <v>0</v>
      </c>
    </row>
    <row r="166" s="12" customFormat="1" ht="22.8" customHeight="1">
      <c r="A166" s="12"/>
      <c r="B166" s="211"/>
      <c r="C166" s="212"/>
      <c r="D166" s="213" t="s">
        <v>75</v>
      </c>
      <c r="E166" s="225" t="s">
        <v>218</v>
      </c>
      <c r="F166" s="225" t="s">
        <v>219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SUM(P167:P170)</f>
        <v>0</v>
      </c>
      <c r="Q166" s="219"/>
      <c r="R166" s="220">
        <f>SUM(R167:R170)</f>
        <v>0</v>
      </c>
      <c r="S166" s="219"/>
      <c r="T166" s="221">
        <f>SUM(T167:T170)</f>
        <v>0.70996319999999991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85</v>
      </c>
      <c r="AT166" s="223" t="s">
        <v>75</v>
      </c>
      <c r="AU166" s="223" t="s">
        <v>83</v>
      </c>
      <c r="AY166" s="222" t="s">
        <v>156</v>
      </c>
      <c r="BK166" s="224">
        <f>SUM(BK167:BK170)</f>
        <v>0</v>
      </c>
    </row>
    <row r="167" s="2" customFormat="1" ht="37.8" customHeight="1">
      <c r="A167" s="38"/>
      <c r="B167" s="39"/>
      <c r="C167" s="227" t="s">
        <v>157</v>
      </c>
      <c r="D167" s="227" t="s">
        <v>159</v>
      </c>
      <c r="E167" s="228" t="s">
        <v>220</v>
      </c>
      <c r="F167" s="229" t="s">
        <v>221</v>
      </c>
      <c r="G167" s="230" t="s">
        <v>162</v>
      </c>
      <c r="H167" s="231">
        <v>197.21199999999999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41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0.0035999999999999999</v>
      </c>
      <c r="T167" s="238">
        <f>S167*H167</f>
        <v>0.70996319999999991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222</v>
      </c>
      <c r="AT167" s="239" t="s">
        <v>159</v>
      </c>
      <c r="AU167" s="239" t="s">
        <v>85</v>
      </c>
      <c r="AY167" s="17" t="s">
        <v>156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83</v>
      </c>
      <c r="BK167" s="240">
        <f>ROUND(I167*H167,2)</f>
        <v>0</v>
      </c>
      <c r="BL167" s="17" t="s">
        <v>222</v>
      </c>
      <c r="BM167" s="239" t="s">
        <v>223</v>
      </c>
    </row>
    <row r="168" s="13" customFormat="1">
      <c r="A168" s="13"/>
      <c r="B168" s="241"/>
      <c r="C168" s="242"/>
      <c r="D168" s="243" t="s">
        <v>165</v>
      </c>
      <c r="E168" s="244" t="s">
        <v>1</v>
      </c>
      <c r="F168" s="245" t="s">
        <v>224</v>
      </c>
      <c r="G168" s="242"/>
      <c r="H168" s="244" t="s">
        <v>1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165</v>
      </c>
      <c r="AU168" s="251" t="s">
        <v>85</v>
      </c>
      <c r="AV168" s="13" t="s">
        <v>83</v>
      </c>
      <c r="AW168" s="13" t="s">
        <v>32</v>
      </c>
      <c r="AX168" s="13" t="s">
        <v>76</v>
      </c>
      <c r="AY168" s="251" t="s">
        <v>156</v>
      </c>
    </row>
    <row r="169" s="14" customFormat="1">
      <c r="A169" s="14"/>
      <c r="B169" s="252"/>
      <c r="C169" s="253"/>
      <c r="D169" s="243" t="s">
        <v>165</v>
      </c>
      <c r="E169" s="254" t="s">
        <v>1</v>
      </c>
      <c r="F169" s="255" t="s">
        <v>225</v>
      </c>
      <c r="G169" s="253"/>
      <c r="H169" s="256">
        <v>197.21199999999999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2" t="s">
        <v>165</v>
      </c>
      <c r="AU169" s="262" t="s">
        <v>85</v>
      </c>
      <c r="AV169" s="14" t="s">
        <v>85</v>
      </c>
      <c r="AW169" s="14" t="s">
        <v>32</v>
      </c>
      <c r="AX169" s="14" t="s">
        <v>76</v>
      </c>
      <c r="AY169" s="262" t="s">
        <v>156</v>
      </c>
    </row>
    <row r="170" s="15" customFormat="1">
      <c r="A170" s="15"/>
      <c r="B170" s="263"/>
      <c r="C170" s="264"/>
      <c r="D170" s="243" t="s">
        <v>165</v>
      </c>
      <c r="E170" s="265" t="s">
        <v>1</v>
      </c>
      <c r="F170" s="266" t="s">
        <v>168</v>
      </c>
      <c r="G170" s="264"/>
      <c r="H170" s="267">
        <v>197.21199999999999</v>
      </c>
      <c r="I170" s="268"/>
      <c r="J170" s="264"/>
      <c r="K170" s="264"/>
      <c r="L170" s="269"/>
      <c r="M170" s="270"/>
      <c r="N170" s="271"/>
      <c r="O170" s="271"/>
      <c r="P170" s="271"/>
      <c r="Q170" s="271"/>
      <c r="R170" s="271"/>
      <c r="S170" s="271"/>
      <c r="T170" s="27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3" t="s">
        <v>165</v>
      </c>
      <c r="AU170" s="273" t="s">
        <v>85</v>
      </c>
      <c r="AV170" s="15" t="s">
        <v>163</v>
      </c>
      <c r="AW170" s="15" t="s">
        <v>32</v>
      </c>
      <c r="AX170" s="15" t="s">
        <v>83</v>
      </c>
      <c r="AY170" s="273" t="s">
        <v>156</v>
      </c>
    </row>
    <row r="171" s="12" customFormat="1" ht="22.8" customHeight="1">
      <c r="A171" s="12"/>
      <c r="B171" s="211"/>
      <c r="C171" s="212"/>
      <c r="D171" s="213" t="s">
        <v>75</v>
      </c>
      <c r="E171" s="225" t="s">
        <v>226</v>
      </c>
      <c r="F171" s="225" t="s">
        <v>227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SUM(P172:P179)</f>
        <v>0</v>
      </c>
      <c r="Q171" s="219"/>
      <c r="R171" s="220">
        <f>SUM(R172:R179)</f>
        <v>0</v>
      </c>
      <c r="S171" s="219"/>
      <c r="T171" s="221">
        <f>SUM(T172:T179)</f>
        <v>1.3607627999999998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75</v>
      </c>
      <c r="AU171" s="223" t="s">
        <v>83</v>
      </c>
      <c r="AY171" s="222" t="s">
        <v>156</v>
      </c>
      <c r="BK171" s="224">
        <f>SUM(BK172:BK179)</f>
        <v>0</v>
      </c>
    </row>
    <row r="172" s="2" customFormat="1" ht="33" customHeight="1">
      <c r="A172" s="38"/>
      <c r="B172" s="39"/>
      <c r="C172" s="227" t="s">
        <v>228</v>
      </c>
      <c r="D172" s="227" t="s">
        <v>159</v>
      </c>
      <c r="E172" s="228" t="s">
        <v>229</v>
      </c>
      <c r="F172" s="229" t="s">
        <v>230</v>
      </c>
      <c r="G172" s="230" t="s">
        <v>162</v>
      </c>
      <c r="H172" s="231">
        <v>197.21199999999999</v>
      </c>
      <c r="I172" s="232"/>
      <c r="J172" s="233">
        <f>ROUND(I172*H172,2)</f>
        <v>0</v>
      </c>
      <c r="K172" s="234"/>
      <c r="L172" s="44"/>
      <c r="M172" s="235" t="s">
        <v>1</v>
      </c>
      <c r="N172" s="236" t="s">
        <v>41</v>
      </c>
      <c r="O172" s="91"/>
      <c r="P172" s="237">
        <f>O172*H172</f>
        <v>0</v>
      </c>
      <c r="Q172" s="237">
        <v>0</v>
      </c>
      <c r="R172" s="237">
        <f>Q172*H172</f>
        <v>0</v>
      </c>
      <c r="S172" s="237">
        <v>0.0060000000000000001</v>
      </c>
      <c r="T172" s="238">
        <f>S172*H172</f>
        <v>1.1832719999999999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222</v>
      </c>
      <c r="AT172" s="239" t="s">
        <v>159</v>
      </c>
      <c r="AU172" s="239" t="s">
        <v>85</v>
      </c>
      <c r="AY172" s="17" t="s">
        <v>156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7" t="s">
        <v>83</v>
      </c>
      <c r="BK172" s="240">
        <f>ROUND(I172*H172,2)</f>
        <v>0</v>
      </c>
      <c r="BL172" s="17" t="s">
        <v>222</v>
      </c>
      <c r="BM172" s="239" t="s">
        <v>231</v>
      </c>
    </row>
    <row r="173" s="13" customFormat="1">
      <c r="A173" s="13"/>
      <c r="B173" s="241"/>
      <c r="C173" s="242"/>
      <c r="D173" s="243" t="s">
        <v>165</v>
      </c>
      <c r="E173" s="244" t="s">
        <v>1</v>
      </c>
      <c r="F173" s="245" t="s">
        <v>224</v>
      </c>
      <c r="G173" s="242"/>
      <c r="H173" s="244" t="s">
        <v>1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165</v>
      </c>
      <c r="AU173" s="251" t="s">
        <v>85</v>
      </c>
      <c r="AV173" s="13" t="s">
        <v>83</v>
      </c>
      <c r="AW173" s="13" t="s">
        <v>32</v>
      </c>
      <c r="AX173" s="13" t="s">
        <v>76</v>
      </c>
      <c r="AY173" s="251" t="s">
        <v>156</v>
      </c>
    </row>
    <row r="174" s="14" customFormat="1">
      <c r="A174" s="14"/>
      <c r="B174" s="252"/>
      <c r="C174" s="253"/>
      <c r="D174" s="243" t="s">
        <v>165</v>
      </c>
      <c r="E174" s="254" t="s">
        <v>1</v>
      </c>
      <c r="F174" s="255" t="s">
        <v>225</v>
      </c>
      <c r="G174" s="253"/>
      <c r="H174" s="256">
        <v>197.21199999999999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165</v>
      </c>
      <c r="AU174" s="262" t="s">
        <v>85</v>
      </c>
      <c r="AV174" s="14" t="s">
        <v>85</v>
      </c>
      <c r="AW174" s="14" t="s">
        <v>32</v>
      </c>
      <c r="AX174" s="14" t="s">
        <v>76</v>
      </c>
      <c r="AY174" s="262" t="s">
        <v>156</v>
      </c>
    </row>
    <row r="175" s="15" customFormat="1">
      <c r="A175" s="15"/>
      <c r="B175" s="263"/>
      <c r="C175" s="264"/>
      <c r="D175" s="243" t="s">
        <v>165</v>
      </c>
      <c r="E175" s="265" t="s">
        <v>1</v>
      </c>
      <c r="F175" s="266" t="s">
        <v>168</v>
      </c>
      <c r="G175" s="264"/>
      <c r="H175" s="267">
        <v>197.21199999999999</v>
      </c>
      <c r="I175" s="268"/>
      <c r="J175" s="264"/>
      <c r="K175" s="264"/>
      <c r="L175" s="269"/>
      <c r="M175" s="270"/>
      <c r="N175" s="271"/>
      <c r="O175" s="271"/>
      <c r="P175" s="271"/>
      <c r="Q175" s="271"/>
      <c r="R175" s="271"/>
      <c r="S175" s="271"/>
      <c r="T175" s="27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3" t="s">
        <v>165</v>
      </c>
      <c r="AU175" s="273" t="s">
        <v>85</v>
      </c>
      <c r="AV175" s="15" t="s">
        <v>163</v>
      </c>
      <c r="AW175" s="15" t="s">
        <v>32</v>
      </c>
      <c r="AX175" s="15" t="s">
        <v>83</v>
      </c>
      <c r="AY175" s="273" t="s">
        <v>156</v>
      </c>
    </row>
    <row r="176" s="2" customFormat="1" ht="21.75" customHeight="1">
      <c r="A176" s="38"/>
      <c r="B176" s="39"/>
      <c r="C176" s="227" t="s">
        <v>232</v>
      </c>
      <c r="D176" s="227" t="s">
        <v>159</v>
      </c>
      <c r="E176" s="228" t="s">
        <v>233</v>
      </c>
      <c r="F176" s="229" t="s">
        <v>234</v>
      </c>
      <c r="G176" s="230" t="s">
        <v>235</v>
      </c>
      <c r="H176" s="231">
        <v>197.21199999999999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41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0.00089999999999999998</v>
      </c>
      <c r="T176" s="238">
        <f>S176*H176</f>
        <v>0.17749079999999998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222</v>
      </c>
      <c r="AT176" s="239" t="s">
        <v>159</v>
      </c>
      <c r="AU176" s="239" t="s">
        <v>85</v>
      </c>
      <c r="AY176" s="17" t="s">
        <v>156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83</v>
      </c>
      <c r="BK176" s="240">
        <f>ROUND(I176*H176,2)</f>
        <v>0</v>
      </c>
      <c r="BL176" s="17" t="s">
        <v>222</v>
      </c>
      <c r="BM176" s="239" t="s">
        <v>236</v>
      </c>
    </row>
    <row r="177" s="13" customFormat="1">
      <c r="A177" s="13"/>
      <c r="B177" s="241"/>
      <c r="C177" s="242"/>
      <c r="D177" s="243" t="s">
        <v>165</v>
      </c>
      <c r="E177" s="244" t="s">
        <v>1</v>
      </c>
      <c r="F177" s="245" t="s">
        <v>224</v>
      </c>
      <c r="G177" s="242"/>
      <c r="H177" s="244" t="s">
        <v>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165</v>
      </c>
      <c r="AU177" s="251" t="s">
        <v>85</v>
      </c>
      <c r="AV177" s="13" t="s">
        <v>83</v>
      </c>
      <c r="AW177" s="13" t="s">
        <v>32</v>
      </c>
      <c r="AX177" s="13" t="s">
        <v>76</v>
      </c>
      <c r="AY177" s="251" t="s">
        <v>156</v>
      </c>
    </row>
    <row r="178" s="14" customFormat="1">
      <c r="A178" s="14"/>
      <c r="B178" s="252"/>
      <c r="C178" s="253"/>
      <c r="D178" s="243" t="s">
        <v>165</v>
      </c>
      <c r="E178" s="254" t="s">
        <v>1</v>
      </c>
      <c r="F178" s="255" t="s">
        <v>225</v>
      </c>
      <c r="G178" s="253"/>
      <c r="H178" s="256">
        <v>197.21199999999999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165</v>
      </c>
      <c r="AU178" s="262" t="s">
        <v>85</v>
      </c>
      <c r="AV178" s="14" t="s">
        <v>85</v>
      </c>
      <c r="AW178" s="14" t="s">
        <v>32</v>
      </c>
      <c r="AX178" s="14" t="s">
        <v>76</v>
      </c>
      <c r="AY178" s="262" t="s">
        <v>156</v>
      </c>
    </row>
    <row r="179" s="15" customFormat="1">
      <c r="A179" s="15"/>
      <c r="B179" s="263"/>
      <c r="C179" s="264"/>
      <c r="D179" s="243" t="s">
        <v>165</v>
      </c>
      <c r="E179" s="265" t="s">
        <v>1</v>
      </c>
      <c r="F179" s="266" t="s">
        <v>168</v>
      </c>
      <c r="G179" s="264"/>
      <c r="H179" s="267">
        <v>197.21199999999999</v>
      </c>
      <c r="I179" s="268"/>
      <c r="J179" s="264"/>
      <c r="K179" s="264"/>
      <c r="L179" s="269"/>
      <c r="M179" s="270"/>
      <c r="N179" s="271"/>
      <c r="O179" s="271"/>
      <c r="P179" s="271"/>
      <c r="Q179" s="271"/>
      <c r="R179" s="271"/>
      <c r="S179" s="271"/>
      <c r="T179" s="27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3" t="s">
        <v>165</v>
      </c>
      <c r="AU179" s="273" t="s">
        <v>85</v>
      </c>
      <c r="AV179" s="15" t="s">
        <v>163</v>
      </c>
      <c r="AW179" s="15" t="s">
        <v>32</v>
      </c>
      <c r="AX179" s="15" t="s">
        <v>83</v>
      </c>
      <c r="AY179" s="273" t="s">
        <v>156</v>
      </c>
    </row>
    <row r="180" s="12" customFormat="1" ht="22.8" customHeight="1">
      <c r="A180" s="12"/>
      <c r="B180" s="211"/>
      <c r="C180" s="212"/>
      <c r="D180" s="213" t="s">
        <v>75</v>
      </c>
      <c r="E180" s="225" t="s">
        <v>237</v>
      </c>
      <c r="F180" s="225" t="s">
        <v>238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SUM(P181:P186)</f>
        <v>0</v>
      </c>
      <c r="Q180" s="219"/>
      <c r="R180" s="220">
        <f>SUM(R181:R186)</f>
        <v>0</v>
      </c>
      <c r="S180" s="219"/>
      <c r="T180" s="221">
        <f>SUM(T181:T186)</f>
        <v>0.074327649999999995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75</v>
      </c>
      <c r="AU180" s="223" t="s">
        <v>83</v>
      </c>
      <c r="AY180" s="222" t="s">
        <v>156</v>
      </c>
      <c r="BK180" s="224">
        <f>SUM(BK181:BK186)</f>
        <v>0</v>
      </c>
    </row>
    <row r="181" s="2" customFormat="1" ht="24.15" customHeight="1">
      <c r="A181" s="38"/>
      <c r="B181" s="39"/>
      <c r="C181" s="227" t="s">
        <v>8</v>
      </c>
      <c r="D181" s="227" t="s">
        <v>159</v>
      </c>
      <c r="E181" s="228" t="s">
        <v>239</v>
      </c>
      <c r="F181" s="229" t="s">
        <v>240</v>
      </c>
      <c r="G181" s="230" t="s">
        <v>235</v>
      </c>
      <c r="H181" s="231">
        <v>38.914999999999999</v>
      </c>
      <c r="I181" s="232"/>
      <c r="J181" s="233">
        <f>ROUND(I181*H181,2)</f>
        <v>0</v>
      </c>
      <c r="K181" s="234"/>
      <c r="L181" s="44"/>
      <c r="M181" s="235" t="s">
        <v>1</v>
      </c>
      <c r="N181" s="236" t="s">
        <v>41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0.00191</v>
      </c>
      <c r="T181" s="238">
        <f>S181*H181</f>
        <v>0.074327649999999995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222</v>
      </c>
      <c r="AT181" s="239" t="s">
        <v>159</v>
      </c>
      <c r="AU181" s="239" t="s">
        <v>85</v>
      </c>
      <c r="AY181" s="17" t="s">
        <v>156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83</v>
      </c>
      <c r="BK181" s="240">
        <f>ROUND(I181*H181,2)</f>
        <v>0</v>
      </c>
      <c r="BL181" s="17" t="s">
        <v>222</v>
      </c>
      <c r="BM181" s="239" t="s">
        <v>241</v>
      </c>
    </row>
    <row r="182" s="13" customFormat="1">
      <c r="A182" s="13"/>
      <c r="B182" s="241"/>
      <c r="C182" s="242"/>
      <c r="D182" s="243" t="s">
        <v>165</v>
      </c>
      <c r="E182" s="244" t="s">
        <v>1</v>
      </c>
      <c r="F182" s="245" t="s">
        <v>210</v>
      </c>
      <c r="G182" s="242"/>
      <c r="H182" s="244" t="s">
        <v>1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165</v>
      </c>
      <c r="AU182" s="251" t="s">
        <v>85</v>
      </c>
      <c r="AV182" s="13" t="s">
        <v>83</v>
      </c>
      <c r="AW182" s="13" t="s">
        <v>32</v>
      </c>
      <c r="AX182" s="13" t="s">
        <v>76</v>
      </c>
      <c r="AY182" s="251" t="s">
        <v>156</v>
      </c>
    </row>
    <row r="183" s="14" customFormat="1">
      <c r="A183" s="14"/>
      <c r="B183" s="252"/>
      <c r="C183" s="253"/>
      <c r="D183" s="243" t="s">
        <v>165</v>
      </c>
      <c r="E183" s="254" t="s">
        <v>1</v>
      </c>
      <c r="F183" s="255" t="s">
        <v>242</v>
      </c>
      <c r="G183" s="253"/>
      <c r="H183" s="256">
        <v>19.065000000000001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165</v>
      </c>
      <c r="AU183" s="262" t="s">
        <v>85</v>
      </c>
      <c r="AV183" s="14" t="s">
        <v>85</v>
      </c>
      <c r="AW183" s="14" t="s">
        <v>32</v>
      </c>
      <c r="AX183" s="14" t="s">
        <v>76</v>
      </c>
      <c r="AY183" s="262" t="s">
        <v>156</v>
      </c>
    </row>
    <row r="184" s="14" customFormat="1">
      <c r="A184" s="14"/>
      <c r="B184" s="252"/>
      <c r="C184" s="253"/>
      <c r="D184" s="243" t="s">
        <v>165</v>
      </c>
      <c r="E184" s="254" t="s">
        <v>1</v>
      </c>
      <c r="F184" s="255" t="s">
        <v>243</v>
      </c>
      <c r="G184" s="253"/>
      <c r="H184" s="256">
        <v>19.850000000000001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165</v>
      </c>
      <c r="AU184" s="262" t="s">
        <v>85</v>
      </c>
      <c r="AV184" s="14" t="s">
        <v>85</v>
      </c>
      <c r="AW184" s="14" t="s">
        <v>32</v>
      </c>
      <c r="AX184" s="14" t="s">
        <v>76</v>
      </c>
      <c r="AY184" s="262" t="s">
        <v>156</v>
      </c>
    </row>
    <row r="185" s="15" customFormat="1">
      <c r="A185" s="15"/>
      <c r="B185" s="263"/>
      <c r="C185" s="264"/>
      <c r="D185" s="243" t="s">
        <v>165</v>
      </c>
      <c r="E185" s="265" t="s">
        <v>1</v>
      </c>
      <c r="F185" s="266" t="s">
        <v>168</v>
      </c>
      <c r="G185" s="264"/>
      <c r="H185" s="267">
        <v>38.915000000000006</v>
      </c>
      <c r="I185" s="268"/>
      <c r="J185" s="264"/>
      <c r="K185" s="264"/>
      <c r="L185" s="269"/>
      <c r="M185" s="270"/>
      <c r="N185" s="271"/>
      <c r="O185" s="271"/>
      <c r="P185" s="271"/>
      <c r="Q185" s="271"/>
      <c r="R185" s="271"/>
      <c r="S185" s="271"/>
      <c r="T185" s="27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3" t="s">
        <v>165</v>
      </c>
      <c r="AU185" s="273" t="s">
        <v>85</v>
      </c>
      <c r="AV185" s="15" t="s">
        <v>163</v>
      </c>
      <c r="AW185" s="15" t="s">
        <v>32</v>
      </c>
      <c r="AX185" s="15" t="s">
        <v>83</v>
      </c>
      <c r="AY185" s="273" t="s">
        <v>156</v>
      </c>
    </row>
    <row r="186" s="2" customFormat="1" ht="16.5" customHeight="1">
      <c r="A186" s="38"/>
      <c r="B186" s="39"/>
      <c r="C186" s="227" t="s">
        <v>244</v>
      </c>
      <c r="D186" s="227" t="s">
        <v>159</v>
      </c>
      <c r="E186" s="228" t="s">
        <v>245</v>
      </c>
      <c r="F186" s="229" t="s">
        <v>246</v>
      </c>
      <c r="G186" s="230" t="s">
        <v>247</v>
      </c>
      <c r="H186" s="231">
        <v>1</v>
      </c>
      <c r="I186" s="232"/>
      <c r="J186" s="233">
        <f>ROUND(I186*H186,2)</f>
        <v>0</v>
      </c>
      <c r="K186" s="234"/>
      <c r="L186" s="44"/>
      <c r="M186" s="235" t="s">
        <v>1</v>
      </c>
      <c r="N186" s="236" t="s">
        <v>41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222</v>
      </c>
      <c r="AT186" s="239" t="s">
        <v>159</v>
      </c>
      <c r="AU186" s="239" t="s">
        <v>85</v>
      </c>
      <c r="AY186" s="17" t="s">
        <v>156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83</v>
      </c>
      <c r="BK186" s="240">
        <f>ROUND(I186*H186,2)</f>
        <v>0</v>
      </c>
      <c r="BL186" s="17" t="s">
        <v>222</v>
      </c>
      <c r="BM186" s="239" t="s">
        <v>248</v>
      </c>
    </row>
    <row r="187" s="12" customFormat="1" ht="22.8" customHeight="1">
      <c r="A187" s="12"/>
      <c r="B187" s="211"/>
      <c r="C187" s="212"/>
      <c r="D187" s="213" t="s">
        <v>75</v>
      </c>
      <c r="E187" s="225" t="s">
        <v>249</v>
      </c>
      <c r="F187" s="225" t="s">
        <v>250</v>
      </c>
      <c r="G187" s="212"/>
      <c r="H187" s="212"/>
      <c r="I187" s="215"/>
      <c r="J187" s="226">
        <f>BK187</f>
        <v>0</v>
      </c>
      <c r="K187" s="212"/>
      <c r="L187" s="217"/>
      <c r="M187" s="218"/>
      <c r="N187" s="219"/>
      <c r="O187" s="219"/>
      <c r="P187" s="220">
        <f>SUM(P188:P195)</f>
        <v>0</v>
      </c>
      <c r="Q187" s="219"/>
      <c r="R187" s="220">
        <f>SUM(R188:R195)</f>
        <v>0</v>
      </c>
      <c r="S187" s="219"/>
      <c r="T187" s="221">
        <f>SUM(T188:T195)</f>
        <v>0.012999999999999999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85</v>
      </c>
      <c r="AT187" s="223" t="s">
        <v>75</v>
      </c>
      <c r="AU187" s="223" t="s">
        <v>83</v>
      </c>
      <c r="AY187" s="222" t="s">
        <v>156</v>
      </c>
      <c r="BK187" s="224">
        <f>SUM(BK188:BK195)</f>
        <v>0</v>
      </c>
    </row>
    <row r="188" s="2" customFormat="1" ht="21.75" customHeight="1">
      <c r="A188" s="38"/>
      <c r="B188" s="39"/>
      <c r="C188" s="227" t="s">
        <v>251</v>
      </c>
      <c r="D188" s="227" t="s">
        <v>159</v>
      </c>
      <c r="E188" s="228" t="s">
        <v>252</v>
      </c>
      <c r="F188" s="229" t="s">
        <v>253</v>
      </c>
      <c r="G188" s="230" t="s">
        <v>254</v>
      </c>
      <c r="H188" s="231">
        <v>1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41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0.012999999999999999</v>
      </c>
      <c r="T188" s="238">
        <f>S188*H188</f>
        <v>0.012999999999999999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222</v>
      </c>
      <c r="AT188" s="239" t="s">
        <v>159</v>
      </c>
      <c r="AU188" s="239" t="s">
        <v>85</v>
      </c>
      <c r="AY188" s="17" t="s">
        <v>156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83</v>
      </c>
      <c r="BK188" s="240">
        <f>ROUND(I188*H188,2)</f>
        <v>0</v>
      </c>
      <c r="BL188" s="17" t="s">
        <v>222</v>
      </c>
      <c r="BM188" s="239" t="s">
        <v>255</v>
      </c>
    </row>
    <row r="189" s="13" customFormat="1">
      <c r="A189" s="13"/>
      <c r="B189" s="241"/>
      <c r="C189" s="242"/>
      <c r="D189" s="243" t="s">
        <v>165</v>
      </c>
      <c r="E189" s="244" t="s">
        <v>1</v>
      </c>
      <c r="F189" s="245" t="s">
        <v>166</v>
      </c>
      <c r="G189" s="242"/>
      <c r="H189" s="244" t="s">
        <v>1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165</v>
      </c>
      <c r="AU189" s="251" t="s">
        <v>85</v>
      </c>
      <c r="AV189" s="13" t="s">
        <v>83</v>
      </c>
      <c r="AW189" s="13" t="s">
        <v>32</v>
      </c>
      <c r="AX189" s="13" t="s">
        <v>76</v>
      </c>
      <c r="AY189" s="251" t="s">
        <v>156</v>
      </c>
    </row>
    <row r="190" s="14" customFormat="1">
      <c r="A190" s="14"/>
      <c r="B190" s="252"/>
      <c r="C190" s="253"/>
      <c r="D190" s="243" t="s">
        <v>165</v>
      </c>
      <c r="E190" s="254" t="s">
        <v>1</v>
      </c>
      <c r="F190" s="255" t="s">
        <v>83</v>
      </c>
      <c r="G190" s="253"/>
      <c r="H190" s="256">
        <v>1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165</v>
      </c>
      <c r="AU190" s="262" t="s">
        <v>85</v>
      </c>
      <c r="AV190" s="14" t="s">
        <v>85</v>
      </c>
      <c r="AW190" s="14" t="s">
        <v>32</v>
      </c>
      <c r="AX190" s="14" t="s">
        <v>76</v>
      </c>
      <c r="AY190" s="262" t="s">
        <v>156</v>
      </c>
    </row>
    <row r="191" s="15" customFormat="1">
      <c r="A191" s="15"/>
      <c r="B191" s="263"/>
      <c r="C191" s="264"/>
      <c r="D191" s="243" t="s">
        <v>165</v>
      </c>
      <c r="E191" s="265" t="s">
        <v>1</v>
      </c>
      <c r="F191" s="266" t="s">
        <v>168</v>
      </c>
      <c r="G191" s="264"/>
      <c r="H191" s="267">
        <v>1</v>
      </c>
      <c r="I191" s="268"/>
      <c r="J191" s="264"/>
      <c r="K191" s="264"/>
      <c r="L191" s="269"/>
      <c r="M191" s="270"/>
      <c r="N191" s="271"/>
      <c r="O191" s="271"/>
      <c r="P191" s="271"/>
      <c r="Q191" s="271"/>
      <c r="R191" s="271"/>
      <c r="S191" s="271"/>
      <c r="T191" s="27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3" t="s">
        <v>165</v>
      </c>
      <c r="AU191" s="273" t="s">
        <v>85</v>
      </c>
      <c r="AV191" s="15" t="s">
        <v>163</v>
      </c>
      <c r="AW191" s="15" t="s">
        <v>32</v>
      </c>
      <c r="AX191" s="15" t="s">
        <v>83</v>
      </c>
      <c r="AY191" s="273" t="s">
        <v>156</v>
      </c>
    </row>
    <row r="192" s="2" customFormat="1" ht="21.75" customHeight="1">
      <c r="A192" s="38"/>
      <c r="B192" s="39"/>
      <c r="C192" s="227" t="s">
        <v>167</v>
      </c>
      <c r="D192" s="227" t="s">
        <v>159</v>
      </c>
      <c r="E192" s="228" t="s">
        <v>256</v>
      </c>
      <c r="F192" s="229" t="s">
        <v>257</v>
      </c>
      <c r="G192" s="230" t="s">
        <v>254</v>
      </c>
      <c r="H192" s="231">
        <v>1</v>
      </c>
      <c r="I192" s="232"/>
      <c r="J192" s="233">
        <f>ROUND(I192*H192,2)</f>
        <v>0</v>
      </c>
      <c r="K192" s="234"/>
      <c r="L192" s="44"/>
      <c r="M192" s="235" t="s">
        <v>1</v>
      </c>
      <c r="N192" s="236" t="s">
        <v>41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222</v>
      </c>
      <c r="AT192" s="239" t="s">
        <v>159</v>
      </c>
      <c r="AU192" s="239" t="s">
        <v>85</v>
      </c>
      <c r="AY192" s="17" t="s">
        <v>156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83</v>
      </c>
      <c r="BK192" s="240">
        <f>ROUND(I192*H192,2)</f>
        <v>0</v>
      </c>
      <c r="BL192" s="17" t="s">
        <v>222</v>
      </c>
      <c r="BM192" s="239" t="s">
        <v>258</v>
      </c>
    </row>
    <row r="193" s="13" customFormat="1">
      <c r="A193" s="13"/>
      <c r="B193" s="241"/>
      <c r="C193" s="242"/>
      <c r="D193" s="243" t="s">
        <v>165</v>
      </c>
      <c r="E193" s="244" t="s">
        <v>1</v>
      </c>
      <c r="F193" s="245" t="s">
        <v>166</v>
      </c>
      <c r="G193" s="242"/>
      <c r="H193" s="244" t="s">
        <v>1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165</v>
      </c>
      <c r="AU193" s="251" t="s">
        <v>85</v>
      </c>
      <c r="AV193" s="13" t="s">
        <v>83</v>
      </c>
      <c r="AW193" s="13" t="s">
        <v>32</v>
      </c>
      <c r="AX193" s="13" t="s">
        <v>76</v>
      </c>
      <c r="AY193" s="251" t="s">
        <v>156</v>
      </c>
    </row>
    <row r="194" s="14" customFormat="1">
      <c r="A194" s="14"/>
      <c r="B194" s="252"/>
      <c r="C194" s="253"/>
      <c r="D194" s="243" t="s">
        <v>165</v>
      </c>
      <c r="E194" s="254" t="s">
        <v>1</v>
      </c>
      <c r="F194" s="255" t="s">
        <v>83</v>
      </c>
      <c r="G194" s="253"/>
      <c r="H194" s="256">
        <v>1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165</v>
      </c>
      <c r="AU194" s="262" t="s">
        <v>85</v>
      </c>
      <c r="AV194" s="14" t="s">
        <v>85</v>
      </c>
      <c r="AW194" s="14" t="s">
        <v>32</v>
      </c>
      <c r="AX194" s="14" t="s">
        <v>76</v>
      </c>
      <c r="AY194" s="262" t="s">
        <v>156</v>
      </c>
    </row>
    <row r="195" s="15" customFormat="1">
      <c r="A195" s="15"/>
      <c r="B195" s="263"/>
      <c r="C195" s="264"/>
      <c r="D195" s="243" t="s">
        <v>165</v>
      </c>
      <c r="E195" s="265" t="s">
        <v>1</v>
      </c>
      <c r="F195" s="266" t="s">
        <v>168</v>
      </c>
      <c r="G195" s="264"/>
      <c r="H195" s="267">
        <v>1</v>
      </c>
      <c r="I195" s="268"/>
      <c r="J195" s="264"/>
      <c r="K195" s="264"/>
      <c r="L195" s="269"/>
      <c r="M195" s="270"/>
      <c r="N195" s="271"/>
      <c r="O195" s="271"/>
      <c r="P195" s="271"/>
      <c r="Q195" s="271"/>
      <c r="R195" s="271"/>
      <c r="S195" s="271"/>
      <c r="T195" s="27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3" t="s">
        <v>165</v>
      </c>
      <c r="AU195" s="273" t="s">
        <v>85</v>
      </c>
      <c r="AV195" s="15" t="s">
        <v>163</v>
      </c>
      <c r="AW195" s="15" t="s">
        <v>32</v>
      </c>
      <c r="AX195" s="15" t="s">
        <v>83</v>
      </c>
      <c r="AY195" s="273" t="s">
        <v>156</v>
      </c>
    </row>
    <row r="196" s="12" customFormat="1" ht="22.8" customHeight="1">
      <c r="A196" s="12"/>
      <c r="B196" s="211"/>
      <c r="C196" s="212"/>
      <c r="D196" s="213" t="s">
        <v>75</v>
      </c>
      <c r="E196" s="225" t="s">
        <v>259</v>
      </c>
      <c r="F196" s="225" t="s">
        <v>260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SUM(P197:P215)</f>
        <v>0</v>
      </c>
      <c r="Q196" s="219"/>
      <c r="R196" s="220">
        <f>SUM(R197:R215)</f>
        <v>0.13859200000000002</v>
      </c>
      <c r="S196" s="219"/>
      <c r="T196" s="221">
        <f>SUM(T197:T215)</f>
        <v>0.042963520000000005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85</v>
      </c>
      <c r="AT196" s="223" t="s">
        <v>75</v>
      </c>
      <c r="AU196" s="223" t="s">
        <v>83</v>
      </c>
      <c r="AY196" s="222" t="s">
        <v>156</v>
      </c>
      <c r="BK196" s="224">
        <f>SUM(BK197:BK215)</f>
        <v>0</v>
      </c>
    </row>
    <row r="197" s="2" customFormat="1" ht="16.5" customHeight="1">
      <c r="A197" s="38"/>
      <c r="B197" s="39"/>
      <c r="C197" s="227" t="s">
        <v>222</v>
      </c>
      <c r="D197" s="227" t="s">
        <v>159</v>
      </c>
      <c r="E197" s="228" t="s">
        <v>261</v>
      </c>
      <c r="F197" s="229" t="s">
        <v>262</v>
      </c>
      <c r="G197" s="230" t="s">
        <v>162</v>
      </c>
      <c r="H197" s="231">
        <v>138.59200000000001</v>
      </c>
      <c r="I197" s="232"/>
      <c r="J197" s="233">
        <f>ROUND(I197*H197,2)</f>
        <v>0</v>
      </c>
      <c r="K197" s="234"/>
      <c r="L197" s="44"/>
      <c r="M197" s="235" t="s">
        <v>1</v>
      </c>
      <c r="N197" s="236" t="s">
        <v>41</v>
      </c>
      <c r="O197" s="91"/>
      <c r="P197" s="237">
        <f>O197*H197</f>
        <v>0</v>
      </c>
      <c r="Q197" s="237">
        <v>0.001</v>
      </c>
      <c r="R197" s="237">
        <f>Q197*H197</f>
        <v>0.13859200000000002</v>
      </c>
      <c r="S197" s="237">
        <v>0.00031</v>
      </c>
      <c r="T197" s="238">
        <f>S197*H197</f>
        <v>0.042963520000000005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222</v>
      </c>
      <c r="AT197" s="239" t="s">
        <v>159</v>
      </c>
      <c r="AU197" s="239" t="s">
        <v>85</v>
      </c>
      <c r="AY197" s="17" t="s">
        <v>156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83</v>
      </c>
      <c r="BK197" s="240">
        <f>ROUND(I197*H197,2)</f>
        <v>0</v>
      </c>
      <c r="BL197" s="17" t="s">
        <v>222</v>
      </c>
      <c r="BM197" s="239" t="s">
        <v>263</v>
      </c>
    </row>
    <row r="198" s="13" customFormat="1">
      <c r="A198" s="13"/>
      <c r="B198" s="241"/>
      <c r="C198" s="242"/>
      <c r="D198" s="243" t="s">
        <v>165</v>
      </c>
      <c r="E198" s="244" t="s">
        <v>1</v>
      </c>
      <c r="F198" s="245" t="s">
        <v>174</v>
      </c>
      <c r="G198" s="242"/>
      <c r="H198" s="244" t="s">
        <v>1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165</v>
      </c>
      <c r="AU198" s="251" t="s">
        <v>85</v>
      </c>
      <c r="AV198" s="13" t="s">
        <v>83</v>
      </c>
      <c r="AW198" s="13" t="s">
        <v>32</v>
      </c>
      <c r="AX198" s="13" t="s">
        <v>76</v>
      </c>
      <c r="AY198" s="251" t="s">
        <v>156</v>
      </c>
    </row>
    <row r="199" s="14" customFormat="1">
      <c r="A199" s="14"/>
      <c r="B199" s="252"/>
      <c r="C199" s="253"/>
      <c r="D199" s="243" t="s">
        <v>165</v>
      </c>
      <c r="E199" s="254" t="s">
        <v>1</v>
      </c>
      <c r="F199" s="255" t="s">
        <v>264</v>
      </c>
      <c r="G199" s="253"/>
      <c r="H199" s="256">
        <v>16.5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165</v>
      </c>
      <c r="AU199" s="262" t="s">
        <v>85</v>
      </c>
      <c r="AV199" s="14" t="s">
        <v>85</v>
      </c>
      <c r="AW199" s="14" t="s">
        <v>32</v>
      </c>
      <c r="AX199" s="14" t="s">
        <v>76</v>
      </c>
      <c r="AY199" s="262" t="s">
        <v>156</v>
      </c>
    </row>
    <row r="200" s="14" customFormat="1">
      <c r="A200" s="14"/>
      <c r="B200" s="252"/>
      <c r="C200" s="253"/>
      <c r="D200" s="243" t="s">
        <v>165</v>
      </c>
      <c r="E200" s="254" t="s">
        <v>1</v>
      </c>
      <c r="F200" s="255" t="s">
        <v>265</v>
      </c>
      <c r="G200" s="253"/>
      <c r="H200" s="256">
        <v>81.147000000000006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2" t="s">
        <v>165</v>
      </c>
      <c r="AU200" s="262" t="s">
        <v>85</v>
      </c>
      <c r="AV200" s="14" t="s">
        <v>85</v>
      </c>
      <c r="AW200" s="14" t="s">
        <v>32</v>
      </c>
      <c r="AX200" s="14" t="s">
        <v>76</v>
      </c>
      <c r="AY200" s="262" t="s">
        <v>156</v>
      </c>
    </row>
    <row r="201" s="13" customFormat="1">
      <c r="A201" s="13"/>
      <c r="B201" s="241"/>
      <c r="C201" s="242"/>
      <c r="D201" s="243" t="s">
        <v>165</v>
      </c>
      <c r="E201" s="244" t="s">
        <v>1</v>
      </c>
      <c r="F201" s="245" t="s">
        <v>266</v>
      </c>
      <c r="G201" s="242"/>
      <c r="H201" s="244" t="s">
        <v>1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165</v>
      </c>
      <c r="AU201" s="251" t="s">
        <v>85</v>
      </c>
      <c r="AV201" s="13" t="s">
        <v>83</v>
      </c>
      <c r="AW201" s="13" t="s">
        <v>32</v>
      </c>
      <c r="AX201" s="13" t="s">
        <v>76</v>
      </c>
      <c r="AY201" s="251" t="s">
        <v>156</v>
      </c>
    </row>
    <row r="202" s="14" customFormat="1">
      <c r="A202" s="14"/>
      <c r="B202" s="252"/>
      <c r="C202" s="253"/>
      <c r="D202" s="243" t="s">
        <v>165</v>
      </c>
      <c r="E202" s="254" t="s">
        <v>1</v>
      </c>
      <c r="F202" s="255" t="s">
        <v>267</v>
      </c>
      <c r="G202" s="253"/>
      <c r="H202" s="256">
        <v>0.59999999999999998</v>
      </c>
      <c r="I202" s="257"/>
      <c r="J202" s="253"/>
      <c r="K202" s="253"/>
      <c r="L202" s="258"/>
      <c r="M202" s="259"/>
      <c r="N202" s="260"/>
      <c r="O202" s="260"/>
      <c r="P202" s="260"/>
      <c r="Q202" s="260"/>
      <c r="R202" s="260"/>
      <c r="S202" s="260"/>
      <c r="T202" s="26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2" t="s">
        <v>165</v>
      </c>
      <c r="AU202" s="262" t="s">
        <v>85</v>
      </c>
      <c r="AV202" s="14" t="s">
        <v>85</v>
      </c>
      <c r="AW202" s="14" t="s">
        <v>32</v>
      </c>
      <c r="AX202" s="14" t="s">
        <v>76</v>
      </c>
      <c r="AY202" s="262" t="s">
        <v>156</v>
      </c>
    </row>
    <row r="203" s="14" customFormat="1">
      <c r="A203" s="14"/>
      <c r="B203" s="252"/>
      <c r="C203" s="253"/>
      <c r="D203" s="243" t="s">
        <v>165</v>
      </c>
      <c r="E203" s="254" t="s">
        <v>1</v>
      </c>
      <c r="F203" s="255" t="s">
        <v>268</v>
      </c>
      <c r="G203" s="253"/>
      <c r="H203" s="256">
        <v>0.75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165</v>
      </c>
      <c r="AU203" s="262" t="s">
        <v>85</v>
      </c>
      <c r="AV203" s="14" t="s">
        <v>85</v>
      </c>
      <c r="AW203" s="14" t="s">
        <v>32</v>
      </c>
      <c r="AX203" s="14" t="s">
        <v>76</v>
      </c>
      <c r="AY203" s="262" t="s">
        <v>156</v>
      </c>
    </row>
    <row r="204" s="13" customFormat="1">
      <c r="A204" s="13"/>
      <c r="B204" s="241"/>
      <c r="C204" s="242"/>
      <c r="D204" s="243" t="s">
        <v>165</v>
      </c>
      <c r="E204" s="244" t="s">
        <v>1</v>
      </c>
      <c r="F204" s="245" t="s">
        <v>269</v>
      </c>
      <c r="G204" s="242"/>
      <c r="H204" s="244" t="s">
        <v>1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165</v>
      </c>
      <c r="AU204" s="251" t="s">
        <v>85</v>
      </c>
      <c r="AV204" s="13" t="s">
        <v>83</v>
      </c>
      <c r="AW204" s="13" t="s">
        <v>32</v>
      </c>
      <c r="AX204" s="13" t="s">
        <v>76</v>
      </c>
      <c r="AY204" s="251" t="s">
        <v>156</v>
      </c>
    </row>
    <row r="205" s="14" customFormat="1">
      <c r="A205" s="14"/>
      <c r="B205" s="252"/>
      <c r="C205" s="253"/>
      <c r="D205" s="243" t="s">
        <v>165</v>
      </c>
      <c r="E205" s="254" t="s">
        <v>1</v>
      </c>
      <c r="F205" s="255" t="s">
        <v>270</v>
      </c>
      <c r="G205" s="253"/>
      <c r="H205" s="256">
        <v>-4.3200000000000003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2" t="s">
        <v>165</v>
      </c>
      <c r="AU205" s="262" t="s">
        <v>85</v>
      </c>
      <c r="AV205" s="14" t="s">
        <v>85</v>
      </c>
      <c r="AW205" s="14" t="s">
        <v>32</v>
      </c>
      <c r="AX205" s="14" t="s">
        <v>76</v>
      </c>
      <c r="AY205" s="262" t="s">
        <v>156</v>
      </c>
    </row>
    <row r="206" s="14" customFormat="1">
      <c r="A206" s="14"/>
      <c r="B206" s="252"/>
      <c r="C206" s="253"/>
      <c r="D206" s="243" t="s">
        <v>165</v>
      </c>
      <c r="E206" s="254" t="s">
        <v>1</v>
      </c>
      <c r="F206" s="255" t="s">
        <v>271</v>
      </c>
      <c r="G206" s="253"/>
      <c r="H206" s="256">
        <v>-7.5</v>
      </c>
      <c r="I206" s="257"/>
      <c r="J206" s="253"/>
      <c r="K206" s="253"/>
      <c r="L206" s="258"/>
      <c r="M206" s="259"/>
      <c r="N206" s="260"/>
      <c r="O206" s="260"/>
      <c r="P206" s="260"/>
      <c r="Q206" s="260"/>
      <c r="R206" s="260"/>
      <c r="S206" s="260"/>
      <c r="T206" s="26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2" t="s">
        <v>165</v>
      </c>
      <c r="AU206" s="262" t="s">
        <v>85</v>
      </c>
      <c r="AV206" s="14" t="s">
        <v>85</v>
      </c>
      <c r="AW206" s="14" t="s">
        <v>32</v>
      </c>
      <c r="AX206" s="14" t="s">
        <v>76</v>
      </c>
      <c r="AY206" s="262" t="s">
        <v>156</v>
      </c>
    </row>
    <row r="207" s="13" customFormat="1">
      <c r="A207" s="13"/>
      <c r="B207" s="241"/>
      <c r="C207" s="242"/>
      <c r="D207" s="243" t="s">
        <v>165</v>
      </c>
      <c r="E207" s="244" t="s">
        <v>1</v>
      </c>
      <c r="F207" s="245" t="s">
        <v>172</v>
      </c>
      <c r="G207" s="242"/>
      <c r="H207" s="244" t="s">
        <v>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165</v>
      </c>
      <c r="AU207" s="251" t="s">
        <v>85</v>
      </c>
      <c r="AV207" s="13" t="s">
        <v>83</v>
      </c>
      <c r="AW207" s="13" t="s">
        <v>32</v>
      </c>
      <c r="AX207" s="13" t="s">
        <v>76</v>
      </c>
      <c r="AY207" s="251" t="s">
        <v>156</v>
      </c>
    </row>
    <row r="208" s="14" customFormat="1">
      <c r="A208" s="14"/>
      <c r="B208" s="252"/>
      <c r="C208" s="253"/>
      <c r="D208" s="243" t="s">
        <v>165</v>
      </c>
      <c r="E208" s="254" t="s">
        <v>1</v>
      </c>
      <c r="F208" s="255" t="s">
        <v>264</v>
      </c>
      <c r="G208" s="253"/>
      <c r="H208" s="256">
        <v>16.5</v>
      </c>
      <c r="I208" s="257"/>
      <c r="J208" s="253"/>
      <c r="K208" s="253"/>
      <c r="L208" s="258"/>
      <c r="M208" s="259"/>
      <c r="N208" s="260"/>
      <c r="O208" s="260"/>
      <c r="P208" s="260"/>
      <c r="Q208" s="260"/>
      <c r="R208" s="260"/>
      <c r="S208" s="260"/>
      <c r="T208" s="26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2" t="s">
        <v>165</v>
      </c>
      <c r="AU208" s="262" t="s">
        <v>85</v>
      </c>
      <c r="AV208" s="14" t="s">
        <v>85</v>
      </c>
      <c r="AW208" s="14" t="s">
        <v>32</v>
      </c>
      <c r="AX208" s="14" t="s">
        <v>76</v>
      </c>
      <c r="AY208" s="262" t="s">
        <v>156</v>
      </c>
    </row>
    <row r="209" s="14" customFormat="1">
      <c r="A209" s="14"/>
      <c r="B209" s="252"/>
      <c r="C209" s="253"/>
      <c r="D209" s="243" t="s">
        <v>165</v>
      </c>
      <c r="E209" s="254" t="s">
        <v>1</v>
      </c>
      <c r="F209" s="255" t="s">
        <v>272</v>
      </c>
      <c r="G209" s="253"/>
      <c r="H209" s="256">
        <v>38.609999999999999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165</v>
      </c>
      <c r="AU209" s="262" t="s">
        <v>85</v>
      </c>
      <c r="AV209" s="14" t="s">
        <v>85</v>
      </c>
      <c r="AW209" s="14" t="s">
        <v>32</v>
      </c>
      <c r="AX209" s="14" t="s">
        <v>76</v>
      </c>
      <c r="AY209" s="262" t="s">
        <v>156</v>
      </c>
    </row>
    <row r="210" s="14" customFormat="1">
      <c r="A210" s="14"/>
      <c r="B210" s="252"/>
      <c r="C210" s="253"/>
      <c r="D210" s="243" t="s">
        <v>165</v>
      </c>
      <c r="E210" s="254" t="s">
        <v>1</v>
      </c>
      <c r="F210" s="255" t="s">
        <v>273</v>
      </c>
      <c r="G210" s="253"/>
      <c r="H210" s="256">
        <v>0.45000000000000001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2" t="s">
        <v>165</v>
      </c>
      <c r="AU210" s="262" t="s">
        <v>85</v>
      </c>
      <c r="AV210" s="14" t="s">
        <v>85</v>
      </c>
      <c r="AW210" s="14" t="s">
        <v>32</v>
      </c>
      <c r="AX210" s="14" t="s">
        <v>76</v>
      </c>
      <c r="AY210" s="262" t="s">
        <v>156</v>
      </c>
    </row>
    <row r="211" s="14" customFormat="1">
      <c r="A211" s="14"/>
      <c r="B211" s="252"/>
      <c r="C211" s="253"/>
      <c r="D211" s="243" t="s">
        <v>165</v>
      </c>
      <c r="E211" s="254" t="s">
        <v>1</v>
      </c>
      <c r="F211" s="255" t="s">
        <v>274</v>
      </c>
      <c r="G211" s="253"/>
      <c r="H211" s="256">
        <v>0.375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165</v>
      </c>
      <c r="AU211" s="262" t="s">
        <v>85</v>
      </c>
      <c r="AV211" s="14" t="s">
        <v>85</v>
      </c>
      <c r="AW211" s="14" t="s">
        <v>32</v>
      </c>
      <c r="AX211" s="14" t="s">
        <v>76</v>
      </c>
      <c r="AY211" s="262" t="s">
        <v>156</v>
      </c>
    </row>
    <row r="212" s="13" customFormat="1">
      <c r="A212" s="13"/>
      <c r="B212" s="241"/>
      <c r="C212" s="242"/>
      <c r="D212" s="243" t="s">
        <v>165</v>
      </c>
      <c r="E212" s="244" t="s">
        <v>1</v>
      </c>
      <c r="F212" s="245" t="s">
        <v>269</v>
      </c>
      <c r="G212" s="242"/>
      <c r="H212" s="244" t="s">
        <v>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165</v>
      </c>
      <c r="AU212" s="251" t="s">
        <v>85</v>
      </c>
      <c r="AV212" s="13" t="s">
        <v>83</v>
      </c>
      <c r="AW212" s="13" t="s">
        <v>32</v>
      </c>
      <c r="AX212" s="13" t="s">
        <v>76</v>
      </c>
      <c r="AY212" s="251" t="s">
        <v>156</v>
      </c>
    </row>
    <row r="213" s="14" customFormat="1">
      <c r="A213" s="14"/>
      <c r="B213" s="252"/>
      <c r="C213" s="253"/>
      <c r="D213" s="243" t="s">
        <v>165</v>
      </c>
      <c r="E213" s="254" t="s">
        <v>1</v>
      </c>
      <c r="F213" s="255" t="s">
        <v>275</v>
      </c>
      <c r="G213" s="253"/>
      <c r="H213" s="256">
        <v>-2.5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165</v>
      </c>
      <c r="AU213" s="262" t="s">
        <v>85</v>
      </c>
      <c r="AV213" s="14" t="s">
        <v>85</v>
      </c>
      <c r="AW213" s="14" t="s">
        <v>32</v>
      </c>
      <c r="AX213" s="14" t="s">
        <v>76</v>
      </c>
      <c r="AY213" s="262" t="s">
        <v>156</v>
      </c>
    </row>
    <row r="214" s="14" customFormat="1">
      <c r="A214" s="14"/>
      <c r="B214" s="252"/>
      <c r="C214" s="253"/>
      <c r="D214" s="243" t="s">
        <v>165</v>
      </c>
      <c r="E214" s="254" t="s">
        <v>1</v>
      </c>
      <c r="F214" s="255" t="s">
        <v>276</v>
      </c>
      <c r="G214" s="253"/>
      <c r="H214" s="256">
        <v>-2.02</v>
      </c>
      <c r="I214" s="257"/>
      <c r="J214" s="253"/>
      <c r="K214" s="253"/>
      <c r="L214" s="258"/>
      <c r="M214" s="259"/>
      <c r="N214" s="260"/>
      <c r="O214" s="260"/>
      <c r="P214" s="260"/>
      <c r="Q214" s="260"/>
      <c r="R214" s="260"/>
      <c r="S214" s="260"/>
      <c r="T214" s="26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2" t="s">
        <v>165</v>
      </c>
      <c r="AU214" s="262" t="s">
        <v>85</v>
      </c>
      <c r="AV214" s="14" t="s">
        <v>85</v>
      </c>
      <c r="AW214" s="14" t="s">
        <v>32</v>
      </c>
      <c r="AX214" s="14" t="s">
        <v>76</v>
      </c>
      <c r="AY214" s="262" t="s">
        <v>156</v>
      </c>
    </row>
    <row r="215" s="15" customFormat="1">
      <c r="A215" s="15"/>
      <c r="B215" s="263"/>
      <c r="C215" s="264"/>
      <c r="D215" s="243" t="s">
        <v>165</v>
      </c>
      <c r="E215" s="265" t="s">
        <v>1</v>
      </c>
      <c r="F215" s="266" t="s">
        <v>168</v>
      </c>
      <c r="G215" s="264"/>
      <c r="H215" s="267">
        <v>138.59200000000001</v>
      </c>
      <c r="I215" s="268"/>
      <c r="J215" s="264"/>
      <c r="K215" s="264"/>
      <c r="L215" s="269"/>
      <c r="M215" s="274"/>
      <c r="N215" s="275"/>
      <c r="O215" s="275"/>
      <c r="P215" s="275"/>
      <c r="Q215" s="275"/>
      <c r="R215" s="275"/>
      <c r="S215" s="275"/>
      <c r="T215" s="27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3" t="s">
        <v>165</v>
      </c>
      <c r="AU215" s="273" t="s">
        <v>85</v>
      </c>
      <c r="AV215" s="15" t="s">
        <v>163</v>
      </c>
      <c r="AW215" s="15" t="s">
        <v>32</v>
      </c>
      <c r="AX215" s="15" t="s">
        <v>83</v>
      </c>
      <c r="AY215" s="273" t="s">
        <v>156</v>
      </c>
    </row>
    <row r="216" s="2" customFormat="1" ht="6.96" customHeight="1">
      <c r="A216" s="38"/>
      <c r="B216" s="66"/>
      <c r="C216" s="67"/>
      <c r="D216" s="67"/>
      <c r="E216" s="67"/>
      <c r="F216" s="67"/>
      <c r="G216" s="67"/>
      <c r="H216" s="67"/>
      <c r="I216" s="67"/>
      <c r="J216" s="67"/>
      <c r="K216" s="67"/>
      <c r="L216" s="44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sheetProtection sheet="1" autoFilter="0" formatColumns="0" formatRows="0" objects="1" scenarios="1" spinCount="100000" saltValue="31OUL05VJ1ePWx2qKX7N+dNR5aArSmYIjd6kdeczBTX9Ty/ayye+FSZLvUA+C0DulQO7Eorhjr5McyExVO8yDQ==" hashValue="Q2k92oi/3bUY8KTxZafb6GKMK0OrWawiT550ZbVyJskpYg4HopP5THdVCmcxKZUEwGNSSmyKPyBND5BzhqfTuw==" algorithmName="SHA-512" password="C613"/>
  <autoFilter ref="C128:K21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277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ROUND(J142,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ROUND((SUM(BE142:BE2443)),  2)</f>
        <v>0</v>
      </c>
      <c r="G35" s="38"/>
      <c r="H35" s="38"/>
      <c r="I35" s="164">
        <v>0.20999999999999999</v>
      </c>
      <c r="J35" s="163">
        <f>ROUND(((SUM(BE142:BE2443))*I35),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ROUND((SUM(BF142:BF2443)),  2)</f>
        <v>0</v>
      </c>
      <c r="G36" s="38"/>
      <c r="H36" s="38"/>
      <c r="I36" s="164">
        <v>0.12</v>
      </c>
      <c r="J36" s="163">
        <f>ROUND(((SUM(BF142:BF2443))*I36),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ROUND((SUM(BG142:BG2443)),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ROUND((SUM(BH142:BH2443)),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ROUND((SUM(BI142:BI2443)),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SO02 - Stavební práce 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J142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132</v>
      </c>
      <c r="E99" s="191"/>
      <c r="F99" s="191"/>
      <c r="G99" s="191"/>
      <c r="H99" s="191"/>
      <c r="I99" s="191"/>
      <c r="J99" s="192">
        <f>J143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278</v>
      </c>
      <c r="E100" s="196"/>
      <c r="F100" s="196"/>
      <c r="G100" s="196"/>
      <c r="H100" s="196"/>
      <c r="I100" s="196"/>
      <c r="J100" s="197">
        <f>J144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279</v>
      </c>
      <c r="E101" s="196"/>
      <c r="F101" s="196"/>
      <c r="G101" s="196"/>
      <c r="H101" s="196"/>
      <c r="I101" s="196"/>
      <c r="J101" s="197">
        <f>J222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280</v>
      </c>
      <c r="E102" s="196"/>
      <c r="F102" s="196"/>
      <c r="G102" s="196"/>
      <c r="H102" s="196"/>
      <c r="I102" s="196"/>
      <c r="J102" s="197">
        <f>J303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281</v>
      </c>
      <c r="E103" s="196"/>
      <c r="F103" s="196"/>
      <c r="G103" s="196"/>
      <c r="H103" s="196"/>
      <c r="I103" s="196"/>
      <c r="J103" s="197">
        <f>J401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282</v>
      </c>
      <c r="E104" s="196"/>
      <c r="F104" s="196"/>
      <c r="G104" s="196"/>
      <c r="H104" s="196"/>
      <c r="I104" s="196"/>
      <c r="J104" s="197">
        <f>J489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133</v>
      </c>
      <c r="E105" s="196"/>
      <c r="F105" s="196"/>
      <c r="G105" s="196"/>
      <c r="H105" s="196"/>
      <c r="I105" s="196"/>
      <c r="J105" s="197">
        <f>J1216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283</v>
      </c>
      <c r="E106" s="196"/>
      <c r="F106" s="196"/>
      <c r="G106" s="196"/>
      <c r="H106" s="196"/>
      <c r="I106" s="196"/>
      <c r="J106" s="197">
        <f>J1264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135</v>
      </c>
      <c r="E107" s="191"/>
      <c r="F107" s="191"/>
      <c r="G107" s="191"/>
      <c r="H107" s="191"/>
      <c r="I107" s="191"/>
      <c r="J107" s="192">
        <f>J1266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284</v>
      </c>
      <c r="E108" s="196"/>
      <c r="F108" s="196"/>
      <c r="G108" s="196"/>
      <c r="H108" s="196"/>
      <c r="I108" s="196"/>
      <c r="J108" s="197">
        <f>J1267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136</v>
      </c>
      <c r="E109" s="196"/>
      <c r="F109" s="196"/>
      <c r="G109" s="196"/>
      <c r="H109" s="196"/>
      <c r="I109" s="196"/>
      <c r="J109" s="197">
        <f>J1304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33"/>
      <c r="D110" s="195" t="s">
        <v>137</v>
      </c>
      <c r="E110" s="196"/>
      <c r="F110" s="196"/>
      <c r="G110" s="196"/>
      <c r="H110" s="196"/>
      <c r="I110" s="196"/>
      <c r="J110" s="197">
        <f>J1400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33"/>
      <c r="D111" s="195" t="s">
        <v>285</v>
      </c>
      <c r="E111" s="196"/>
      <c r="F111" s="196"/>
      <c r="G111" s="196"/>
      <c r="H111" s="196"/>
      <c r="I111" s="196"/>
      <c r="J111" s="197">
        <f>J1484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286</v>
      </c>
      <c r="E112" s="196"/>
      <c r="F112" s="196"/>
      <c r="G112" s="196"/>
      <c r="H112" s="196"/>
      <c r="I112" s="196"/>
      <c r="J112" s="197">
        <f>J1495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33"/>
      <c r="D113" s="195" t="s">
        <v>287</v>
      </c>
      <c r="E113" s="196"/>
      <c r="F113" s="196"/>
      <c r="G113" s="196"/>
      <c r="H113" s="196"/>
      <c r="I113" s="196"/>
      <c r="J113" s="197">
        <f>J1569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138</v>
      </c>
      <c r="E114" s="196"/>
      <c r="F114" s="196"/>
      <c r="G114" s="196"/>
      <c r="H114" s="196"/>
      <c r="I114" s="196"/>
      <c r="J114" s="197">
        <f>J1618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288</v>
      </c>
      <c r="E115" s="196"/>
      <c r="F115" s="196"/>
      <c r="G115" s="196"/>
      <c r="H115" s="196"/>
      <c r="I115" s="196"/>
      <c r="J115" s="197">
        <f>J1635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4"/>
      <c r="C116" s="133"/>
      <c r="D116" s="195" t="s">
        <v>139</v>
      </c>
      <c r="E116" s="196"/>
      <c r="F116" s="196"/>
      <c r="G116" s="196"/>
      <c r="H116" s="196"/>
      <c r="I116" s="196"/>
      <c r="J116" s="197">
        <f>J1680</f>
        <v>0</v>
      </c>
      <c r="K116" s="133"/>
      <c r="L116" s="19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4"/>
      <c r="C117" s="133"/>
      <c r="D117" s="195" t="s">
        <v>289</v>
      </c>
      <c r="E117" s="196"/>
      <c r="F117" s="196"/>
      <c r="G117" s="196"/>
      <c r="H117" s="196"/>
      <c r="I117" s="196"/>
      <c r="J117" s="197">
        <f>J1911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4"/>
      <c r="C118" s="133"/>
      <c r="D118" s="195" t="s">
        <v>290</v>
      </c>
      <c r="E118" s="196"/>
      <c r="F118" s="196"/>
      <c r="G118" s="196"/>
      <c r="H118" s="196"/>
      <c r="I118" s="196"/>
      <c r="J118" s="197">
        <f>J1956</f>
        <v>0</v>
      </c>
      <c r="K118" s="133"/>
      <c r="L118" s="19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4"/>
      <c r="C119" s="133"/>
      <c r="D119" s="195" t="s">
        <v>291</v>
      </c>
      <c r="E119" s="196"/>
      <c r="F119" s="196"/>
      <c r="G119" s="196"/>
      <c r="H119" s="196"/>
      <c r="I119" s="196"/>
      <c r="J119" s="197">
        <f>J2116</f>
        <v>0</v>
      </c>
      <c r="K119" s="133"/>
      <c r="L119" s="19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4"/>
      <c r="C120" s="133"/>
      <c r="D120" s="195" t="s">
        <v>140</v>
      </c>
      <c r="E120" s="196"/>
      <c r="F120" s="196"/>
      <c r="G120" s="196"/>
      <c r="H120" s="196"/>
      <c r="I120" s="196"/>
      <c r="J120" s="197">
        <f>J2235</f>
        <v>0</v>
      </c>
      <c r="K120" s="133"/>
      <c r="L120" s="19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141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6.25" customHeight="1">
      <c r="A130" s="38"/>
      <c r="B130" s="39"/>
      <c r="C130" s="40"/>
      <c r="D130" s="40"/>
      <c r="E130" s="183" t="str">
        <f>E7</f>
        <v>Základní škola Žebrák - rozšíření kapacity IV. Etapa - nástavba a přístavba pavilonu č. 5</v>
      </c>
      <c r="F130" s="32"/>
      <c r="G130" s="32"/>
      <c r="H130" s="32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" customFormat="1" ht="12" customHeight="1">
      <c r="B131" s="21"/>
      <c r="C131" s="32" t="s">
        <v>123</v>
      </c>
      <c r="D131" s="22"/>
      <c r="E131" s="22"/>
      <c r="F131" s="22"/>
      <c r="G131" s="22"/>
      <c r="H131" s="22"/>
      <c r="I131" s="22"/>
      <c r="J131" s="22"/>
      <c r="K131" s="22"/>
      <c r="L131" s="20"/>
    </row>
    <row r="132" s="2" customFormat="1" ht="16.5" customHeight="1">
      <c r="A132" s="38"/>
      <c r="B132" s="39"/>
      <c r="C132" s="40"/>
      <c r="D132" s="40"/>
      <c r="E132" s="183" t="s">
        <v>124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125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6.5" customHeight="1">
      <c r="A134" s="38"/>
      <c r="B134" s="39"/>
      <c r="C134" s="40"/>
      <c r="D134" s="40"/>
      <c r="E134" s="76" t="str">
        <f>E11</f>
        <v>SO02 - Stavební práce - primárně způsobilé nákaldy</v>
      </c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20</v>
      </c>
      <c r="D136" s="40"/>
      <c r="E136" s="40"/>
      <c r="F136" s="27" t="str">
        <f>F14</f>
        <v>Žebrák</v>
      </c>
      <c r="G136" s="40"/>
      <c r="H136" s="40"/>
      <c r="I136" s="32" t="s">
        <v>22</v>
      </c>
      <c r="J136" s="79" t="str">
        <f>IF(J14="","",J14)</f>
        <v>12. 3. 2025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24</v>
      </c>
      <c r="D138" s="40"/>
      <c r="E138" s="40"/>
      <c r="F138" s="27" t="str">
        <f>E17</f>
        <v>Město Žebrák</v>
      </c>
      <c r="G138" s="40"/>
      <c r="H138" s="40"/>
      <c r="I138" s="32" t="s">
        <v>30</v>
      </c>
      <c r="J138" s="36" t="str">
        <f>E23</f>
        <v>Spektra s.r.o.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28</v>
      </c>
      <c r="D139" s="40"/>
      <c r="E139" s="40"/>
      <c r="F139" s="27" t="str">
        <f>IF(E20="","",E20)</f>
        <v>Vyplň údaj</v>
      </c>
      <c r="G139" s="40"/>
      <c r="H139" s="40"/>
      <c r="I139" s="32" t="s">
        <v>33</v>
      </c>
      <c r="J139" s="36" t="str">
        <f>E26</f>
        <v xml:space="preserve"> </v>
      </c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0.32" customHeight="1">
      <c r="A140" s="38"/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11" customFormat="1" ht="29.28" customHeight="1">
      <c r="A141" s="199"/>
      <c r="B141" s="200"/>
      <c r="C141" s="201" t="s">
        <v>142</v>
      </c>
      <c r="D141" s="202" t="s">
        <v>61</v>
      </c>
      <c r="E141" s="202" t="s">
        <v>57</v>
      </c>
      <c r="F141" s="202" t="s">
        <v>58</v>
      </c>
      <c r="G141" s="202" t="s">
        <v>143</v>
      </c>
      <c r="H141" s="202" t="s">
        <v>144</v>
      </c>
      <c r="I141" s="202" t="s">
        <v>145</v>
      </c>
      <c r="J141" s="203" t="s">
        <v>129</v>
      </c>
      <c r="K141" s="204" t="s">
        <v>146</v>
      </c>
      <c r="L141" s="205"/>
      <c r="M141" s="100" t="s">
        <v>1</v>
      </c>
      <c r="N141" s="101" t="s">
        <v>40</v>
      </c>
      <c r="O141" s="101" t="s">
        <v>147</v>
      </c>
      <c r="P141" s="101" t="s">
        <v>148</v>
      </c>
      <c r="Q141" s="101" t="s">
        <v>149</v>
      </c>
      <c r="R141" s="101" t="s">
        <v>150</v>
      </c>
      <c r="S141" s="101" t="s">
        <v>151</v>
      </c>
      <c r="T141" s="102" t="s">
        <v>152</v>
      </c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</row>
    <row r="142" s="2" customFormat="1" ht="22.8" customHeight="1">
      <c r="A142" s="38"/>
      <c r="B142" s="39"/>
      <c r="C142" s="107" t="s">
        <v>153</v>
      </c>
      <c r="D142" s="40"/>
      <c r="E142" s="40"/>
      <c r="F142" s="40"/>
      <c r="G142" s="40"/>
      <c r="H142" s="40"/>
      <c r="I142" s="40"/>
      <c r="J142" s="206">
        <f>BK142</f>
        <v>0</v>
      </c>
      <c r="K142" s="40"/>
      <c r="L142" s="44"/>
      <c r="M142" s="103"/>
      <c r="N142" s="207"/>
      <c r="O142" s="104"/>
      <c r="P142" s="208">
        <f>P143+P1266</f>
        <v>0</v>
      </c>
      <c r="Q142" s="104"/>
      <c r="R142" s="208">
        <f>R143+R1266</f>
        <v>271.51252689</v>
      </c>
      <c r="S142" s="104"/>
      <c r="T142" s="209">
        <f>T143+T1266</f>
        <v>0.0010358400000000001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75</v>
      </c>
      <c r="AU142" s="17" t="s">
        <v>131</v>
      </c>
      <c r="BK142" s="210">
        <f>BK143+BK1266</f>
        <v>0</v>
      </c>
    </row>
    <row r="143" s="12" customFormat="1" ht="25.92" customHeight="1">
      <c r="A143" s="12"/>
      <c r="B143" s="211"/>
      <c r="C143" s="212"/>
      <c r="D143" s="213" t="s">
        <v>75</v>
      </c>
      <c r="E143" s="214" t="s">
        <v>154</v>
      </c>
      <c r="F143" s="214" t="s">
        <v>155</v>
      </c>
      <c r="G143" s="212"/>
      <c r="H143" s="212"/>
      <c r="I143" s="215"/>
      <c r="J143" s="216">
        <f>BK143</f>
        <v>0</v>
      </c>
      <c r="K143" s="212"/>
      <c r="L143" s="217"/>
      <c r="M143" s="218"/>
      <c r="N143" s="219"/>
      <c r="O143" s="219"/>
      <c r="P143" s="220">
        <f>P144+P222+P303+P401+P489+P1216+P1264</f>
        <v>0</v>
      </c>
      <c r="Q143" s="219"/>
      <c r="R143" s="220">
        <f>R144+R222+R303+R401+R489+R1216+R1264</f>
        <v>239.58553789999999</v>
      </c>
      <c r="S143" s="219"/>
      <c r="T143" s="221">
        <f>T144+T222+T303+T401+T489+T1216+T1264</f>
        <v>0.0010358400000000001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83</v>
      </c>
      <c r="AT143" s="223" t="s">
        <v>75</v>
      </c>
      <c r="AU143" s="223" t="s">
        <v>76</v>
      </c>
      <c r="AY143" s="222" t="s">
        <v>156</v>
      </c>
      <c r="BK143" s="224">
        <f>BK144+BK222+BK303+BK401+BK489+BK1216+BK1264</f>
        <v>0</v>
      </c>
    </row>
    <row r="144" s="12" customFormat="1" ht="22.8" customHeight="1">
      <c r="A144" s="12"/>
      <c r="B144" s="211"/>
      <c r="C144" s="212"/>
      <c r="D144" s="213" t="s">
        <v>75</v>
      </c>
      <c r="E144" s="225" t="s">
        <v>83</v>
      </c>
      <c r="F144" s="225" t="s">
        <v>292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SUM(P145:P221)</f>
        <v>0</v>
      </c>
      <c r="Q144" s="219"/>
      <c r="R144" s="220">
        <f>SUM(R145:R221)</f>
        <v>2.25</v>
      </c>
      <c r="S144" s="219"/>
      <c r="T144" s="221">
        <f>SUM(T145:T221)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83</v>
      </c>
      <c r="AT144" s="223" t="s">
        <v>75</v>
      </c>
      <c r="AU144" s="223" t="s">
        <v>83</v>
      </c>
      <c r="AY144" s="222" t="s">
        <v>156</v>
      </c>
      <c r="BK144" s="224">
        <f>SUM(BK145:BK221)</f>
        <v>0</v>
      </c>
    </row>
    <row r="145" s="2" customFormat="1" ht="24.15" customHeight="1">
      <c r="A145" s="38"/>
      <c r="B145" s="39"/>
      <c r="C145" s="227" t="s">
        <v>83</v>
      </c>
      <c r="D145" s="227" t="s">
        <v>159</v>
      </c>
      <c r="E145" s="228" t="s">
        <v>293</v>
      </c>
      <c r="F145" s="229" t="s">
        <v>294</v>
      </c>
      <c r="G145" s="230" t="s">
        <v>162</v>
      </c>
      <c r="H145" s="231">
        <v>58.030000000000001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163</v>
      </c>
      <c r="AT145" s="239" t="s">
        <v>159</v>
      </c>
      <c r="AU145" s="239" t="s">
        <v>85</v>
      </c>
      <c r="AY145" s="17" t="s">
        <v>156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163</v>
      </c>
      <c r="BM145" s="239" t="s">
        <v>295</v>
      </c>
    </row>
    <row r="146" s="13" customFormat="1">
      <c r="A146" s="13"/>
      <c r="B146" s="241"/>
      <c r="C146" s="242"/>
      <c r="D146" s="243" t="s">
        <v>165</v>
      </c>
      <c r="E146" s="244" t="s">
        <v>1</v>
      </c>
      <c r="F146" s="245" t="s">
        <v>296</v>
      </c>
      <c r="G146" s="242"/>
      <c r="H146" s="244" t="s">
        <v>1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165</v>
      </c>
      <c r="AU146" s="251" t="s">
        <v>85</v>
      </c>
      <c r="AV146" s="13" t="s">
        <v>83</v>
      </c>
      <c r="AW146" s="13" t="s">
        <v>32</v>
      </c>
      <c r="AX146" s="13" t="s">
        <v>76</v>
      </c>
      <c r="AY146" s="251" t="s">
        <v>156</v>
      </c>
    </row>
    <row r="147" s="14" customFormat="1">
      <c r="A147" s="14"/>
      <c r="B147" s="252"/>
      <c r="C147" s="253"/>
      <c r="D147" s="243" t="s">
        <v>165</v>
      </c>
      <c r="E147" s="254" t="s">
        <v>1</v>
      </c>
      <c r="F147" s="255" t="s">
        <v>297</v>
      </c>
      <c r="G147" s="253"/>
      <c r="H147" s="256">
        <v>51.07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165</v>
      </c>
      <c r="AU147" s="262" t="s">
        <v>85</v>
      </c>
      <c r="AV147" s="14" t="s">
        <v>85</v>
      </c>
      <c r="AW147" s="14" t="s">
        <v>32</v>
      </c>
      <c r="AX147" s="14" t="s">
        <v>76</v>
      </c>
      <c r="AY147" s="262" t="s">
        <v>156</v>
      </c>
    </row>
    <row r="148" s="13" customFormat="1">
      <c r="A148" s="13"/>
      <c r="B148" s="241"/>
      <c r="C148" s="242"/>
      <c r="D148" s="243" t="s">
        <v>165</v>
      </c>
      <c r="E148" s="244" t="s">
        <v>1</v>
      </c>
      <c r="F148" s="245" t="s">
        <v>298</v>
      </c>
      <c r="G148" s="242"/>
      <c r="H148" s="244" t="s">
        <v>1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165</v>
      </c>
      <c r="AU148" s="251" t="s">
        <v>85</v>
      </c>
      <c r="AV148" s="13" t="s">
        <v>83</v>
      </c>
      <c r="AW148" s="13" t="s">
        <v>32</v>
      </c>
      <c r="AX148" s="13" t="s">
        <v>76</v>
      </c>
      <c r="AY148" s="251" t="s">
        <v>156</v>
      </c>
    </row>
    <row r="149" s="14" customFormat="1">
      <c r="A149" s="14"/>
      <c r="B149" s="252"/>
      <c r="C149" s="253"/>
      <c r="D149" s="243" t="s">
        <v>165</v>
      </c>
      <c r="E149" s="254" t="s">
        <v>1</v>
      </c>
      <c r="F149" s="255" t="s">
        <v>299</v>
      </c>
      <c r="G149" s="253"/>
      <c r="H149" s="256">
        <v>2.2400000000000002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165</v>
      </c>
      <c r="AU149" s="262" t="s">
        <v>85</v>
      </c>
      <c r="AV149" s="14" t="s">
        <v>85</v>
      </c>
      <c r="AW149" s="14" t="s">
        <v>32</v>
      </c>
      <c r="AX149" s="14" t="s">
        <v>76</v>
      </c>
      <c r="AY149" s="262" t="s">
        <v>156</v>
      </c>
    </row>
    <row r="150" s="14" customFormat="1">
      <c r="A150" s="14"/>
      <c r="B150" s="252"/>
      <c r="C150" s="253"/>
      <c r="D150" s="243" t="s">
        <v>165</v>
      </c>
      <c r="E150" s="254" t="s">
        <v>1</v>
      </c>
      <c r="F150" s="255" t="s">
        <v>300</v>
      </c>
      <c r="G150" s="253"/>
      <c r="H150" s="256">
        <v>3.2000000000000002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2" t="s">
        <v>165</v>
      </c>
      <c r="AU150" s="262" t="s">
        <v>85</v>
      </c>
      <c r="AV150" s="14" t="s">
        <v>85</v>
      </c>
      <c r="AW150" s="14" t="s">
        <v>32</v>
      </c>
      <c r="AX150" s="14" t="s">
        <v>76</v>
      </c>
      <c r="AY150" s="262" t="s">
        <v>156</v>
      </c>
    </row>
    <row r="151" s="14" customFormat="1">
      <c r="A151" s="14"/>
      <c r="B151" s="252"/>
      <c r="C151" s="253"/>
      <c r="D151" s="243" t="s">
        <v>165</v>
      </c>
      <c r="E151" s="254" t="s">
        <v>1</v>
      </c>
      <c r="F151" s="255" t="s">
        <v>301</v>
      </c>
      <c r="G151" s="253"/>
      <c r="H151" s="256">
        <v>1.52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165</v>
      </c>
      <c r="AU151" s="262" t="s">
        <v>85</v>
      </c>
      <c r="AV151" s="14" t="s">
        <v>85</v>
      </c>
      <c r="AW151" s="14" t="s">
        <v>32</v>
      </c>
      <c r="AX151" s="14" t="s">
        <v>76</v>
      </c>
      <c r="AY151" s="262" t="s">
        <v>156</v>
      </c>
    </row>
    <row r="152" s="15" customFormat="1">
      <c r="A152" s="15"/>
      <c r="B152" s="263"/>
      <c r="C152" s="264"/>
      <c r="D152" s="243" t="s">
        <v>165</v>
      </c>
      <c r="E152" s="265" t="s">
        <v>1</v>
      </c>
      <c r="F152" s="266" t="s">
        <v>168</v>
      </c>
      <c r="G152" s="264"/>
      <c r="H152" s="267">
        <v>58.030000000000008</v>
      </c>
      <c r="I152" s="268"/>
      <c r="J152" s="264"/>
      <c r="K152" s="264"/>
      <c r="L152" s="269"/>
      <c r="M152" s="270"/>
      <c r="N152" s="271"/>
      <c r="O152" s="271"/>
      <c r="P152" s="271"/>
      <c r="Q152" s="271"/>
      <c r="R152" s="271"/>
      <c r="S152" s="271"/>
      <c r="T152" s="27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165</v>
      </c>
      <c r="AU152" s="273" t="s">
        <v>85</v>
      </c>
      <c r="AV152" s="15" t="s">
        <v>163</v>
      </c>
      <c r="AW152" s="15" t="s">
        <v>32</v>
      </c>
      <c r="AX152" s="15" t="s">
        <v>83</v>
      </c>
      <c r="AY152" s="273" t="s">
        <v>156</v>
      </c>
    </row>
    <row r="153" s="2" customFormat="1" ht="33" customHeight="1">
      <c r="A153" s="38"/>
      <c r="B153" s="39"/>
      <c r="C153" s="227" t="s">
        <v>85</v>
      </c>
      <c r="D153" s="227" t="s">
        <v>159</v>
      </c>
      <c r="E153" s="228" t="s">
        <v>302</v>
      </c>
      <c r="F153" s="229" t="s">
        <v>303</v>
      </c>
      <c r="G153" s="230" t="s">
        <v>179</v>
      </c>
      <c r="H153" s="231">
        <v>32.741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163</v>
      </c>
      <c r="AT153" s="239" t="s">
        <v>159</v>
      </c>
      <c r="AU153" s="239" t="s">
        <v>85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83</v>
      </c>
      <c r="BK153" s="240">
        <f>ROUND(I153*H153,2)</f>
        <v>0</v>
      </c>
      <c r="BL153" s="17" t="s">
        <v>163</v>
      </c>
      <c r="BM153" s="239" t="s">
        <v>304</v>
      </c>
    </row>
    <row r="154" s="13" customFormat="1">
      <c r="A154" s="13"/>
      <c r="B154" s="241"/>
      <c r="C154" s="242"/>
      <c r="D154" s="243" t="s">
        <v>165</v>
      </c>
      <c r="E154" s="244" t="s">
        <v>1</v>
      </c>
      <c r="F154" s="245" t="s">
        <v>305</v>
      </c>
      <c r="G154" s="242"/>
      <c r="H154" s="244" t="s">
        <v>1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165</v>
      </c>
      <c r="AU154" s="251" t="s">
        <v>85</v>
      </c>
      <c r="AV154" s="13" t="s">
        <v>83</v>
      </c>
      <c r="AW154" s="13" t="s">
        <v>32</v>
      </c>
      <c r="AX154" s="13" t="s">
        <v>76</v>
      </c>
      <c r="AY154" s="251" t="s">
        <v>156</v>
      </c>
    </row>
    <row r="155" s="14" customFormat="1">
      <c r="A155" s="14"/>
      <c r="B155" s="252"/>
      <c r="C155" s="253"/>
      <c r="D155" s="243" t="s">
        <v>165</v>
      </c>
      <c r="E155" s="254" t="s">
        <v>1</v>
      </c>
      <c r="F155" s="255" t="s">
        <v>306</v>
      </c>
      <c r="G155" s="253"/>
      <c r="H155" s="256">
        <v>32.741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165</v>
      </c>
      <c r="AU155" s="262" t="s">
        <v>85</v>
      </c>
      <c r="AV155" s="14" t="s">
        <v>85</v>
      </c>
      <c r="AW155" s="14" t="s">
        <v>32</v>
      </c>
      <c r="AX155" s="14" t="s">
        <v>76</v>
      </c>
      <c r="AY155" s="262" t="s">
        <v>156</v>
      </c>
    </row>
    <row r="156" s="15" customFormat="1">
      <c r="A156" s="15"/>
      <c r="B156" s="263"/>
      <c r="C156" s="264"/>
      <c r="D156" s="243" t="s">
        <v>165</v>
      </c>
      <c r="E156" s="265" t="s">
        <v>1</v>
      </c>
      <c r="F156" s="266" t="s">
        <v>168</v>
      </c>
      <c r="G156" s="264"/>
      <c r="H156" s="267">
        <v>32.741</v>
      </c>
      <c r="I156" s="268"/>
      <c r="J156" s="264"/>
      <c r="K156" s="264"/>
      <c r="L156" s="269"/>
      <c r="M156" s="270"/>
      <c r="N156" s="271"/>
      <c r="O156" s="271"/>
      <c r="P156" s="271"/>
      <c r="Q156" s="271"/>
      <c r="R156" s="271"/>
      <c r="S156" s="271"/>
      <c r="T156" s="27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3" t="s">
        <v>165</v>
      </c>
      <c r="AU156" s="273" t="s">
        <v>85</v>
      </c>
      <c r="AV156" s="15" t="s">
        <v>163</v>
      </c>
      <c r="AW156" s="15" t="s">
        <v>32</v>
      </c>
      <c r="AX156" s="15" t="s">
        <v>83</v>
      </c>
      <c r="AY156" s="273" t="s">
        <v>156</v>
      </c>
    </row>
    <row r="157" s="2" customFormat="1" ht="33" customHeight="1">
      <c r="A157" s="38"/>
      <c r="B157" s="39"/>
      <c r="C157" s="227" t="s">
        <v>176</v>
      </c>
      <c r="D157" s="227" t="s">
        <v>159</v>
      </c>
      <c r="E157" s="228" t="s">
        <v>307</v>
      </c>
      <c r="F157" s="229" t="s">
        <v>308</v>
      </c>
      <c r="G157" s="230" t="s">
        <v>179</v>
      </c>
      <c r="H157" s="231">
        <v>17.625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41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163</v>
      </c>
      <c r="AT157" s="239" t="s">
        <v>159</v>
      </c>
      <c r="AU157" s="239" t="s">
        <v>85</v>
      </c>
      <c r="AY157" s="17" t="s">
        <v>156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83</v>
      </c>
      <c r="BK157" s="240">
        <f>ROUND(I157*H157,2)</f>
        <v>0</v>
      </c>
      <c r="BL157" s="17" t="s">
        <v>163</v>
      </c>
      <c r="BM157" s="239" t="s">
        <v>309</v>
      </c>
    </row>
    <row r="158" s="13" customFormat="1">
      <c r="A158" s="13"/>
      <c r="B158" s="241"/>
      <c r="C158" s="242"/>
      <c r="D158" s="243" t="s">
        <v>165</v>
      </c>
      <c r="E158" s="244" t="s">
        <v>1</v>
      </c>
      <c r="F158" s="245" t="s">
        <v>310</v>
      </c>
      <c r="G158" s="242"/>
      <c r="H158" s="244" t="s">
        <v>1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165</v>
      </c>
      <c r="AU158" s="251" t="s">
        <v>85</v>
      </c>
      <c r="AV158" s="13" t="s">
        <v>83</v>
      </c>
      <c r="AW158" s="13" t="s">
        <v>32</v>
      </c>
      <c r="AX158" s="13" t="s">
        <v>76</v>
      </c>
      <c r="AY158" s="251" t="s">
        <v>156</v>
      </c>
    </row>
    <row r="159" s="13" customFormat="1">
      <c r="A159" s="13"/>
      <c r="B159" s="241"/>
      <c r="C159" s="242"/>
      <c r="D159" s="243" t="s">
        <v>165</v>
      </c>
      <c r="E159" s="244" t="s">
        <v>1</v>
      </c>
      <c r="F159" s="245" t="s">
        <v>296</v>
      </c>
      <c r="G159" s="242"/>
      <c r="H159" s="244" t="s">
        <v>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165</v>
      </c>
      <c r="AU159" s="251" t="s">
        <v>85</v>
      </c>
      <c r="AV159" s="13" t="s">
        <v>83</v>
      </c>
      <c r="AW159" s="13" t="s">
        <v>32</v>
      </c>
      <c r="AX159" s="13" t="s">
        <v>76</v>
      </c>
      <c r="AY159" s="251" t="s">
        <v>156</v>
      </c>
    </row>
    <row r="160" s="14" customFormat="1">
      <c r="A160" s="14"/>
      <c r="B160" s="252"/>
      <c r="C160" s="253"/>
      <c r="D160" s="243" t="s">
        <v>165</v>
      </c>
      <c r="E160" s="254" t="s">
        <v>1</v>
      </c>
      <c r="F160" s="255" t="s">
        <v>311</v>
      </c>
      <c r="G160" s="253"/>
      <c r="H160" s="256">
        <v>4.6559999999999997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165</v>
      </c>
      <c r="AU160" s="262" t="s">
        <v>85</v>
      </c>
      <c r="AV160" s="14" t="s">
        <v>85</v>
      </c>
      <c r="AW160" s="14" t="s">
        <v>32</v>
      </c>
      <c r="AX160" s="14" t="s">
        <v>76</v>
      </c>
      <c r="AY160" s="262" t="s">
        <v>156</v>
      </c>
    </row>
    <row r="161" s="14" customFormat="1">
      <c r="A161" s="14"/>
      <c r="B161" s="252"/>
      <c r="C161" s="253"/>
      <c r="D161" s="243" t="s">
        <v>165</v>
      </c>
      <c r="E161" s="254" t="s">
        <v>1</v>
      </c>
      <c r="F161" s="255" t="s">
        <v>312</v>
      </c>
      <c r="G161" s="253"/>
      <c r="H161" s="256">
        <v>2.7290000000000001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165</v>
      </c>
      <c r="AU161" s="262" t="s">
        <v>85</v>
      </c>
      <c r="AV161" s="14" t="s">
        <v>85</v>
      </c>
      <c r="AW161" s="14" t="s">
        <v>32</v>
      </c>
      <c r="AX161" s="14" t="s">
        <v>76</v>
      </c>
      <c r="AY161" s="262" t="s">
        <v>156</v>
      </c>
    </row>
    <row r="162" s="14" customFormat="1">
      <c r="A162" s="14"/>
      <c r="B162" s="252"/>
      <c r="C162" s="253"/>
      <c r="D162" s="243" t="s">
        <v>165</v>
      </c>
      <c r="E162" s="254" t="s">
        <v>1</v>
      </c>
      <c r="F162" s="255" t="s">
        <v>312</v>
      </c>
      <c r="G162" s="253"/>
      <c r="H162" s="256">
        <v>2.7290000000000001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165</v>
      </c>
      <c r="AU162" s="262" t="s">
        <v>85</v>
      </c>
      <c r="AV162" s="14" t="s">
        <v>85</v>
      </c>
      <c r="AW162" s="14" t="s">
        <v>32</v>
      </c>
      <c r="AX162" s="14" t="s">
        <v>76</v>
      </c>
      <c r="AY162" s="262" t="s">
        <v>156</v>
      </c>
    </row>
    <row r="163" s="14" customFormat="1">
      <c r="A163" s="14"/>
      <c r="B163" s="252"/>
      <c r="C163" s="253"/>
      <c r="D163" s="243" t="s">
        <v>165</v>
      </c>
      <c r="E163" s="254" t="s">
        <v>1</v>
      </c>
      <c r="F163" s="255" t="s">
        <v>313</v>
      </c>
      <c r="G163" s="253"/>
      <c r="H163" s="256">
        <v>1.5600000000000001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165</v>
      </c>
      <c r="AU163" s="262" t="s">
        <v>85</v>
      </c>
      <c r="AV163" s="14" t="s">
        <v>85</v>
      </c>
      <c r="AW163" s="14" t="s">
        <v>32</v>
      </c>
      <c r="AX163" s="14" t="s">
        <v>76</v>
      </c>
      <c r="AY163" s="262" t="s">
        <v>156</v>
      </c>
    </row>
    <row r="164" s="13" customFormat="1">
      <c r="A164" s="13"/>
      <c r="B164" s="241"/>
      <c r="C164" s="242"/>
      <c r="D164" s="243" t="s">
        <v>165</v>
      </c>
      <c r="E164" s="244" t="s">
        <v>1</v>
      </c>
      <c r="F164" s="245" t="s">
        <v>298</v>
      </c>
      <c r="G164" s="242"/>
      <c r="H164" s="244" t="s">
        <v>1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165</v>
      </c>
      <c r="AU164" s="251" t="s">
        <v>85</v>
      </c>
      <c r="AV164" s="13" t="s">
        <v>83</v>
      </c>
      <c r="AW164" s="13" t="s">
        <v>32</v>
      </c>
      <c r="AX164" s="13" t="s">
        <v>76</v>
      </c>
      <c r="AY164" s="251" t="s">
        <v>156</v>
      </c>
    </row>
    <row r="165" s="14" customFormat="1">
      <c r="A165" s="14"/>
      <c r="B165" s="252"/>
      <c r="C165" s="253"/>
      <c r="D165" s="243" t="s">
        <v>165</v>
      </c>
      <c r="E165" s="254" t="s">
        <v>1</v>
      </c>
      <c r="F165" s="255" t="s">
        <v>314</v>
      </c>
      <c r="G165" s="253"/>
      <c r="H165" s="256">
        <v>1.288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2" t="s">
        <v>165</v>
      </c>
      <c r="AU165" s="262" t="s">
        <v>85</v>
      </c>
      <c r="AV165" s="14" t="s">
        <v>85</v>
      </c>
      <c r="AW165" s="14" t="s">
        <v>32</v>
      </c>
      <c r="AX165" s="14" t="s">
        <v>76</v>
      </c>
      <c r="AY165" s="262" t="s">
        <v>156</v>
      </c>
    </row>
    <row r="166" s="14" customFormat="1">
      <c r="A166" s="14"/>
      <c r="B166" s="252"/>
      <c r="C166" s="253"/>
      <c r="D166" s="243" t="s">
        <v>165</v>
      </c>
      <c r="E166" s="254" t="s">
        <v>1</v>
      </c>
      <c r="F166" s="255" t="s">
        <v>314</v>
      </c>
      <c r="G166" s="253"/>
      <c r="H166" s="256">
        <v>1.288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165</v>
      </c>
      <c r="AU166" s="262" t="s">
        <v>85</v>
      </c>
      <c r="AV166" s="14" t="s">
        <v>85</v>
      </c>
      <c r="AW166" s="14" t="s">
        <v>32</v>
      </c>
      <c r="AX166" s="14" t="s">
        <v>76</v>
      </c>
      <c r="AY166" s="262" t="s">
        <v>156</v>
      </c>
    </row>
    <row r="167" s="13" customFormat="1">
      <c r="A167" s="13"/>
      <c r="B167" s="241"/>
      <c r="C167" s="242"/>
      <c r="D167" s="243" t="s">
        <v>165</v>
      </c>
      <c r="E167" s="244" t="s">
        <v>1</v>
      </c>
      <c r="F167" s="245" t="s">
        <v>315</v>
      </c>
      <c r="G167" s="242"/>
      <c r="H167" s="244" t="s">
        <v>1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165</v>
      </c>
      <c r="AU167" s="251" t="s">
        <v>85</v>
      </c>
      <c r="AV167" s="13" t="s">
        <v>83</v>
      </c>
      <c r="AW167" s="13" t="s">
        <v>32</v>
      </c>
      <c r="AX167" s="13" t="s">
        <v>76</v>
      </c>
      <c r="AY167" s="251" t="s">
        <v>156</v>
      </c>
    </row>
    <row r="168" s="14" customFormat="1">
      <c r="A168" s="14"/>
      <c r="B168" s="252"/>
      <c r="C168" s="253"/>
      <c r="D168" s="243" t="s">
        <v>165</v>
      </c>
      <c r="E168" s="254" t="s">
        <v>1</v>
      </c>
      <c r="F168" s="255" t="s">
        <v>316</v>
      </c>
      <c r="G168" s="253"/>
      <c r="H168" s="256">
        <v>3.375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2" t="s">
        <v>165</v>
      </c>
      <c r="AU168" s="262" t="s">
        <v>85</v>
      </c>
      <c r="AV168" s="14" t="s">
        <v>85</v>
      </c>
      <c r="AW168" s="14" t="s">
        <v>32</v>
      </c>
      <c r="AX168" s="14" t="s">
        <v>76</v>
      </c>
      <c r="AY168" s="262" t="s">
        <v>156</v>
      </c>
    </row>
    <row r="169" s="15" customFormat="1">
      <c r="A169" s="15"/>
      <c r="B169" s="263"/>
      <c r="C169" s="264"/>
      <c r="D169" s="243" t="s">
        <v>165</v>
      </c>
      <c r="E169" s="265" t="s">
        <v>1</v>
      </c>
      <c r="F169" s="266" t="s">
        <v>168</v>
      </c>
      <c r="G169" s="264"/>
      <c r="H169" s="267">
        <v>17.625</v>
      </c>
      <c r="I169" s="268"/>
      <c r="J169" s="264"/>
      <c r="K169" s="264"/>
      <c r="L169" s="269"/>
      <c r="M169" s="270"/>
      <c r="N169" s="271"/>
      <c r="O169" s="271"/>
      <c r="P169" s="271"/>
      <c r="Q169" s="271"/>
      <c r="R169" s="271"/>
      <c r="S169" s="271"/>
      <c r="T169" s="27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3" t="s">
        <v>165</v>
      </c>
      <c r="AU169" s="273" t="s">
        <v>85</v>
      </c>
      <c r="AV169" s="15" t="s">
        <v>163</v>
      </c>
      <c r="AW169" s="15" t="s">
        <v>32</v>
      </c>
      <c r="AX169" s="15" t="s">
        <v>83</v>
      </c>
      <c r="AY169" s="273" t="s">
        <v>156</v>
      </c>
    </row>
    <row r="170" s="2" customFormat="1" ht="33" customHeight="1">
      <c r="A170" s="38"/>
      <c r="B170" s="39"/>
      <c r="C170" s="227" t="s">
        <v>163</v>
      </c>
      <c r="D170" s="227" t="s">
        <v>159</v>
      </c>
      <c r="E170" s="228" t="s">
        <v>317</v>
      </c>
      <c r="F170" s="229" t="s">
        <v>318</v>
      </c>
      <c r="G170" s="230" t="s">
        <v>179</v>
      </c>
      <c r="H170" s="231">
        <v>5.4279999999999999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41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163</v>
      </c>
      <c r="AT170" s="239" t="s">
        <v>159</v>
      </c>
      <c r="AU170" s="239" t="s">
        <v>85</v>
      </c>
      <c r="AY170" s="17" t="s">
        <v>156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83</v>
      </c>
      <c r="BK170" s="240">
        <f>ROUND(I170*H170,2)</f>
        <v>0</v>
      </c>
      <c r="BL170" s="17" t="s">
        <v>163</v>
      </c>
      <c r="BM170" s="239" t="s">
        <v>319</v>
      </c>
    </row>
    <row r="171" s="13" customFormat="1">
      <c r="A171" s="13"/>
      <c r="B171" s="241"/>
      <c r="C171" s="242"/>
      <c r="D171" s="243" t="s">
        <v>165</v>
      </c>
      <c r="E171" s="244" t="s">
        <v>1</v>
      </c>
      <c r="F171" s="245" t="s">
        <v>320</v>
      </c>
      <c r="G171" s="242"/>
      <c r="H171" s="244" t="s">
        <v>1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165</v>
      </c>
      <c r="AU171" s="251" t="s">
        <v>85</v>
      </c>
      <c r="AV171" s="13" t="s">
        <v>83</v>
      </c>
      <c r="AW171" s="13" t="s">
        <v>32</v>
      </c>
      <c r="AX171" s="13" t="s">
        <v>76</v>
      </c>
      <c r="AY171" s="251" t="s">
        <v>156</v>
      </c>
    </row>
    <row r="172" s="13" customFormat="1">
      <c r="A172" s="13"/>
      <c r="B172" s="241"/>
      <c r="C172" s="242"/>
      <c r="D172" s="243" t="s">
        <v>165</v>
      </c>
      <c r="E172" s="244" t="s">
        <v>1</v>
      </c>
      <c r="F172" s="245" t="s">
        <v>298</v>
      </c>
      <c r="G172" s="242"/>
      <c r="H172" s="244" t="s">
        <v>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165</v>
      </c>
      <c r="AU172" s="251" t="s">
        <v>85</v>
      </c>
      <c r="AV172" s="13" t="s">
        <v>83</v>
      </c>
      <c r="AW172" s="13" t="s">
        <v>32</v>
      </c>
      <c r="AX172" s="13" t="s">
        <v>76</v>
      </c>
      <c r="AY172" s="251" t="s">
        <v>156</v>
      </c>
    </row>
    <row r="173" s="14" customFormat="1">
      <c r="A173" s="14"/>
      <c r="B173" s="252"/>
      <c r="C173" s="253"/>
      <c r="D173" s="243" t="s">
        <v>165</v>
      </c>
      <c r="E173" s="254" t="s">
        <v>1</v>
      </c>
      <c r="F173" s="255" t="s">
        <v>321</v>
      </c>
      <c r="G173" s="253"/>
      <c r="H173" s="256">
        <v>3.6800000000000002</v>
      </c>
      <c r="I173" s="257"/>
      <c r="J173" s="253"/>
      <c r="K173" s="253"/>
      <c r="L173" s="258"/>
      <c r="M173" s="259"/>
      <c r="N173" s="260"/>
      <c r="O173" s="260"/>
      <c r="P173" s="260"/>
      <c r="Q173" s="260"/>
      <c r="R173" s="260"/>
      <c r="S173" s="260"/>
      <c r="T173" s="26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2" t="s">
        <v>165</v>
      </c>
      <c r="AU173" s="262" t="s">
        <v>85</v>
      </c>
      <c r="AV173" s="14" t="s">
        <v>85</v>
      </c>
      <c r="AW173" s="14" t="s">
        <v>32</v>
      </c>
      <c r="AX173" s="14" t="s">
        <v>76</v>
      </c>
      <c r="AY173" s="262" t="s">
        <v>156</v>
      </c>
    </row>
    <row r="174" s="14" customFormat="1">
      <c r="A174" s="14"/>
      <c r="B174" s="252"/>
      <c r="C174" s="253"/>
      <c r="D174" s="243" t="s">
        <v>165</v>
      </c>
      <c r="E174" s="254" t="s">
        <v>1</v>
      </c>
      <c r="F174" s="255" t="s">
        <v>322</v>
      </c>
      <c r="G174" s="253"/>
      <c r="H174" s="256">
        <v>1.748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165</v>
      </c>
      <c r="AU174" s="262" t="s">
        <v>85</v>
      </c>
      <c r="AV174" s="14" t="s">
        <v>85</v>
      </c>
      <c r="AW174" s="14" t="s">
        <v>32</v>
      </c>
      <c r="AX174" s="14" t="s">
        <v>76</v>
      </c>
      <c r="AY174" s="262" t="s">
        <v>156</v>
      </c>
    </row>
    <row r="175" s="15" customFormat="1">
      <c r="A175" s="15"/>
      <c r="B175" s="263"/>
      <c r="C175" s="264"/>
      <c r="D175" s="243" t="s">
        <v>165</v>
      </c>
      <c r="E175" s="265" t="s">
        <v>1</v>
      </c>
      <c r="F175" s="266" t="s">
        <v>168</v>
      </c>
      <c r="G175" s="264"/>
      <c r="H175" s="267">
        <v>5.4279999999999999</v>
      </c>
      <c r="I175" s="268"/>
      <c r="J175" s="264"/>
      <c r="K175" s="264"/>
      <c r="L175" s="269"/>
      <c r="M175" s="270"/>
      <c r="N175" s="271"/>
      <c r="O175" s="271"/>
      <c r="P175" s="271"/>
      <c r="Q175" s="271"/>
      <c r="R175" s="271"/>
      <c r="S175" s="271"/>
      <c r="T175" s="27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3" t="s">
        <v>165</v>
      </c>
      <c r="AU175" s="273" t="s">
        <v>85</v>
      </c>
      <c r="AV175" s="15" t="s">
        <v>163</v>
      </c>
      <c r="AW175" s="15" t="s">
        <v>32</v>
      </c>
      <c r="AX175" s="15" t="s">
        <v>83</v>
      </c>
      <c r="AY175" s="273" t="s">
        <v>156</v>
      </c>
    </row>
    <row r="176" s="2" customFormat="1" ht="37.8" customHeight="1">
      <c r="A176" s="38"/>
      <c r="B176" s="39"/>
      <c r="C176" s="227" t="s">
        <v>197</v>
      </c>
      <c r="D176" s="227" t="s">
        <v>159</v>
      </c>
      <c r="E176" s="228" t="s">
        <v>323</v>
      </c>
      <c r="F176" s="229" t="s">
        <v>324</v>
      </c>
      <c r="G176" s="230" t="s">
        <v>179</v>
      </c>
      <c r="H176" s="231">
        <v>9.4920000000000009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41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163</v>
      </c>
      <c r="AT176" s="239" t="s">
        <v>159</v>
      </c>
      <c r="AU176" s="239" t="s">
        <v>85</v>
      </c>
      <c r="AY176" s="17" t="s">
        <v>156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83</v>
      </c>
      <c r="BK176" s="240">
        <f>ROUND(I176*H176,2)</f>
        <v>0</v>
      </c>
      <c r="BL176" s="17" t="s">
        <v>163</v>
      </c>
      <c r="BM176" s="239" t="s">
        <v>325</v>
      </c>
    </row>
    <row r="177" s="13" customFormat="1">
      <c r="A177" s="13"/>
      <c r="B177" s="241"/>
      <c r="C177" s="242"/>
      <c r="D177" s="243" t="s">
        <v>165</v>
      </c>
      <c r="E177" s="244" t="s">
        <v>1</v>
      </c>
      <c r="F177" s="245" t="s">
        <v>210</v>
      </c>
      <c r="G177" s="242"/>
      <c r="H177" s="244" t="s">
        <v>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165</v>
      </c>
      <c r="AU177" s="251" t="s">
        <v>85</v>
      </c>
      <c r="AV177" s="13" t="s">
        <v>83</v>
      </c>
      <c r="AW177" s="13" t="s">
        <v>32</v>
      </c>
      <c r="AX177" s="13" t="s">
        <v>76</v>
      </c>
      <c r="AY177" s="251" t="s">
        <v>156</v>
      </c>
    </row>
    <row r="178" s="14" customFormat="1">
      <c r="A178" s="14"/>
      <c r="B178" s="252"/>
      <c r="C178" s="253"/>
      <c r="D178" s="243" t="s">
        <v>165</v>
      </c>
      <c r="E178" s="254" t="s">
        <v>1</v>
      </c>
      <c r="F178" s="255" t="s">
        <v>326</v>
      </c>
      <c r="G178" s="253"/>
      <c r="H178" s="256">
        <v>3.2930000000000001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165</v>
      </c>
      <c r="AU178" s="262" t="s">
        <v>85</v>
      </c>
      <c r="AV178" s="14" t="s">
        <v>85</v>
      </c>
      <c r="AW178" s="14" t="s">
        <v>32</v>
      </c>
      <c r="AX178" s="14" t="s">
        <v>76</v>
      </c>
      <c r="AY178" s="262" t="s">
        <v>156</v>
      </c>
    </row>
    <row r="179" s="14" customFormat="1">
      <c r="A179" s="14"/>
      <c r="B179" s="252"/>
      <c r="C179" s="253"/>
      <c r="D179" s="243" t="s">
        <v>165</v>
      </c>
      <c r="E179" s="254" t="s">
        <v>1</v>
      </c>
      <c r="F179" s="255" t="s">
        <v>327</v>
      </c>
      <c r="G179" s="253"/>
      <c r="H179" s="256">
        <v>3.9489999999999998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165</v>
      </c>
      <c r="AU179" s="262" t="s">
        <v>85</v>
      </c>
      <c r="AV179" s="14" t="s">
        <v>85</v>
      </c>
      <c r="AW179" s="14" t="s">
        <v>32</v>
      </c>
      <c r="AX179" s="14" t="s">
        <v>76</v>
      </c>
      <c r="AY179" s="262" t="s">
        <v>156</v>
      </c>
    </row>
    <row r="180" s="13" customFormat="1">
      <c r="A180" s="13"/>
      <c r="B180" s="241"/>
      <c r="C180" s="242"/>
      <c r="D180" s="243" t="s">
        <v>165</v>
      </c>
      <c r="E180" s="244" t="s">
        <v>1</v>
      </c>
      <c r="F180" s="245" t="s">
        <v>315</v>
      </c>
      <c r="G180" s="242"/>
      <c r="H180" s="244" t="s">
        <v>1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165</v>
      </c>
      <c r="AU180" s="251" t="s">
        <v>85</v>
      </c>
      <c r="AV180" s="13" t="s">
        <v>83</v>
      </c>
      <c r="AW180" s="13" t="s">
        <v>32</v>
      </c>
      <c r="AX180" s="13" t="s">
        <v>76</v>
      </c>
      <c r="AY180" s="251" t="s">
        <v>156</v>
      </c>
    </row>
    <row r="181" s="14" customFormat="1">
      <c r="A181" s="14"/>
      <c r="B181" s="252"/>
      <c r="C181" s="253"/>
      <c r="D181" s="243" t="s">
        <v>165</v>
      </c>
      <c r="E181" s="254" t="s">
        <v>1</v>
      </c>
      <c r="F181" s="255" t="s">
        <v>328</v>
      </c>
      <c r="G181" s="253"/>
      <c r="H181" s="256">
        <v>2.25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165</v>
      </c>
      <c r="AU181" s="262" t="s">
        <v>85</v>
      </c>
      <c r="AV181" s="14" t="s">
        <v>85</v>
      </c>
      <c r="AW181" s="14" t="s">
        <v>32</v>
      </c>
      <c r="AX181" s="14" t="s">
        <v>76</v>
      </c>
      <c r="AY181" s="262" t="s">
        <v>156</v>
      </c>
    </row>
    <row r="182" s="15" customFormat="1">
      <c r="A182" s="15"/>
      <c r="B182" s="263"/>
      <c r="C182" s="264"/>
      <c r="D182" s="243" t="s">
        <v>165</v>
      </c>
      <c r="E182" s="265" t="s">
        <v>1</v>
      </c>
      <c r="F182" s="266" t="s">
        <v>168</v>
      </c>
      <c r="G182" s="264"/>
      <c r="H182" s="267">
        <v>9.4920000000000009</v>
      </c>
      <c r="I182" s="268"/>
      <c r="J182" s="264"/>
      <c r="K182" s="264"/>
      <c r="L182" s="269"/>
      <c r="M182" s="270"/>
      <c r="N182" s="271"/>
      <c r="O182" s="271"/>
      <c r="P182" s="271"/>
      <c r="Q182" s="271"/>
      <c r="R182" s="271"/>
      <c r="S182" s="271"/>
      <c r="T182" s="27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3" t="s">
        <v>165</v>
      </c>
      <c r="AU182" s="273" t="s">
        <v>85</v>
      </c>
      <c r="AV182" s="15" t="s">
        <v>163</v>
      </c>
      <c r="AW182" s="15" t="s">
        <v>32</v>
      </c>
      <c r="AX182" s="15" t="s">
        <v>83</v>
      </c>
      <c r="AY182" s="273" t="s">
        <v>156</v>
      </c>
    </row>
    <row r="183" s="2" customFormat="1" ht="37.8" customHeight="1">
      <c r="A183" s="38"/>
      <c r="B183" s="39"/>
      <c r="C183" s="227" t="s">
        <v>202</v>
      </c>
      <c r="D183" s="227" t="s">
        <v>159</v>
      </c>
      <c r="E183" s="228" t="s">
        <v>329</v>
      </c>
      <c r="F183" s="229" t="s">
        <v>330</v>
      </c>
      <c r="G183" s="230" t="s">
        <v>179</v>
      </c>
      <c r="H183" s="231">
        <v>64.400000000000006</v>
      </c>
      <c r="I183" s="232"/>
      <c r="J183" s="233">
        <f>ROUND(I183*H183,2)</f>
        <v>0</v>
      </c>
      <c r="K183" s="234"/>
      <c r="L183" s="44"/>
      <c r="M183" s="235" t="s">
        <v>1</v>
      </c>
      <c r="N183" s="236" t="s">
        <v>41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163</v>
      </c>
      <c r="AT183" s="239" t="s">
        <v>159</v>
      </c>
      <c r="AU183" s="239" t="s">
        <v>85</v>
      </c>
      <c r="AY183" s="17" t="s">
        <v>156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83</v>
      </c>
      <c r="BK183" s="240">
        <f>ROUND(I183*H183,2)</f>
        <v>0</v>
      </c>
      <c r="BL183" s="17" t="s">
        <v>163</v>
      </c>
      <c r="BM183" s="239" t="s">
        <v>331</v>
      </c>
    </row>
    <row r="184" s="13" customFormat="1">
      <c r="A184" s="13"/>
      <c r="B184" s="241"/>
      <c r="C184" s="242"/>
      <c r="D184" s="243" t="s">
        <v>165</v>
      </c>
      <c r="E184" s="244" t="s">
        <v>1</v>
      </c>
      <c r="F184" s="245" t="s">
        <v>210</v>
      </c>
      <c r="G184" s="242"/>
      <c r="H184" s="244" t="s">
        <v>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165</v>
      </c>
      <c r="AU184" s="251" t="s">
        <v>85</v>
      </c>
      <c r="AV184" s="13" t="s">
        <v>83</v>
      </c>
      <c r="AW184" s="13" t="s">
        <v>32</v>
      </c>
      <c r="AX184" s="13" t="s">
        <v>76</v>
      </c>
      <c r="AY184" s="251" t="s">
        <v>156</v>
      </c>
    </row>
    <row r="185" s="14" customFormat="1">
      <c r="A185" s="14"/>
      <c r="B185" s="252"/>
      <c r="C185" s="253"/>
      <c r="D185" s="243" t="s">
        <v>165</v>
      </c>
      <c r="E185" s="254" t="s">
        <v>1</v>
      </c>
      <c r="F185" s="255" t="s">
        <v>332</v>
      </c>
      <c r="G185" s="253"/>
      <c r="H185" s="256">
        <v>11.606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165</v>
      </c>
      <c r="AU185" s="262" t="s">
        <v>85</v>
      </c>
      <c r="AV185" s="14" t="s">
        <v>85</v>
      </c>
      <c r="AW185" s="14" t="s">
        <v>32</v>
      </c>
      <c r="AX185" s="14" t="s">
        <v>76</v>
      </c>
      <c r="AY185" s="262" t="s">
        <v>156</v>
      </c>
    </row>
    <row r="186" s="14" customFormat="1">
      <c r="A186" s="14"/>
      <c r="B186" s="252"/>
      <c r="C186" s="253"/>
      <c r="D186" s="243" t="s">
        <v>165</v>
      </c>
      <c r="E186" s="254" t="s">
        <v>1</v>
      </c>
      <c r="F186" s="255" t="s">
        <v>333</v>
      </c>
      <c r="G186" s="253"/>
      <c r="H186" s="256">
        <v>32.741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165</v>
      </c>
      <c r="AU186" s="262" t="s">
        <v>85</v>
      </c>
      <c r="AV186" s="14" t="s">
        <v>85</v>
      </c>
      <c r="AW186" s="14" t="s">
        <v>32</v>
      </c>
      <c r="AX186" s="14" t="s">
        <v>76</v>
      </c>
      <c r="AY186" s="262" t="s">
        <v>156</v>
      </c>
    </row>
    <row r="187" s="14" customFormat="1">
      <c r="A187" s="14"/>
      <c r="B187" s="252"/>
      <c r="C187" s="253"/>
      <c r="D187" s="243" t="s">
        <v>165</v>
      </c>
      <c r="E187" s="254" t="s">
        <v>1</v>
      </c>
      <c r="F187" s="255" t="s">
        <v>334</v>
      </c>
      <c r="G187" s="253"/>
      <c r="H187" s="256">
        <v>14.625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165</v>
      </c>
      <c r="AU187" s="262" t="s">
        <v>85</v>
      </c>
      <c r="AV187" s="14" t="s">
        <v>85</v>
      </c>
      <c r="AW187" s="14" t="s">
        <v>32</v>
      </c>
      <c r="AX187" s="14" t="s">
        <v>76</v>
      </c>
      <c r="AY187" s="262" t="s">
        <v>156</v>
      </c>
    </row>
    <row r="188" s="14" customFormat="1">
      <c r="A188" s="14"/>
      <c r="B188" s="252"/>
      <c r="C188" s="253"/>
      <c r="D188" s="243" t="s">
        <v>165</v>
      </c>
      <c r="E188" s="254" t="s">
        <v>1</v>
      </c>
      <c r="F188" s="255" t="s">
        <v>335</v>
      </c>
      <c r="G188" s="253"/>
      <c r="H188" s="256">
        <v>5.4279999999999999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165</v>
      </c>
      <c r="AU188" s="262" t="s">
        <v>85</v>
      </c>
      <c r="AV188" s="14" t="s">
        <v>85</v>
      </c>
      <c r="AW188" s="14" t="s">
        <v>32</v>
      </c>
      <c r="AX188" s="14" t="s">
        <v>76</v>
      </c>
      <c r="AY188" s="262" t="s">
        <v>156</v>
      </c>
    </row>
    <row r="189" s="13" customFormat="1">
      <c r="A189" s="13"/>
      <c r="B189" s="241"/>
      <c r="C189" s="242"/>
      <c r="D189" s="243" t="s">
        <v>165</v>
      </c>
      <c r="E189" s="244" t="s">
        <v>1</v>
      </c>
      <c r="F189" s="245" t="s">
        <v>269</v>
      </c>
      <c r="G189" s="242"/>
      <c r="H189" s="244" t="s">
        <v>1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165</v>
      </c>
      <c r="AU189" s="251" t="s">
        <v>85</v>
      </c>
      <c r="AV189" s="13" t="s">
        <v>83</v>
      </c>
      <c r="AW189" s="13" t="s">
        <v>32</v>
      </c>
      <c r="AX189" s="13" t="s">
        <v>76</v>
      </c>
      <c r="AY189" s="251" t="s">
        <v>156</v>
      </c>
    </row>
    <row r="190" s="13" customFormat="1">
      <c r="A190" s="13"/>
      <c r="B190" s="241"/>
      <c r="C190" s="242"/>
      <c r="D190" s="243" t="s">
        <v>165</v>
      </c>
      <c r="E190" s="244" t="s">
        <v>1</v>
      </c>
      <c r="F190" s="245" t="s">
        <v>336</v>
      </c>
      <c r="G190" s="242"/>
      <c r="H190" s="244" t="s">
        <v>1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165</v>
      </c>
      <c r="AU190" s="251" t="s">
        <v>85</v>
      </c>
      <c r="AV190" s="13" t="s">
        <v>83</v>
      </c>
      <c r="AW190" s="13" t="s">
        <v>32</v>
      </c>
      <c r="AX190" s="13" t="s">
        <v>76</v>
      </c>
      <c r="AY190" s="251" t="s">
        <v>156</v>
      </c>
    </row>
    <row r="191" s="15" customFormat="1">
      <c r="A191" s="15"/>
      <c r="B191" s="263"/>
      <c r="C191" s="264"/>
      <c r="D191" s="243" t="s">
        <v>165</v>
      </c>
      <c r="E191" s="265" t="s">
        <v>1</v>
      </c>
      <c r="F191" s="266" t="s">
        <v>168</v>
      </c>
      <c r="G191" s="264"/>
      <c r="H191" s="267">
        <v>64.400000000000006</v>
      </c>
      <c r="I191" s="268"/>
      <c r="J191" s="264"/>
      <c r="K191" s="264"/>
      <c r="L191" s="269"/>
      <c r="M191" s="270"/>
      <c r="N191" s="271"/>
      <c r="O191" s="271"/>
      <c r="P191" s="271"/>
      <c r="Q191" s="271"/>
      <c r="R191" s="271"/>
      <c r="S191" s="271"/>
      <c r="T191" s="27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3" t="s">
        <v>165</v>
      </c>
      <c r="AU191" s="273" t="s">
        <v>85</v>
      </c>
      <c r="AV191" s="15" t="s">
        <v>163</v>
      </c>
      <c r="AW191" s="15" t="s">
        <v>32</v>
      </c>
      <c r="AX191" s="15" t="s">
        <v>83</v>
      </c>
      <c r="AY191" s="273" t="s">
        <v>156</v>
      </c>
    </row>
    <row r="192" s="2" customFormat="1" ht="37.8" customHeight="1">
      <c r="A192" s="38"/>
      <c r="B192" s="39"/>
      <c r="C192" s="227" t="s">
        <v>206</v>
      </c>
      <c r="D192" s="227" t="s">
        <v>159</v>
      </c>
      <c r="E192" s="228" t="s">
        <v>337</v>
      </c>
      <c r="F192" s="229" t="s">
        <v>338</v>
      </c>
      <c r="G192" s="230" t="s">
        <v>179</v>
      </c>
      <c r="H192" s="231">
        <v>966</v>
      </c>
      <c r="I192" s="232"/>
      <c r="J192" s="233">
        <f>ROUND(I192*H192,2)</f>
        <v>0</v>
      </c>
      <c r="K192" s="234"/>
      <c r="L192" s="44"/>
      <c r="M192" s="235" t="s">
        <v>1</v>
      </c>
      <c r="N192" s="236" t="s">
        <v>41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163</v>
      </c>
      <c r="AT192" s="239" t="s">
        <v>159</v>
      </c>
      <c r="AU192" s="239" t="s">
        <v>85</v>
      </c>
      <c r="AY192" s="17" t="s">
        <v>156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83</v>
      </c>
      <c r="BK192" s="240">
        <f>ROUND(I192*H192,2)</f>
        <v>0</v>
      </c>
      <c r="BL192" s="17" t="s">
        <v>163</v>
      </c>
      <c r="BM192" s="239" t="s">
        <v>339</v>
      </c>
    </row>
    <row r="193" s="13" customFormat="1">
      <c r="A193" s="13"/>
      <c r="B193" s="241"/>
      <c r="C193" s="242"/>
      <c r="D193" s="243" t="s">
        <v>165</v>
      </c>
      <c r="E193" s="244" t="s">
        <v>1</v>
      </c>
      <c r="F193" s="245" t="s">
        <v>210</v>
      </c>
      <c r="G193" s="242"/>
      <c r="H193" s="244" t="s">
        <v>1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165</v>
      </c>
      <c r="AU193" s="251" t="s">
        <v>85</v>
      </c>
      <c r="AV193" s="13" t="s">
        <v>83</v>
      </c>
      <c r="AW193" s="13" t="s">
        <v>32</v>
      </c>
      <c r="AX193" s="13" t="s">
        <v>76</v>
      </c>
      <c r="AY193" s="251" t="s">
        <v>156</v>
      </c>
    </row>
    <row r="194" s="14" customFormat="1">
      <c r="A194" s="14"/>
      <c r="B194" s="252"/>
      <c r="C194" s="253"/>
      <c r="D194" s="243" t="s">
        <v>165</v>
      </c>
      <c r="E194" s="254" t="s">
        <v>1</v>
      </c>
      <c r="F194" s="255" t="s">
        <v>340</v>
      </c>
      <c r="G194" s="253"/>
      <c r="H194" s="256">
        <v>966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165</v>
      </c>
      <c r="AU194" s="262" t="s">
        <v>85</v>
      </c>
      <c r="AV194" s="14" t="s">
        <v>85</v>
      </c>
      <c r="AW194" s="14" t="s">
        <v>32</v>
      </c>
      <c r="AX194" s="14" t="s">
        <v>76</v>
      </c>
      <c r="AY194" s="262" t="s">
        <v>156</v>
      </c>
    </row>
    <row r="195" s="15" customFormat="1">
      <c r="A195" s="15"/>
      <c r="B195" s="263"/>
      <c r="C195" s="264"/>
      <c r="D195" s="243" t="s">
        <v>165</v>
      </c>
      <c r="E195" s="265" t="s">
        <v>1</v>
      </c>
      <c r="F195" s="266" t="s">
        <v>168</v>
      </c>
      <c r="G195" s="264"/>
      <c r="H195" s="267">
        <v>966</v>
      </c>
      <c r="I195" s="268"/>
      <c r="J195" s="264"/>
      <c r="K195" s="264"/>
      <c r="L195" s="269"/>
      <c r="M195" s="270"/>
      <c r="N195" s="271"/>
      <c r="O195" s="271"/>
      <c r="P195" s="271"/>
      <c r="Q195" s="271"/>
      <c r="R195" s="271"/>
      <c r="S195" s="271"/>
      <c r="T195" s="27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3" t="s">
        <v>165</v>
      </c>
      <c r="AU195" s="273" t="s">
        <v>85</v>
      </c>
      <c r="AV195" s="15" t="s">
        <v>163</v>
      </c>
      <c r="AW195" s="15" t="s">
        <v>32</v>
      </c>
      <c r="AX195" s="15" t="s">
        <v>83</v>
      </c>
      <c r="AY195" s="273" t="s">
        <v>156</v>
      </c>
    </row>
    <row r="196" s="2" customFormat="1" ht="24.15" customHeight="1">
      <c r="A196" s="38"/>
      <c r="B196" s="39"/>
      <c r="C196" s="227" t="s">
        <v>212</v>
      </c>
      <c r="D196" s="227" t="s">
        <v>159</v>
      </c>
      <c r="E196" s="228" t="s">
        <v>341</v>
      </c>
      <c r="F196" s="229" t="s">
        <v>342</v>
      </c>
      <c r="G196" s="230" t="s">
        <v>179</v>
      </c>
      <c r="H196" s="231">
        <v>9.4920000000000009</v>
      </c>
      <c r="I196" s="232"/>
      <c r="J196" s="233">
        <f>ROUND(I196*H196,2)</f>
        <v>0</v>
      </c>
      <c r="K196" s="234"/>
      <c r="L196" s="44"/>
      <c r="M196" s="235" t="s">
        <v>1</v>
      </c>
      <c r="N196" s="236" t="s">
        <v>41</v>
      </c>
      <c r="O196" s="91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163</v>
      </c>
      <c r="AT196" s="239" t="s">
        <v>159</v>
      </c>
      <c r="AU196" s="239" t="s">
        <v>85</v>
      </c>
      <c r="AY196" s="17" t="s">
        <v>156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83</v>
      </c>
      <c r="BK196" s="240">
        <f>ROUND(I196*H196,2)</f>
        <v>0</v>
      </c>
      <c r="BL196" s="17" t="s">
        <v>163</v>
      </c>
      <c r="BM196" s="239" t="s">
        <v>343</v>
      </c>
    </row>
    <row r="197" s="13" customFormat="1">
      <c r="A197" s="13"/>
      <c r="B197" s="241"/>
      <c r="C197" s="242"/>
      <c r="D197" s="243" t="s">
        <v>165</v>
      </c>
      <c r="E197" s="244" t="s">
        <v>1</v>
      </c>
      <c r="F197" s="245" t="s">
        <v>210</v>
      </c>
      <c r="G197" s="242"/>
      <c r="H197" s="244" t="s">
        <v>1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165</v>
      </c>
      <c r="AU197" s="251" t="s">
        <v>85</v>
      </c>
      <c r="AV197" s="13" t="s">
        <v>83</v>
      </c>
      <c r="AW197" s="13" t="s">
        <v>32</v>
      </c>
      <c r="AX197" s="13" t="s">
        <v>76</v>
      </c>
      <c r="AY197" s="251" t="s">
        <v>156</v>
      </c>
    </row>
    <row r="198" s="14" customFormat="1">
      <c r="A198" s="14"/>
      <c r="B198" s="252"/>
      <c r="C198" s="253"/>
      <c r="D198" s="243" t="s">
        <v>165</v>
      </c>
      <c r="E198" s="254" t="s">
        <v>1</v>
      </c>
      <c r="F198" s="255" t="s">
        <v>326</v>
      </c>
      <c r="G198" s="253"/>
      <c r="H198" s="256">
        <v>3.2930000000000001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165</v>
      </c>
      <c r="AU198" s="262" t="s">
        <v>85</v>
      </c>
      <c r="AV198" s="14" t="s">
        <v>85</v>
      </c>
      <c r="AW198" s="14" t="s">
        <v>32</v>
      </c>
      <c r="AX198" s="14" t="s">
        <v>76</v>
      </c>
      <c r="AY198" s="262" t="s">
        <v>156</v>
      </c>
    </row>
    <row r="199" s="14" customFormat="1">
      <c r="A199" s="14"/>
      <c r="B199" s="252"/>
      <c r="C199" s="253"/>
      <c r="D199" s="243" t="s">
        <v>165</v>
      </c>
      <c r="E199" s="254" t="s">
        <v>1</v>
      </c>
      <c r="F199" s="255" t="s">
        <v>327</v>
      </c>
      <c r="G199" s="253"/>
      <c r="H199" s="256">
        <v>3.9489999999999998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165</v>
      </c>
      <c r="AU199" s="262" t="s">
        <v>85</v>
      </c>
      <c r="AV199" s="14" t="s">
        <v>85</v>
      </c>
      <c r="AW199" s="14" t="s">
        <v>32</v>
      </c>
      <c r="AX199" s="14" t="s">
        <v>76</v>
      </c>
      <c r="AY199" s="262" t="s">
        <v>156</v>
      </c>
    </row>
    <row r="200" s="13" customFormat="1">
      <c r="A200" s="13"/>
      <c r="B200" s="241"/>
      <c r="C200" s="242"/>
      <c r="D200" s="243" t="s">
        <v>165</v>
      </c>
      <c r="E200" s="244" t="s">
        <v>1</v>
      </c>
      <c r="F200" s="245" t="s">
        <v>315</v>
      </c>
      <c r="G200" s="242"/>
      <c r="H200" s="244" t="s">
        <v>1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165</v>
      </c>
      <c r="AU200" s="251" t="s">
        <v>85</v>
      </c>
      <c r="AV200" s="13" t="s">
        <v>83</v>
      </c>
      <c r="AW200" s="13" t="s">
        <v>32</v>
      </c>
      <c r="AX200" s="13" t="s">
        <v>76</v>
      </c>
      <c r="AY200" s="251" t="s">
        <v>156</v>
      </c>
    </row>
    <row r="201" s="14" customFormat="1">
      <c r="A201" s="14"/>
      <c r="B201" s="252"/>
      <c r="C201" s="253"/>
      <c r="D201" s="243" t="s">
        <v>165</v>
      </c>
      <c r="E201" s="254" t="s">
        <v>1</v>
      </c>
      <c r="F201" s="255" t="s">
        <v>328</v>
      </c>
      <c r="G201" s="253"/>
      <c r="H201" s="256">
        <v>2.25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165</v>
      </c>
      <c r="AU201" s="262" t="s">
        <v>85</v>
      </c>
      <c r="AV201" s="14" t="s">
        <v>85</v>
      </c>
      <c r="AW201" s="14" t="s">
        <v>32</v>
      </c>
      <c r="AX201" s="14" t="s">
        <v>76</v>
      </c>
      <c r="AY201" s="262" t="s">
        <v>156</v>
      </c>
    </row>
    <row r="202" s="15" customFormat="1">
      <c r="A202" s="15"/>
      <c r="B202" s="263"/>
      <c r="C202" s="264"/>
      <c r="D202" s="243" t="s">
        <v>165</v>
      </c>
      <c r="E202" s="265" t="s">
        <v>1</v>
      </c>
      <c r="F202" s="266" t="s">
        <v>168</v>
      </c>
      <c r="G202" s="264"/>
      <c r="H202" s="267">
        <v>9.4920000000000009</v>
      </c>
      <c r="I202" s="268"/>
      <c r="J202" s="264"/>
      <c r="K202" s="264"/>
      <c r="L202" s="269"/>
      <c r="M202" s="270"/>
      <c r="N202" s="271"/>
      <c r="O202" s="271"/>
      <c r="P202" s="271"/>
      <c r="Q202" s="271"/>
      <c r="R202" s="271"/>
      <c r="S202" s="271"/>
      <c r="T202" s="272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3" t="s">
        <v>165</v>
      </c>
      <c r="AU202" s="273" t="s">
        <v>85</v>
      </c>
      <c r="AV202" s="15" t="s">
        <v>163</v>
      </c>
      <c r="AW202" s="15" t="s">
        <v>32</v>
      </c>
      <c r="AX202" s="15" t="s">
        <v>83</v>
      </c>
      <c r="AY202" s="273" t="s">
        <v>156</v>
      </c>
    </row>
    <row r="203" s="2" customFormat="1" ht="33" customHeight="1">
      <c r="A203" s="38"/>
      <c r="B203" s="39"/>
      <c r="C203" s="227" t="s">
        <v>157</v>
      </c>
      <c r="D203" s="227" t="s">
        <v>159</v>
      </c>
      <c r="E203" s="228" t="s">
        <v>344</v>
      </c>
      <c r="F203" s="229" t="s">
        <v>345</v>
      </c>
      <c r="G203" s="230" t="s">
        <v>200</v>
      </c>
      <c r="H203" s="231">
        <v>109.48</v>
      </c>
      <c r="I203" s="232"/>
      <c r="J203" s="233">
        <f>ROUND(I203*H203,2)</f>
        <v>0</v>
      </c>
      <c r="K203" s="234"/>
      <c r="L203" s="44"/>
      <c r="M203" s="235" t="s">
        <v>1</v>
      </c>
      <c r="N203" s="236" t="s">
        <v>41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163</v>
      </c>
      <c r="AT203" s="239" t="s">
        <v>159</v>
      </c>
      <c r="AU203" s="239" t="s">
        <v>85</v>
      </c>
      <c r="AY203" s="17" t="s">
        <v>156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83</v>
      </c>
      <c r="BK203" s="240">
        <f>ROUND(I203*H203,2)</f>
        <v>0</v>
      </c>
      <c r="BL203" s="17" t="s">
        <v>163</v>
      </c>
      <c r="BM203" s="239" t="s">
        <v>346</v>
      </c>
    </row>
    <row r="204" s="13" customFormat="1">
      <c r="A204" s="13"/>
      <c r="B204" s="241"/>
      <c r="C204" s="242"/>
      <c r="D204" s="243" t="s">
        <v>165</v>
      </c>
      <c r="E204" s="244" t="s">
        <v>1</v>
      </c>
      <c r="F204" s="245" t="s">
        <v>210</v>
      </c>
      <c r="G204" s="242"/>
      <c r="H204" s="244" t="s">
        <v>1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165</v>
      </c>
      <c r="AU204" s="251" t="s">
        <v>85</v>
      </c>
      <c r="AV204" s="13" t="s">
        <v>83</v>
      </c>
      <c r="AW204" s="13" t="s">
        <v>32</v>
      </c>
      <c r="AX204" s="13" t="s">
        <v>76</v>
      </c>
      <c r="AY204" s="251" t="s">
        <v>156</v>
      </c>
    </row>
    <row r="205" s="14" customFormat="1">
      <c r="A205" s="14"/>
      <c r="B205" s="252"/>
      <c r="C205" s="253"/>
      <c r="D205" s="243" t="s">
        <v>165</v>
      </c>
      <c r="E205" s="254" t="s">
        <v>1</v>
      </c>
      <c r="F205" s="255" t="s">
        <v>347</v>
      </c>
      <c r="G205" s="253"/>
      <c r="H205" s="256">
        <v>109.48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2" t="s">
        <v>165</v>
      </c>
      <c r="AU205" s="262" t="s">
        <v>85</v>
      </c>
      <c r="AV205" s="14" t="s">
        <v>85</v>
      </c>
      <c r="AW205" s="14" t="s">
        <v>32</v>
      </c>
      <c r="AX205" s="14" t="s">
        <v>76</v>
      </c>
      <c r="AY205" s="262" t="s">
        <v>156</v>
      </c>
    </row>
    <row r="206" s="15" customFormat="1">
      <c r="A206" s="15"/>
      <c r="B206" s="263"/>
      <c r="C206" s="264"/>
      <c r="D206" s="243" t="s">
        <v>165</v>
      </c>
      <c r="E206" s="265" t="s">
        <v>1</v>
      </c>
      <c r="F206" s="266" t="s">
        <v>168</v>
      </c>
      <c r="G206" s="264"/>
      <c r="H206" s="267">
        <v>109.48</v>
      </c>
      <c r="I206" s="268"/>
      <c r="J206" s="264"/>
      <c r="K206" s="264"/>
      <c r="L206" s="269"/>
      <c r="M206" s="270"/>
      <c r="N206" s="271"/>
      <c r="O206" s="271"/>
      <c r="P206" s="271"/>
      <c r="Q206" s="271"/>
      <c r="R206" s="271"/>
      <c r="S206" s="271"/>
      <c r="T206" s="27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3" t="s">
        <v>165</v>
      </c>
      <c r="AU206" s="273" t="s">
        <v>85</v>
      </c>
      <c r="AV206" s="15" t="s">
        <v>163</v>
      </c>
      <c r="AW206" s="15" t="s">
        <v>32</v>
      </c>
      <c r="AX206" s="15" t="s">
        <v>83</v>
      </c>
      <c r="AY206" s="273" t="s">
        <v>156</v>
      </c>
    </row>
    <row r="207" s="2" customFormat="1" ht="24.15" customHeight="1">
      <c r="A207" s="38"/>
      <c r="B207" s="39"/>
      <c r="C207" s="227" t="s">
        <v>228</v>
      </c>
      <c r="D207" s="227" t="s">
        <v>159</v>
      </c>
      <c r="E207" s="228" t="s">
        <v>348</v>
      </c>
      <c r="F207" s="229" t="s">
        <v>349</v>
      </c>
      <c r="G207" s="230" t="s">
        <v>179</v>
      </c>
      <c r="H207" s="231">
        <v>2.25</v>
      </c>
      <c r="I207" s="232"/>
      <c r="J207" s="233">
        <f>ROUND(I207*H207,2)</f>
        <v>0</v>
      </c>
      <c r="K207" s="234"/>
      <c r="L207" s="44"/>
      <c r="M207" s="235" t="s">
        <v>1</v>
      </c>
      <c r="N207" s="236" t="s">
        <v>41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163</v>
      </c>
      <c r="AT207" s="239" t="s">
        <v>159</v>
      </c>
      <c r="AU207" s="239" t="s">
        <v>85</v>
      </c>
      <c r="AY207" s="17" t="s">
        <v>156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83</v>
      </c>
      <c r="BK207" s="240">
        <f>ROUND(I207*H207,2)</f>
        <v>0</v>
      </c>
      <c r="BL207" s="17" t="s">
        <v>163</v>
      </c>
      <c r="BM207" s="239" t="s">
        <v>350</v>
      </c>
    </row>
    <row r="208" s="13" customFormat="1">
      <c r="A208" s="13"/>
      <c r="B208" s="241"/>
      <c r="C208" s="242"/>
      <c r="D208" s="243" t="s">
        <v>165</v>
      </c>
      <c r="E208" s="244" t="s">
        <v>1</v>
      </c>
      <c r="F208" s="245" t="s">
        <v>315</v>
      </c>
      <c r="G208" s="242"/>
      <c r="H208" s="244" t="s">
        <v>1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165</v>
      </c>
      <c r="AU208" s="251" t="s">
        <v>85</v>
      </c>
      <c r="AV208" s="13" t="s">
        <v>83</v>
      </c>
      <c r="AW208" s="13" t="s">
        <v>32</v>
      </c>
      <c r="AX208" s="13" t="s">
        <v>76</v>
      </c>
      <c r="AY208" s="251" t="s">
        <v>156</v>
      </c>
    </row>
    <row r="209" s="14" customFormat="1">
      <c r="A209" s="14"/>
      <c r="B209" s="252"/>
      <c r="C209" s="253"/>
      <c r="D209" s="243" t="s">
        <v>165</v>
      </c>
      <c r="E209" s="254" t="s">
        <v>1</v>
      </c>
      <c r="F209" s="255" t="s">
        <v>328</v>
      </c>
      <c r="G209" s="253"/>
      <c r="H209" s="256">
        <v>2.25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165</v>
      </c>
      <c r="AU209" s="262" t="s">
        <v>85</v>
      </c>
      <c r="AV209" s="14" t="s">
        <v>85</v>
      </c>
      <c r="AW209" s="14" t="s">
        <v>32</v>
      </c>
      <c r="AX209" s="14" t="s">
        <v>76</v>
      </c>
      <c r="AY209" s="262" t="s">
        <v>156</v>
      </c>
    </row>
    <row r="210" s="15" customFormat="1">
      <c r="A210" s="15"/>
      <c r="B210" s="263"/>
      <c r="C210" s="264"/>
      <c r="D210" s="243" t="s">
        <v>165</v>
      </c>
      <c r="E210" s="265" t="s">
        <v>1</v>
      </c>
      <c r="F210" s="266" t="s">
        <v>168</v>
      </c>
      <c r="G210" s="264"/>
      <c r="H210" s="267">
        <v>2.25</v>
      </c>
      <c r="I210" s="268"/>
      <c r="J210" s="264"/>
      <c r="K210" s="264"/>
      <c r="L210" s="269"/>
      <c r="M210" s="270"/>
      <c r="N210" s="271"/>
      <c r="O210" s="271"/>
      <c r="P210" s="271"/>
      <c r="Q210" s="271"/>
      <c r="R210" s="271"/>
      <c r="S210" s="271"/>
      <c r="T210" s="27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3" t="s">
        <v>165</v>
      </c>
      <c r="AU210" s="273" t="s">
        <v>85</v>
      </c>
      <c r="AV210" s="15" t="s">
        <v>163</v>
      </c>
      <c r="AW210" s="15" t="s">
        <v>32</v>
      </c>
      <c r="AX210" s="15" t="s">
        <v>83</v>
      </c>
      <c r="AY210" s="273" t="s">
        <v>156</v>
      </c>
    </row>
    <row r="211" s="2" customFormat="1" ht="24.15" customHeight="1">
      <c r="A211" s="38"/>
      <c r="B211" s="39"/>
      <c r="C211" s="227" t="s">
        <v>232</v>
      </c>
      <c r="D211" s="227" t="s">
        <v>159</v>
      </c>
      <c r="E211" s="228" t="s">
        <v>351</v>
      </c>
      <c r="F211" s="229" t="s">
        <v>352</v>
      </c>
      <c r="G211" s="230" t="s">
        <v>179</v>
      </c>
      <c r="H211" s="231">
        <v>1.125</v>
      </c>
      <c r="I211" s="232"/>
      <c r="J211" s="233">
        <f>ROUND(I211*H211,2)</f>
        <v>0</v>
      </c>
      <c r="K211" s="234"/>
      <c r="L211" s="44"/>
      <c r="M211" s="235" t="s">
        <v>1</v>
      </c>
      <c r="N211" s="236" t="s">
        <v>41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163</v>
      </c>
      <c r="AT211" s="239" t="s">
        <v>159</v>
      </c>
      <c r="AU211" s="239" t="s">
        <v>85</v>
      </c>
      <c r="AY211" s="17" t="s">
        <v>156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83</v>
      </c>
      <c r="BK211" s="240">
        <f>ROUND(I211*H211,2)</f>
        <v>0</v>
      </c>
      <c r="BL211" s="17" t="s">
        <v>163</v>
      </c>
      <c r="BM211" s="239" t="s">
        <v>353</v>
      </c>
    </row>
    <row r="212" s="13" customFormat="1">
      <c r="A212" s="13"/>
      <c r="B212" s="241"/>
      <c r="C212" s="242"/>
      <c r="D212" s="243" t="s">
        <v>165</v>
      </c>
      <c r="E212" s="244" t="s">
        <v>1</v>
      </c>
      <c r="F212" s="245" t="s">
        <v>315</v>
      </c>
      <c r="G212" s="242"/>
      <c r="H212" s="244" t="s">
        <v>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165</v>
      </c>
      <c r="AU212" s="251" t="s">
        <v>85</v>
      </c>
      <c r="AV212" s="13" t="s">
        <v>83</v>
      </c>
      <c r="AW212" s="13" t="s">
        <v>32</v>
      </c>
      <c r="AX212" s="13" t="s">
        <v>76</v>
      </c>
      <c r="AY212" s="251" t="s">
        <v>156</v>
      </c>
    </row>
    <row r="213" s="14" customFormat="1">
      <c r="A213" s="14"/>
      <c r="B213" s="252"/>
      <c r="C213" s="253"/>
      <c r="D213" s="243" t="s">
        <v>165</v>
      </c>
      <c r="E213" s="254" t="s">
        <v>1</v>
      </c>
      <c r="F213" s="255" t="s">
        <v>354</v>
      </c>
      <c r="G213" s="253"/>
      <c r="H213" s="256">
        <v>1.125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165</v>
      </c>
      <c r="AU213" s="262" t="s">
        <v>85</v>
      </c>
      <c r="AV213" s="14" t="s">
        <v>85</v>
      </c>
      <c r="AW213" s="14" t="s">
        <v>32</v>
      </c>
      <c r="AX213" s="14" t="s">
        <v>76</v>
      </c>
      <c r="AY213" s="262" t="s">
        <v>156</v>
      </c>
    </row>
    <row r="214" s="15" customFormat="1">
      <c r="A214" s="15"/>
      <c r="B214" s="263"/>
      <c r="C214" s="264"/>
      <c r="D214" s="243" t="s">
        <v>165</v>
      </c>
      <c r="E214" s="265" t="s">
        <v>1</v>
      </c>
      <c r="F214" s="266" t="s">
        <v>168</v>
      </c>
      <c r="G214" s="264"/>
      <c r="H214" s="267">
        <v>1.125</v>
      </c>
      <c r="I214" s="268"/>
      <c r="J214" s="264"/>
      <c r="K214" s="264"/>
      <c r="L214" s="269"/>
      <c r="M214" s="270"/>
      <c r="N214" s="271"/>
      <c r="O214" s="271"/>
      <c r="P214" s="271"/>
      <c r="Q214" s="271"/>
      <c r="R214" s="271"/>
      <c r="S214" s="271"/>
      <c r="T214" s="27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3" t="s">
        <v>165</v>
      </c>
      <c r="AU214" s="273" t="s">
        <v>85</v>
      </c>
      <c r="AV214" s="15" t="s">
        <v>163</v>
      </c>
      <c r="AW214" s="15" t="s">
        <v>32</v>
      </c>
      <c r="AX214" s="15" t="s">
        <v>83</v>
      </c>
      <c r="AY214" s="273" t="s">
        <v>156</v>
      </c>
    </row>
    <row r="215" s="2" customFormat="1" ht="16.5" customHeight="1">
      <c r="A215" s="38"/>
      <c r="B215" s="39"/>
      <c r="C215" s="277" t="s">
        <v>8</v>
      </c>
      <c r="D215" s="277" t="s">
        <v>355</v>
      </c>
      <c r="E215" s="278" t="s">
        <v>356</v>
      </c>
      <c r="F215" s="279" t="s">
        <v>357</v>
      </c>
      <c r="G215" s="280" t="s">
        <v>200</v>
      </c>
      <c r="H215" s="281">
        <v>2.25</v>
      </c>
      <c r="I215" s="282"/>
      <c r="J215" s="283">
        <f>ROUND(I215*H215,2)</f>
        <v>0</v>
      </c>
      <c r="K215" s="284"/>
      <c r="L215" s="285"/>
      <c r="M215" s="286" t="s">
        <v>1</v>
      </c>
      <c r="N215" s="287" t="s">
        <v>41</v>
      </c>
      <c r="O215" s="91"/>
      <c r="P215" s="237">
        <f>O215*H215</f>
        <v>0</v>
      </c>
      <c r="Q215" s="237">
        <v>1</v>
      </c>
      <c r="R215" s="237">
        <f>Q215*H215</f>
        <v>2.25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212</v>
      </c>
      <c r="AT215" s="239" t="s">
        <v>355</v>
      </c>
      <c r="AU215" s="239" t="s">
        <v>85</v>
      </c>
      <c r="AY215" s="17" t="s">
        <v>156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83</v>
      </c>
      <c r="BK215" s="240">
        <f>ROUND(I215*H215,2)</f>
        <v>0</v>
      </c>
      <c r="BL215" s="17" t="s">
        <v>163</v>
      </c>
      <c r="BM215" s="239" t="s">
        <v>358</v>
      </c>
    </row>
    <row r="216" s="14" customFormat="1">
      <c r="A216" s="14"/>
      <c r="B216" s="252"/>
      <c r="C216" s="253"/>
      <c r="D216" s="243" t="s">
        <v>165</v>
      </c>
      <c r="E216" s="253"/>
      <c r="F216" s="255" t="s">
        <v>359</v>
      </c>
      <c r="G216" s="253"/>
      <c r="H216" s="256">
        <v>2.25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165</v>
      </c>
      <c r="AU216" s="262" t="s">
        <v>85</v>
      </c>
      <c r="AV216" s="14" t="s">
        <v>85</v>
      </c>
      <c r="AW216" s="14" t="s">
        <v>4</v>
      </c>
      <c r="AX216" s="14" t="s">
        <v>83</v>
      </c>
      <c r="AY216" s="262" t="s">
        <v>156</v>
      </c>
    </row>
    <row r="217" s="2" customFormat="1" ht="33" customHeight="1">
      <c r="A217" s="38"/>
      <c r="B217" s="39"/>
      <c r="C217" s="227" t="s">
        <v>244</v>
      </c>
      <c r="D217" s="227" t="s">
        <v>159</v>
      </c>
      <c r="E217" s="228" t="s">
        <v>360</v>
      </c>
      <c r="F217" s="229" t="s">
        <v>361</v>
      </c>
      <c r="G217" s="230" t="s">
        <v>179</v>
      </c>
      <c r="H217" s="231">
        <v>7.242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41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163</v>
      </c>
      <c r="AT217" s="239" t="s">
        <v>159</v>
      </c>
      <c r="AU217" s="239" t="s">
        <v>85</v>
      </c>
      <c r="AY217" s="17" t="s">
        <v>156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83</v>
      </c>
      <c r="BK217" s="240">
        <f>ROUND(I217*H217,2)</f>
        <v>0</v>
      </c>
      <c r="BL217" s="17" t="s">
        <v>163</v>
      </c>
      <c r="BM217" s="239" t="s">
        <v>362</v>
      </c>
    </row>
    <row r="218" s="13" customFormat="1">
      <c r="A218" s="13"/>
      <c r="B218" s="241"/>
      <c r="C218" s="242"/>
      <c r="D218" s="243" t="s">
        <v>165</v>
      </c>
      <c r="E218" s="244" t="s">
        <v>1</v>
      </c>
      <c r="F218" s="245" t="s">
        <v>210</v>
      </c>
      <c r="G218" s="242"/>
      <c r="H218" s="244" t="s">
        <v>1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165</v>
      </c>
      <c r="AU218" s="251" t="s">
        <v>85</v>
      </c>
      <c r="AV218" s="13" t="s">
        <v>83</v>
      </c>
      <c r="AW218" s="13" t="s">
        <v>32</v>
      </c>
      <c r="AX218" s="13" t="s">
        <v>76</v>
      </c>
      <c r="AY218" s="251" t="s">
        <v>156</v>
      </c>
    </row>
    <row r="219" s="14" customFormat="1">
      <c r="A219" s="14"/>
      <c r="B219" s="252"/>
      <c r="C219" s="253"/>
      <c r="D219" s="243" t="s">
        <v>165</v>
      </c>
      <c r="E219" s="254" t="s">
        <v>1</v>
      </c>
      <c r="F219" s="255" t="s">
        <v>326</v>
      </c>
      <c r="G219" s="253"/>
      <c r="H219" s="256">
        <v>3.2930000000000001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165</v>
      </c>
      <c r="AU219" s="262" t="s">
        <v>85</v>
      </c>
      <c r="AV219" s="14" t="s">
        <v>85</v>
      </c>
      <c r="AW219" s="14" t="s">
        <v>32</v>
      </c>
      <c r="AX219" s="14" t="s">
        <v>76</v>
      </c>
      <c r="AY219" s="262" t="s">
        <v>156</v>
      </c>
    </row>
    <row r="220" s="14" customFormat="1">
      <c r="A220" s="14"/>
      <c r="B220" s="252"/>
      <c r="C220" s="253"/>
      <c r="D220" s="243" t="s">
        <v>165</v>
      </c>
      <c r="E220" s="254" t="s">
        <v>1</v>
      </c>
      <c r="F220" s="255" t="s">
        <v>327</v>
      </c>
      <c r="G220" s="253"/>
      <c r="H220" s="256">
        <v>3.9489999999999998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2" t="s">
        <v>165</v>
      </c>
      <c r="AU220" s="262" t="s">
        <v>85</v>
      </c>
      <c r="AV220" s="14" t="s">
        <v>85</v>
      </c>
      <c r="AW220" s="14" t="s">
        <v>32</v>
      </c>
      <c r="AX220" s="14" t="s">
        <v>76</v>
      </c>
      <c r="AY220" s="262" t="s">
        <v>156</v>
      </c>
    </row>
    <row r="221" s="15" customFormat="1">
      <c r="A221" s="15"/>
      <c r="B221" s="263"/>
      <c r="C221" s="264"/>
      <c r="D221" s="243" t="s">
        <v>165</v>
      </c>
      <c r="E221" s="265" t="s">
        <v>1</v>
      </c>
      <c r="F221" s="266" t="s">
        <v>168</v>
      </c>
      <c r="G221" s="264"/>
      <c r="H221" s="267">
        <v>7.242</v>
      </c>
      <c r="I221" s="268"/>
      <c r="J221" s="264"/>
      <c r="K221" s="264"/>
      <c r="L221" s="269"/>
      <c r="M221" s="270"/>
      <c r="N221" s="271"/>
      <c r="O221" s="271"/>
      <c r="P221" s="271"/>
      <c r="Q221" s="271"/>
      <c r="R221" s="271"/>
      <c r="S221" s="271"/>
      <c r="T221" s="27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3" t="s">
        <v>165</v>
      </c>
      <c r="AU221" s="273" t="s">
        <v>85</v>
      </c>
      <c r="AV221" s="15" t="s">
        <v>163</v>
      </c>
      <c r="AW221" s="15" t="s">
        <v>32</v>
      </c>
      <c r="AX221" s="15" t="s">
        <v>83</v>
      </c>
      <c r="AY221" s="273" t="s">
        <v>156</v>
      </c>
    </row>
    <row r="222" s="12" customFormat="1" ht="22.8" customHeight="1">
      <c r="A222" s="12"/>
      <c r="B222" s="211"/>
      <c r="C222" s="212"/>
      <c r="D222" s="213" t="s">
        <v>75</v>
      </c>
      <c r="E222" s="225" t="s">
        <v>85</v>
      </c>
      <c r="F222" s="225" t="s">
        <v>363</v>
      </c>
      <c r="G222" s="212"/>
      <c r="H222" s="212"/>
      <c r="I222" s="215"/>
      <c r="J222" s="226">
        <f>BK222</f>
        <v>0</v>
      </c>
      <c r="K222" s="212"/>
      <c r="L222" s="217"/>
      <c r="M222" s="218"/>
      <c r="N222" s="219"/>
      <c r="O222" s="219"/>
      <c r="P222" s="220">
        <f>SUM(P223:P302)</f>
        <v>0</v>
      </c>
      <c r="Q222" s="219"/>
      <c r="R222" s="220">
        <f>SUM(R223:R302)</f>
        <v>88.958310949999998</v>
      </c>
      <c r="S222" s="219"/>
      <c r="T222" s="221">
        <f>SUM(T223:T302)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83</v>
      </c>
      <c r="AT222" s="223" t="s">
        <v>75</v>
      </c>
      <c r="AU222" s="223" t="s">
        <v>83</v>
      </c>
      <c r="AY222" s="222" t="s">
        <v>156</v>
      </c>
      <c r="BK222" s="224">
        <f>SUM(BK223:BK302)</f>
        <v>0</v>
      </c>
    </row>
    <row r="223" s="2" customFormat="1" ht="24.15" customHeight="1">
      <c r="A223" s="38"/>
      <c r="B223" s="39"/>
      <c r="C223" s="227" t="s">
        <v>251</v>
      </c>
      <c r="D223" s="227" t="s">
        <v>159</v>
      </c>
      <c r="E223" s="228" t="s">
        <v>364</v>
      </c>
      <c r="F223" s="229" t="s">
        <v>365</v>
      </c>
      <c r="G223" s="230" t="s">
        <v>179</v>
      </c>
      <c r="H223" s="231">
        <v>17.102</v>
      </c>
      <c r="I223" s="232"/>
      <c r="J223" s="233">
        <f>ROUND(I223*H223,2)</f>
        <v>0</v>
      </c>
      <c r="K223" s="234"/>
      <c r="L223" s="44"/>
      <c r="M223" s="235" t="s">
        <v>1</v>
      </c>
      <c r="N223" s="236" t="s">
        <v>41</v>
      </c>
      <c r="O223" s="91"/>
      <c r="P223" s="237">
        <f>O223*H223</f>
        <v>0</v>
      </c>
      <c r="Q223" s="237">
        <v>2.1600000000000001</v>
      </c>
      <c r="R223" s="237">
        <f>Q223*H223</f>
        <v>36.94032</v>
      </c>
      <c r="S223" s="237">
        <v>0</v>
      </c>
      <c r="T223" s="23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9" t="s">
        <v>163</v>
      </c>
      <c r="AT223" s="239" t="s">
        <v>159</v>
      </c>
      <c r="AU223" s="239" t="s">
        <v>85</v>
      </c>
      <c r="AY223" s="17" t="s">
        <v>156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7" t="s">
        <v>83</v>
      </c>
      <c r="BK223" s="240">
        <f>ROUND(I223*H223,2)</f>
        <v>0</v>
      </c>
      <c r="BL223" s="17" t="s">
        <v>163</v>
      </c>
      <c r="BM223" s="239" t="s">
        <v>366</v>
      </c>
    </row>
    <row r="224" s="13" customFormat="1">
      <c r="A224" s="13"/>
      <c r="B224" s="241"/>
      <c r="C224" s="242"/>
      <c r="D224" s="243" t="s">
        <v>165</v>
      </c>
      <c r="E224" s="244" t="s">
        <v>1</v>
      </c>
      <c r="F224" s="245" t="s">
        <v>310</v>
      </c>
      <c r="G224" s="242"/>
      <c r="H224" s="244" t="s">
        <v>1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165</v>
      </c>
      <c r="AU224" s="251" t="s">
        <v>85</v>
      </c>
      <c r="AV224" s="13" t="s">
        <v>83</v>
      </c>
      <c r="AW224" s="13" t="s">
        <v>32</v>
      </c>
      <c r="AX224" s="13" t="s">
        <v>76</v>
      </c>
      <c r="AY224" s="251" t="s">
        <v>156</v>
      </c>
    </row>
    <row r="225" s="13" customFormat="1">
      <c r="A225" s="13"/>
      <c r="B225" s="241"/>
      <c r="C225" s="242"/>
      <c r="D225" s="243" t="s">
        <v>165</v>
      </c>
      <c r="E225" s="244" t="s">
        <v>1</v>
      </c>
      <c r="F225" s="245" t="s">
        <v>296</v>
      </c>
      <c r="G225" s="242"/>
      <c r="H225" s="244" t="s">
        <v>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165</v>
      </c>
      <c r="AU225" s="251" t="s">
        <v>85</v>
      </c>
      <c r="AV225" s="13" t="s">
        <v>83</v>
      </c>
      <c r="AW225" s="13" t="s">
        <v>32</v>
      </c>
      <c r="AX225" s="13" t="s">
        <v>76</v>
      </c>
      <c r="AY225" s="251" t="s">
        <v>156</v>
      </c>
    </row>
    <row r="226" s="14" customFormat="1">
      <c r="A226" s="14"/>
      <c r="B226" s="252"/>
      <c r="C226" s="253"/>
      <c r="D226" s="243" t="s">
        <v>165</v>
      </c>
      <c r="E226" s="254" t="s">
        <v>1</v>
      </c>
      <c r="F226" s="255" t="s">
        <v>367</v>
      </c>
      <c r="G226" s="253"/>
      <c r="H226" s="256">
        <v>0.54800000000000004</v>
      </c>
      <c r="I226" s="257"/>
      <c r="J226" s="253"/>
      <c r="K226" s="253"/>
      <c r="L226" s="258"/>
      <c r="M226" s="259"/>
      <c r="N226" s="260"/>
      <c r="O226" s="260"/>
      <c r="P226" s="260"/>
      <c r="Q226" s="260"/>
      <c r="R226" s="260"/>
      <c r="S226" s="260"/>
      <c r="T226" s="26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2" t="s">
        <v>165</v>
      </c>
      <c r="AU226" s="262" t="s">
        <v>85</v>
      </c>
      <c r="AV226" s="14" t="s">
        <v>85</v>
      </c>
      <c r="AW226" s="14" t="s">
        <v>32</v>
      </c>
      <c r="AX226" s="14" t="s">
        <v>76</v>
      </c>
      <c r="AY226" s="262" t="s">
        <v>156</v>
      </c>
    </row>
    <row r="227" s="14" customFormat="1">
      <c r="A227" s="14"/>
      <c r="B227" s="252"/>
      <c r="C227" s="253"/>
      <c r="D227" s="243" t="s">
        <v>165</v>
      </c>
      <c r="E227" s="254" t="s">
        <v>1</v>
      </c>
      <c r="F227" s="255" t="s">
        <v>368</v>
      </c>
      <c r="G227" s="253"/>
      <c r="H227" s="256">
        <v>0.32100000000000001</v>
      </c>
      <c r="I227" s="257"/>
      <c r="J227" s="253"/>
      <c r="K227" s="253"/>
      <c r="L227" s="258"/>
      <c r="M227" s="259"/>
      <c r="N227" s="260"/>
      <c r="O227" s="260"/>
      <c r="P227" s="260"/>
      <c r="Q227" s="260"/>
      <c r="R227" s="260"/>
      <c r="S227" s="260"/>
      <c r="T227" s="26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2" t="s">
        <v>165</v>
      </c>
      <c r="AU227" s="262" t="s">
        <v>85</v>
      </c>
      <c r="AV227" s="14" t="s">
        <v>85</v>
      </c>
      <c r="AW227" s="14" t="s">
        <v>32</v>
      </c>
      <c r="AX227" s="14" t="s">
        <v>76</v>
      </c>
      <c r="AY227" s="262" t="s">
        <v>156</v>
      </c>
    </row>
    <row r="228" s="14" customFormat="1">
      <c r="A228" s="14"/>
      <c r="B228" s="252"/>
      <c r="C228" s="253"/>
      <c r="D228" s="243" t="s">
        <v>165</v>
      </c>
      <c r="E228" s="254" t="s">
        <v>1</v>
      </c>
      <c r="F228" s="255" t="s">
        <v>368</v>
      </c>
      <c r="G228" s="253"/>
      <c r="H228" s="256">
        <v>0.32100000000000001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165</v>
      </c>
      <c r="AU228" s="262" t="s">
        <v>85</v>
      </c>
      <c r="AV228" s="14" t="s">
        <v>85</v>
      </c>
      <c r="AW228" s="14" t="s">
        <v>32</v>
      </c>
      <c r="AX228" s="14" t="s">
        <v>76</v>
      </c>
      <c r="AY228" s="262" t="s">
        <v>156</v>
      </c>
    </row>
    <row r="229" s="14" customFormat="1">
      <c r="A229" s="14"/>
      <c r="B229" s="252"/>
      <c r="C229" s="253"/>
      <c r="D229" s="243" t="s">
        <v>165</v>
      </c>
      <c r="E229" s="254" t="s">
        <v>1</v>
      </c>
      <c r="F229" s="255" t="s">
        <v>369</v>
      </c>
      <c r="G229" s="253"/>
      <c r="H229" s="256">
        <v>0.183</v>
      </c>
      <c r="I229" s="257"/>
      <c r="J229" s="253"/>
      <c r="K229" s="253"/>
      <c r="L229" s="258"/>
      <c r="M229" s="259"/>
      <c r="N229" s="260"/>
      <c r="O229" s="260"/>
      <c r="P229" s="260"/>
      <c r="Q229" s="260"/>
      <c r="R229" s="260"/>
      <c r="S229" s="260"/>
      <c r="T229" s="26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2" t="s">
        <v>165</v>
      </c>
      <c r="AU229" s="262" t="s">
        <v>85</v>
      </c>
      <c r="AV229" s="14" t="s">
        <v>85</v>
      </c>
      <c r="AW229" s="14" t="s">
        <v>32</v>
      </c>
      <c r="AX229" s="14" t="s">
        <v>76</v>
      </c>
      <c r="AY229" s="262" t="s">
        <v>156</v>
      </c>
    </row>
    <row r="230" s="13" customFormat="1">
      <c r="A230" s="13"/>
      <c r="B230" s="241"/>
      <c r="C230" s="242"/>
      <c r="D230" s="243" t="s">
        <v>165</v>
      </c>
      <c r="E230" s="244" t="s">
        <v>1</v>
      </c>
      <c r="F230" s="245" t="s">
        <v>298</v>
      </c>
      <c r="G230" s="242"/>
      <c r="H230" s="244" t="s">
        <v>1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165</v>
      </c>
      <c r="AU230" s="251" t="s">
        <v>85</v>
      </c>
      <c r="AV230" s="13" t="s">
        <v>83</v>
      </c>
      <c r="AW230" s="13" t="s">
        <v>32</v>
      </c>
      <c r="AX230" s="13" t="s">
        <v>76</v>
      </c>
      <c r="AY230" s="251" t="s">
        <v>156</v>
      </c>
    </row>
    <row r="231" s="14" customFormat="1">
      <c r="A231" s="14"/>
      <c r="B231" s="252"/>
      <c r="C231" s="253"/>
      <c r="D231" s="243" t="s">
        <v>165</v>
      </c>
      <c r="E231" s="254" t="s">
        <v>1</v>
      </c>
      <c r="F231" s="255" t="s">
        <v>370</v>
      </c>
      <c r="G231" s="253"/>
      <c r="H231" s="256">
        <v>0.112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165</v>
      </c>
      <c r="AU231" s="262" t="s">
        <v>85</v>
      </c>
      <c r="AV231" s="14" t="s">
        <v>85</v>
      </c>
      <c r="AW231" s="14" t="s">
        <v>32</v>
      </c>
      <c r="AX231" s="14" t="s">
        <v>76</v>
      </c>
      <c r="AY231" s="262" t="s">
        <v>156</v>
      </c>
    </row>
    <row r="232" s="14" customFormat="1">
      <c r="A232" s="14"/>
      <c r="B232" s="252"/>
      <c r="C232" s="253"/>
      <c r="D232" s="243" t="s">
        <v>165</v>
      </c>
      <c r="E232" s="254" t="s">
        <v>1</v>
      </c>
      <c r="F232" s="255" t="s">
        <v>370</v>
      </c>
      <c r="G232" s="253"/>
      <c r="H232" s="256">
        <v>0.112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2" t="s">
        <v>165</v>
      </c>
      <c r="AU232" s="262" t="s">
        <v>85</v>
      </c>
      <c r="AV232" s="14" t="s">
        <v>85</v>
      </c>
      <c r="AW232" s="14" t="s">
        <v>32</v>
      </c>
      <c r="AX232" s="14" t="s">
        <v>76</v>
      </c>
      <c r="AY232" s="262" t="s">
        <v>156</v>
      </c>
    </row>
    <row r="233" s="13" customFormat="1">
      <c r="A233" s="13"/>
      <c r="B233" s="241"/>
      <c r="C233" s="242"/>
      <c r="D233" s="243" t="s">
        <v>165</v>
      </c>
      <c r="E233" s="244" t="s">
        <v>1</v>
      </c>
      <c r="F233" s="245" t="s">
        <v>371</v>
      </c>
      <c r="G233" s="242"/>
      <c r="H233" s="244" t="s">
        <v>1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165</v>
      </c>
      <c r="AU233" s="251" t="s">
        <v>85</v>
      </c>
      <c r="AV233" s="13" t="s">
        <v>83</v>
      </c>
      <c r="AW233" s="13" t="s">
        <v>32</v>
      </c>
      <c r="AX233" s="13" t="s">
        <v>76</v>
      </c>
      <c r="AY233" s="251" t="s">
        <v>156</v>
      </c>
    </row>
    <row r="234" s="13" customFormat="1">
      <c r="A234" s="13"/>
      <c r="B234" s="241"/>
      <c r="C234" s="242"/>
      <c r="D234" s="243" t="s">
        <v>165</v>
      </c>
      <c r="E234" s="244" t="s">
        <v>1</v>
      </c>
      <c r="F234" s="245" t="s">
        <v>298</v>
      </c>
      <c r="G234" s="242"/>
      <c r="H234" s="244" t="s">
        <v>1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165</v>
      </c>
      <c r="AU234" s="251" t="s">
        <v>85</v>
      </c>
      <c r="AV234" s="13" t="s">
        <v>83</v>
      </c>
      <c r="AW234" s="13" t="s">
        <v>32</v>
      </c>
      <c r="AX234" s="13" t="s">
        <v>76</v>
      </c>
      <c r="AY234" s="251" t="s">
        <v>156</v>
      </c>
    </row>
    <row r="235" s="14" customFormat="1">
      <c r="A235" s="14"/>
      <c r="B235" s="252"/>
      <c r="C235" s="253"/>
      <c r="D235" s="243" t="s">
        <v>165</v>
      </c>
      <c r="E235" s="254" t="s">
        <v>1</v>
      </c>
      <c r="F235" s="255" t="s">
        <v>372</v>
      </c>
      <c r="G235" s="253"/>
      <c r="H235" s="256">
        <v>0.32000000000000001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2" t="s">
        <v>165</v>
      </c>
      <c r="AU235" s="262" t="s">
        <v>85</v>
      </c>
      <c r="AV235" s="14" t="s">
        <v>85</v>
      </c>
      <c r="AW235" s="14" t="s">
        <v>32</v>
      </c>
      <c r="AX235" s="14" t="s">
        <v>76</v>
      </c>
      <c r="AY235" s="262" t="s">
        <v>156</v>
      </c>
    </row>
    <row r="236" s="14" customFormat="1">
      <c r="A236" s="14"/>
      <c r="B236" s="252"/>
      <c r="C236" s="253"/>
      <c r="D236" s="243" t="s">
        <v>165</v>
      </c>
      <c r="E236" s="254" t="s">
        <v>1</v>
      </c>
      <c r="F236" s="255" t="s">
        <v>373</v>
      </c>
      <c r="G236" s="253"/>
      <c r="H236" s="256">
        <v>0.152</v>
      </c>
      <c r="I236" s="257"/>
      <c r="J236" s="253"/>
      <c r="K236" s="253"/>
      <c r="L236" s="258"/>
      <c r="M236" s="259"/>
      <c r="N236" s="260"/>
      <c r="O236" s="260"/>
      <c r="P236" s="260"/>
      <c r="Q236" s="260"/>
      <c r="R236" s="260"/>
      <c r="S236" s="260"/>
      <c r="T236" s="26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2" t="s">
        <v>165</v>
      </c>
      <c r="AU236" s="262" t="s">
        <v>85</v>
      </c>
      <c r="AV236" s="14" t="s">
        <v>85</v>
      </c>
      <c r="AW236" s="14" t="s">
        <v>32</v>
      </c>
      <c r="AX236" s="14" t="s">
        <v>76</v>
      </c>
      <c r="AY236" s="262" t="s">
        <v>156</v>
      </c>
    </row>
    <row r="237" s="13" customFormat="1">
      <c r="A237" s="13"/>
      <c r="B237" s="241"/>
      <c r="C237" s="242"/>
      <c r="D237" s="243" t="s">
        <v>165</v>
      </c>
      <c r="E237" s="244" t="s">
        <v>1</v>
      </c>
      <c r="F237" s="245" t="s">
        <v>374</v>
      </c>
      <c r="G237" s="242"/>
      <c r="H237" s="244" t="s">
        <v>1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165</v>
      </c>
      <c r="AU237" s="251" t="s">
        <v>85</v>
      </c>
      <c r="AV237" s="13" t="s">
        <v>83</v>
      </c>
      <c r="AW237" s="13" t="s">
        <v>32</v>
      </c>
      <c r="AX237" s="13" t="s">
        <v>76</v>
      </c>
      <c r="AY237" s="251" t="s">
        <v>156</v>
      </c>
    </row>
    <row r="238" s="14" customFormat="1">
      <c r="A238" s="14"/>
      <c r="B238" s="252"/>
      <c r="C238" s="253"/>
      <c r="D238" s="243" t="s">
        <v>165</v>
      </c>
      <c r="E238" s="254" t="s">
        <v>1</v>
      </c>
      <c r="F238" s="255" t="s">
        <v>375</v>
      </c>
      <c r="G238" s="253"/>
      <c r="H238" s="256">
        <v>1.8720000000000001</v>
      </c>
      <c r="I238" s="257"/>
      <c r="J238" s="253"/>
      <c r="K238" s="253"/>
      <c r="L238" s="258"/>
      <c r="M238" s="259"/>
      <c r="N238" s="260"/>
      <c r="O238" s="260"/>
      <c r="P238" s="260"/>
      <c r="Q238" s="260"/>
      <c r="R238" s="260"/>
      <c r="S238" s="260"/>
      <c r="T238" s="26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2" t="s">
        <v>165</v>
      </c>
      <c r="AU238" s="262" t="s">
        <v>85</v>
      </c>
      <c r="AV238" s="14" t="s">
        <v>85</v>
      </c>
      <c r="AW238" s="14" t="s">
        <v>32</v>
      </c>
      <c r="AX238" s="14" t="s">
        <v>76</v>
      </c>
      <c r="AY238" s="262" t="s">
        <v>156</v>
      </c>
    </row>
    <row r="239" s="14" customFormat="1">
      <c r="A239" s="14"/>
      <c r="B239" s="252"/>
      <c r="C239" s="253"/>
      <c r="D239" s="243" t="s">
        <v>165</v>
      </c>
      <c r="E239" s="254" t="s">
        <v>1</v>
      </c>
      <c r="F239" s="255" t="s">
        <v>376</v>
      </c>
      <c r="G239" s="253"/>
      <c r="H239" s="256">
        <v>2.7149999999999999</v>
      </c>
      <c r="I239" s="257"/>
      <c r="J239" s="253"/>
      <c r="K239" s="253"/>
      <c r="L239" s="258"/>
      <c r="M239" s="259"/>
      <c r="N239" s="260"/>
      <c r="O239" s="260"/>
      <c r="P239" s="260"/>
      <c r="Q239" s="260"/>
      <c r="R239" s="260"/>
      <c r="S239" s="260"/>
      <c r="T239" s="26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2" t="s">
        <v>165</v>
      </c>
      <c r="AU239" s="262" t="s">
        <v>85</v>
      </c>
      <c r="AV239" s="14" t="s">
        <v>85</v>
      </c>
      <c r="AW239" s="14" t="s">
        <v>32</v>
      </c>
      <c r="AX239" s="14" t="s">
        <v>76</v>
      </c>
      <c r="AY239" s="262" t="s">
        <v>156</v>
      </c>
    </row>
    <row r="240" s="14" customFormat="1">
      <c r="A240" s="14"/>
      <c r="B240" s="252"/>
      <c r="C240" s="253"/>
      <c r="D240" s="243" t="s">
        <v>165</v>
      </c>
      <c r="E240" s="254" t="s">
        <v>1</v>
      </c>
      <c r="F240" s="255" t="s">
        <v>377</v>
      </c>
      <c r="G240" s="253"/>
      <c r="H240" s="256">
        <v>7.8739999999999997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2" t="s">
        <v>165</v>
      </c>
      <c r="AU240" s="262" t="s">
        <v>85</v>
      </c>
      <c r="AV240" s="14" t="s">
        <v>85</v>
      </c>
      <c r="AW240" s="14" t="s">
        <v>32</v>
      </c>
      <c r="AX240" s="14" t="s">
        <v>76</v>
      </c>
      <c r="AY240" s="262" t="s">
        <v>156</v>
      </c>
    </row>
    <row r="241" s="14" customFormat="1">
      <c r="A241" s="14"/>
      <c r="B241" s="252"/>
      <c r="C241" s="253"/>
      <c r="D241" s="243" t="s">
        <v>165</v>
      </c>
      <c r="E241" s="254" t="s">
        <v>1</v>
      </c>
      <c r="F241" s="255" t="s">
        <v>378</v>
      </c>
      <c r="G241" s="253"/>
      <c r="H241" s="256">
        <v>1.034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165</v>
      </c>
      <c r="AU241" s="262" t="s">
        <v>85</v>
      </c>
      <c r="AV241" s="14" t="s">
        <v>85</v>
      </c>
      <c r="AW241" s="14" t="s">
        <v>32</v>
      </c>
      <c r="AX241" s="14" t="s">
        <v>76</v>
      </c>
      <c r="AY241" s="262" t="s">
        <v>156</v>
      </c>
    </row>
    <row r="242" s="14" customFormat="1">
      <c r="A242" s="14"/>
      <c r="B242" s="252"/>
      <c r="C242" s="253"/>
      <c r="D242" s="243" t="s">
        <v>165</v>
      </c>
      <c r="E242" s="254" t="s">
        <v>1</v>
      </c>
      <c r="F242" s="255" t="s">
        <v>379</v>
      </c>
      <c r="G242" s="253"/>
      <c r="H242" s="256">
        <v>1.538</v>
      </c>
      <c r="I242" s="257"/>
      <c r="J242" s="253"/>
      <c r="K242" s="253"/>
      <c r="L242" s="258"/>
      <c r="M242" s="259"/>
      <c r="N242" s="260"/>
      <c r="O242" s="260"/>
      <c r="P242" s="260"/>
      <c r="Q242" s="260"/>
      <c r="R242" s="260"/>
      <c r="S242" s="260"/>
      <c r="T242" s="26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2" t="s">
        <v>165</v>
      </c>
      <c r="AU242" s="262" t="s">
        <v>85</v>
      </c>
      <c r="AV242" s="14" t="s">
        <v>85</v>
      </c>
      <c r="AW242" s="14" t="s">
        <v>32</v>
      </c>
      <c r="AX242" s="14" t="s">
        <v>76</v>
      </c>
      <c r="AY242" s="262" t="s">
        <v>156</v>
      </c>
    </row>
    <row r="243" s="15" customFormat="1">
      <c r="A243" s="15"/>
      <c r="B243" s="263"/>
      <c r="C243" s="264"/>
      <c r="D243" s="243" t="s">
        <v>165</v>
      </c>
      <c r="E243" s="265" t="s">
        <v>1</v>
      </c>
      <c r="F243" s="266" t="s">
        <v>168</v>
      </c>
      <c r="G243" s="264"/>
      <c r="H243" s="267">
        <v>17.102</v>
      </c>
      <c r="I243" s="268"/>
      <c r="J243" s="264"/>
      <c r="K243" s="264"/>
      <c r="L243" s="269"/>
      <c r="M243" s="270"/>
      <c r="N243" s="271"/>
      <c r="O243" s="271"/>
      <c r="P243" s="271"/>
      <c r="Q243" s="271"/>
      <c r="R243" s="271"/>
      <c r="S243" s="271"/>
      <c r="T243" s="27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3" t="s">
        <v>165</v>
      </c>
      <c r="AU243" s="273" t="s">
        <v>85</v>
      </c>
      <c r="AV243" s="15" t="s">
        <v>163</v>
      </c>
      <c r="AW243" s="15" t="s">
        <v>32</v>
      </c>
      <c r="AX243" s="15" t="s">
        <v>83</v>
      </c>
      <c r="AY243" s="273" t="s">
        <v>156</v>
      </c>
    </row>
    <row r="244" s="2" customFormat="1" ht="16.5" customHeight="1">
      <c r="A244" s="38"/>
      <c r="B244" s="39"/>
      <c r="C244" s="227" t="s">
        <v>167</v>
      </c>
      <c r="D244" s="227" t="s">
        <v>159</v>
      </c>
      <c r="E244" s="228" t="s">
        <v>380</v>
      </c>
      <c r="F244" s="229" t="s">
        <v>381</v>
      </c>
      <c r="G244" s="230" t="s">
        <v>179</v>
      </c>
      <c r="H244" s="231">
        <v>3.9550000000000001</v>
      </c>
      <c r="I244" s="232"/>
      <c r="J244" s="233">
        <f>ROUND(I244*H244,2)</f>
        <v>0</v>
      </c>
      <c r="K244" s="234"/>
      <c r="L244" s="44"/>
      <c r="M244" s="235" t="s">
        <v>1</v>
      </c>
      <c r="N244" s="236" t="s">
        <v>41</v>
      </c>
      <c r="O244" s="91"/>
      <c r="P244" s="237">
        <f>O244*H244</f>
        <v>0</v>
      </c>
      <c r="Q244" s="237">
        <v>2.5018699999999998</v>
      </c>
      <c r="R244" s="237">
        <f>Q244*H244</f>
        <v>9.8948958499999993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163</v>
      </c>
      <c r="AT244" s="239" t="s">
        <v>159</v>
      </c>
      <c r="AU244" s="239" t="s">
        <v>85</v>
      </c>
      <c r="AY244" s="17" t="s">
        <v>156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7" t="s">
        <v>83</v>
      </c>
      <c r="BK244" s="240">
        <f>ROUND(I244*H244,2)</f>
        <v>0</v>
      </c>
      <c r="BL244" s="17" t="s">
        <v>163</v>
      </c>
      <c r="BM244" s="239" t="s">
        <v>382</v>
      </c>
    </row>
    <row r="245" s="13" customFormat="1">
      <c r="A245" s="13"/>
      <c r="B245" s="241"/>
      <c r="C245" s="242"/>
      <c r="D245" s="243" t="s">
        <v>165</v>
      </c>
      <c r="E245" s="244" t="s">
        <v>1</v>
      </c>
      <c r="F245" s="245" t="s">
        <v>374</v>
      </c>
      <c r="G245" s="242"/>
      <c r="H245" s="244" t="s">
        <v>1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165</v>
      </c>
      <c r="AU245" s="251" t="s">
        <v>85</v>
      </c>
      <c r="AV245" s="13" t="s">
        <v>83</v>
      </c>
      <c r="AW245" s="13" t="s">
        <v>32</v>
      </c>
      <c r="AX245" s="13" t="s">
        <v>76</v>
      </c>
      <c r="AY245" s="251" t="s">
        <v>156</v>
      </c>
    </row>
    <row r="246" s="14" customFormat="1">
      <c r="A246" s="14"/>
      <c r="B246" s="252"/>
      <c r="C246" s="253"/>
      <c r="D246" s="243" t="s">
        <v>165</v>
      </c>
      <c r="E246" s="254" t="s">
        <v>1</v>
      </c>
      <c r="F246" s="255" t="s">
        <v>383</v>
      </c>
      <c r="G246" s="253"/>
      <c r="H246" s="256">
        <v>3.9550000000000001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165</v>
      </c>
      <c r="AU246" s="262" t="s">
        <v>85</v>
      </c>
      <c r="AV246" s="14" t="s">
        <v>85</v>
      </c>
      <c r="AW246" s="14" t="s">
        <v>32</v>
      </c>
      <c r="AX246" s="14" t="s">
        <v>76</v>
      </c>
      <c r="AY246" s="262" t="s">
        <v>156</v>
      </c>
    </row>
    <row r="247" s="15" customFormat="1">
      <c r="A247" s="15"/>
      <c r="B247" s="263"/>
      <c r="C247" s="264"/>
      <c r="D247" s="243" t="s">
        <v>165</v>
      </c>
      <c r="E247" s="265" t="s">
        <v>1</v>
      </c>
      <c r="F247" s="266" t="s">
        <v>168</v>
      </c>
      <c r="G247" s="264"/>
      <c r="H247" s="267">
        <v>3.9550000000000001</v>
      </c>
      <c r="I247" s="268"/>
      <c r="J247" s="264"/>
      <c r="K247" s="264"/>
      <c r="L247" s="269"/>
      <c r="M247" s="270"/>
      <c r="N247" s="271"/>
      <c r="O247" s="271"/>
      <c r="P247" s="271"/>
      <c r="Q247" s="271"/>
      <c r="R247" s="271"/>
      <c r="S247" s="271"/>
      <c r="T247" s="272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3" t="s">
        <v>165</v>
      </c>
      <c r="AU247" s="273" t="s">
        <v>85</v>
      </c>
      <c r="AV247" s="15" t="s">
        <v>163</v>
      </c>
      <c r="AW247" s="15" t="s">
        <v>32</v>
      </c>
      <c r="AX247" s="15" t="s">
        <v>83</v>
      </c>
      <c r="AY247" s="273" t="s">
        <v>156</v>
      </c>
    </row>
    <row r="248" s="2" customFormat="1" ht="16.5" customHeight="1">
      <c r="A248" s="38"/>
      <c r="B248" s="39"/>
      <c r="C248" s="227" t="s">
        <v>222</v>
      </c>
      <c r="D248" s="227" t="s">
        <v>159</v>
      </c>
      <c r="E248" s="228" t="s">
        <v>384</v>
      </c>
      <c r="F248" s="229" t="s">
        <v>385</v>
      </c>
      <c r="G248" s="230" t="s">
        <v>162</v>
      </c>
      <c r="H248" s="231">
        <v>9.0500000000000007</v>
      </c>
      <c r="I248" s="232"/>
      <c r="J248" s="233">
        <f>ROUND(I248*H248,2)</f>
        <v>0</v>
      </c>
      <c r="K248" s="234"/>
      <c r="L248" s="44"/>
      <c r="M248" s="235" t="s">
        <v>1</v>
      </c>
      <c r="N248" s="236" t="s">
        <v>41</v>
      </c>
      <c r="O248" s="91"/>
      <c r="P248" s="237">
        <f>O248*H248</f>
        <v>0</v>
      </c>
      <c r="Q248" s="237">
        <v>0.0029399999999999999</v>
      </c>
      <c r="R248" s="237">
        <f>Q248*H248</f>
        <v>0.026607000000000002</v>
      </c>
      <c r="S248" s="237">
        <v>0</v>
      </c>
      <c r="T248" s="23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9" t="s">
        <v>163</v>
      </c>
      <c r="AT248" s="239" t="s">
        <v>159</v>
      </c>
      <c r="AU248" s="239" t="s">
        <v>85</v>
      </c>
      <c r="AY248" s="17" t="s">
        <v>156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7" t="s">
        <v>83</v>
      </c>
      <c r="BK248" s="240">
        <f>ROUND(I248*H248,2)</f>
        <v>0</v>
      </c>
      <c r="BL248" s="17" t="s">
        <v>163</v>
      </c>
      <c r="BM248" s="239" t="s">
        <v>386</v>
      </c>
    </row>
    <row r="249" s="13" customFormat="1">
      <c r="A249" s="13"/>
      <c r="B249" s="241"/>
      <c r="C249" s="242"/>
      <c r="D249" s="243" t="s">
        <v>165</v>
      </c>
      <c r="E249" s="244" t="s">
        <v>1</v>
      </c>
      <c r="F249" s="245" t="s">
        <v>374</v>
      </c>
      <c r="G249" s="242"/>
      <c r="H249" s="244" t="s">
        <v>1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165</v>
      </c>
      <c r="AU249" s="251" t="s">
        <v>85</v>
      </c>
      <c r="AV249" s="13" t="s">
        <v>83</v>
      </c>
      <c r="AW249" s="13" t="s">
        <v>32</v>
      </c>
      <c r="AX249" s="13" t="s">
        <v>76</v>
      </c>
      <c r="AY249" s="251" t="s">
        <v>156</v>
      </c>
    </row>
    <row r="250" s="14" customFormat="1">
      <c r="A250" s="14"/>
      <c r="B250" s="252"/>
      <c r="C250" s="253"/>
      <c r="D250" s="243" t="s">
        <v>165</v>
      </c>
      <c r="E250" s="254" t="s">
        <v>1</v>
      </c>
      <c r="F250" s="255" t="s">
        <v>387</v>
      </c>
      <c r="G250" s="253"/>
      <c r="H250" s="256">
        <v>3.8130000000000002</v>
      </c>
      <c r="I250" s="257"/>
      <c r="J250" s="253"/>
      <c r="K250" s="253"/>
      <c r="L250" s="258"/>
      <c r="M250" s="259"/>
      <c r="N250" s="260"/>
      <c r="O250" s="260"/>
      <c r="P250" s="260"/>
      <c r="Q250" s="260"/>
      <c r="R250" s="260"/>
      <c r="S250" s="260"/>
      <c r="T250" s="26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2" t="s">
        <v>165</v>
      </c>
      <c r="AU250" s="262" t="s">
        <v>85</v>
      </c>
      <c r="AV250" s="14" t="s">
        <v>85</v>
      </c>
      <c r="AW250" s="14" t="s">
        <v>32</v>
      </c>
      <c r="AX250" s="14" t="s">
        <v>76</v>
      </c>
      <c r="AY250" s="262" t="s">
        <v>156</v>
      </c>
    </row>
    <row r="251" s="14" customFormat="1">
      <c r="A251" s="14"/>
      <c r="B251" s="252"/>
      <c r="C251" s="253"/>
      <c r="D251" s="243" t="s">
        <v>165</v>
      </c>
      <c r="E251" s="254" t="s">
        <v>1</v>
      </c>
      <c r="F251" s="255" t="s">
        <v>388</v>
      </c>
      <c r="G251" s="253"/>
      <c r="H251" s="256">
        <v>5.1870000000000003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165</v>
      </c>
      <c r="AU251" s="262" t="s">
        <v>85</v>
      </c>
      <c r="AV251" s="14" t="s">
        <v>85</v>
      </c>
      <c r="AW251" s="14" t="s">
        <v>32</v>
      </c>
      <c r="AX251" s="14" t="s">
        <v>76</v>
      </c>
      <c r="AY251" s="262" t="s">
        <v>156</v>
      </c>
    </row>
    <row r="252" s="14" customFormat="1">
      <c r="A252" s="14"/>
      <c r="B252" s="252"/>
      <c r="C252" s="253"/>
      <c r="D252" s="243" t="s">
        <v>165</v>
      </c>
      <c r="E252" s="254" t="s">
        <v>1</v>
      </c>
      <c r="F252" s="255" t="s">
        <v>389</v>
      </c>
      <c r="G252" s="253"/>
      <c r="H252" s="256">
        <v>0.050000000000000003</v>
      </c>
      <c r="I252" s="257"/>
      <c r="J252" s="253"/>
      <c r="K252" s="253"/>
      <c r="L252" s="258"/>
      <c r="M252" s="259"/>
      <c r="N252" s="260"/>
      <c r="O252" s="260"/>
      <c r="P252" s="260"/>
      <c r="Q252" s="260"/>
      <c r="R252" s="260"/>
      <c r="S252" s="260"/>
      <c r="T252" s="26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2" t="s">
        <v>165</v>
      </c>
      <c r="AU252" s="262" t="s">
        <v>85</v>
      </c>
      <c r="AV252" s="14" t="s">
        <v>85</v>
      </c>
      <c r="AW252" s="14" t="s">
        <v>32</v>
      </c>
      <c r="AX252" s="14" t="s">
        <v>76</v>
      </c>
      <c r="AY252" s="262" t="s">
        <v>156</v>
      </c>
    </row>
    <row r="253" s="15" customFormat="1">
      <c r="A253" s="15"/>
      <c r="B253" s="263"/>
      <c r="C253" s="264"/>
      <c r="D253" s="243" t="s">
        <v>165</v>
      </c>
      <c r="E253" s="265" t="s">
        <v>1</v>
      </c>
      <c r="F253" s="266" t="s">
        <v>168</v>
      </c>
      <c r="G253" s="264"/>
      <c r="H253" s="267">
        <v>9.0500000000000007</v>
      </c>
      <c r="I253" s="268"/>
      <c r="J253" s="264"/>
      <c r="K253" s="264"/>
      <c r="L253" s="269"/>
      <c r="M253" s="270"/>
      <c r="N253" s="271"/>
      <c r="O253" s="271"/>
      <c r="P253" s="271"/>
      <c r="Q253" s="271"/>
      <c r="R253" s="271"/>
      <c r="S253" s="271"/>
      <c r="T253" s="272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3" t="s">
        <v>165</v>
      </c>
      <c r="AU253" s="273" t="s">
        <v>85</v>
      </c>
      <c r="AV253" s="15" t="s">
        <v>163</v>
      </c>
      <c r="AW253" s="15" t="s">
        <v>32</v>
      </c>
      <c r="AX253" s="15" t="s">
        <v>83</v>
      </c>
      <c r="AY253" s="273" t="s">
        <v>156</v>
      </c>
    </row>
    <row r="254" s="2" customFormat="1" ht="16.5" customHeight="1">
      <c r="A254" s="38"/>
      <c r="B254" s="39"/>
      <c r="C254" s="227" t="s">
        <v>390</v>
      </c>
      <c r="D254" s="227" t="s">
        <v>159</v>
      </c>
      <c r="E254" s="228" t="s">
        <v>391</v>
      </c>
      <c r="F254" s="229" t="s">
        <v>392</v>
      </c>
      <c r="G254" s="230" t="s">
        <v>162</v>
      </c>
      <c r="H254" s="231">
        <v>9.0500000000000007</v>
      </c>
      <c r="I254" s="232"/>
      <c r="J254" s="233">
        <f>ROUND(I254*H254,2)</f>
        <v>0</v>
      </c>
      <c r="K254" s="234"/>
      <c r="L254" s="44"/>
      <c r="M254" s="235" t="s">
        <v>1</v>
      </c>
      <c r="N254" s="236" t="s">
        <v>41</v>
      </c>
      <c r="O254" s="91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9" t="s">
        <v>163</v>
      </c>
      <c r="AT254" s="239" t="s">
        <v>159</v>
      </c>
      <c r="AU254" s="239" t="s">
        <v>85</v>
      </c>
      <c r="AY254" s="17" t="s">
        <v>156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7" t="s">
        <v>83</v>
      </c>
      <c r="BK254" s="240">
        <f>ROUND(I254*H254,2)</f>
        <v>0</v>
      </c>
      <c r="BL254" s="17" t="s">
        <v>163</v>
      </c>
      <c r="BM254" s="239" t="s">
        <v>393</v>
      </c>
    </row>
    <row r="255" s="2" customFormat="1" ht="16.5" customHeight="1">
      <c r="A255" s="38"/>
      <c r="B255" s="39"/>
      <c r="C255" s="227" t="s">
        <v>394</v>
      </c>
      <c r="D255" s="227" t="s">
        <v>159</v>
      </c>
      <c r="E255" s="228" t="s">
        <v>395</v>
      </c>
      <c r="F255" s="229" t="s">
        <v>396</v>
      </c>
      <c r="G255" s="230" t="s">
        <v>200</v>
      </c>
      <c r="H255" s="231">
        <v>0.435</v>
      </c>
      <c r="I255" s="232"/>
      <c r="J255" s="233">
        <f>ROUND(I255*H255,2)</f>
        <v>0</v>
      </c>
      <c r="K255" s="234"/>
      <c r="L255" s="44"/>
      <c r="M255" s="235" t="s">
        <v>1</v>
      </c>
      <c r="N255" s="236" t="s">
        <v>41</v>
      </c>
      <c r="O255" s="91"/>
      <c r="P255" s="237">
        <f>O255*H255</f>
        <v>0</v>
      </c>
      <c r="Q255" s="237">
        <v>1.06277</v>
      </c>
      <c r="R255" s="237">
        <f>Q255*H255</f>
        <v>0.46230494999999999</v>
      </c>
      <c r="S255" s="237">
        <v>0</v>
      </c>
      <c r="T255" s="23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9" t="s">
        <v>163</v>
      </c>
      <c r="AT255" s="239" t="s">
        <v>159</v>
      </c>
      <c r="AU255" s="239" t="s">
        <v>85</v>
      </c>
      <c r="AY255" s="17" t="s">
        <v>156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7" t="s">
        <v>83</v>
      </c>
      <c r="BK255" s="240">
        <f>ROUND(I255*H255,2)</f>
        <v>0</v>
      </c>
      <c r="BL255" s="17" t="s">
        <v>163</v>
      </c>
      <c r="BM255" s="239" t="s">
        <v>397</v>
      </c>
    </row>
    <row r="256" s="13" customFormat="1">
      <c r="A256" s="13"/>
      <c r="B256" s="241"/>
      <c r="C256" s="242"/>
      <c r="D256" s="243" t="s">
        <v>165</v>
      </c>
      <c r="E256" s="244" t="s">
        <v>1</v>
      </c>
      <c r="F256" s="245" t="s">
        <v>374</v>
      </c>
      <c r="G256" s="242"/>
      <c r="H256" s="244" t="s">
        <v>1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165</v>
      </c>
      <c r="AU256" s="251" t="s">
        <v>85</v>
      </c>
      <c r="AV256" s="13" t="s">
        <v>83</v>
      </c>
      <c r="AW256" s="13" t="s">
        <v>32</v>
      </c>
      <c r="AX256" s="13" t="s">
        <v>76</v>
      </c>
      <c r="AY256" s="251" t="s">
        <v>156</v>
      </c>
    </row>
    <row r="257" s="13" customFormat="1">
      <c r="A257" s="13"/>
      <c r="B257" s="241"/>
      <c r="C257" s="242"/>
      <c r="D257" s="243" t="s">
        <v>165</v>
      </c>
      <c r="E257" s="244" t="s">
        <v>1</v>
      </c>
      <c r="F257" s="245" t="s">
        <v>398</v>
      </c>
      <c r="G257" s="242"/>
      <c r="H257" s="244" t="s">
        <v>1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165</v>
      </c>
      <c r="AU257" s="251" t="s">
        <v>85</v>
      </c>
      <c r="AV257" s="13" t="s">
        <v>83</v>
      </c>
      <c r="AW257" s="13" t="s">
        <v>32</v>
      </c>
      <c r="AX257" s="13" t="s">
        <v>76</v>
      </c>
      <c r="AY257" s="251" t="s">
        <v>156</v>
      </c>
    </row>
    <row r="258" s="14" customFormat="1">
      <c r="A258" s="14"/>
      <c r="B258" s="252"/>
      <c r="C258" s="253"/>
      <c r="D258" s="243" t="s">
        <v>165</v>
      </c>
      <c r="E258" s="254" t="s">
        <v>1</v>
      </c>
      <c r="F258" s="255" t="s">
        <v>399</v>
      </c>
      <c r="G258" s="253"/>
      <c r="H258" s="256">
        <v>0.435</v>
      </c>
      <c r="I258" s="257"/>
      <c r="J258" s="253"/>
      <c r="K258" s="253"/>
      <c r="L258" s="258"/>
      <c r="M258" s="259"/>
      <c r="N258" s="260"/>
      <c r="O258" s="260"/>
      <c r="P258" s="260"/>
      <c r="Q258" s="260"/>
      <c r="R258" s="260"/>
      <c r="S258" s="260"/>
      <c r="T258" s="26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2" t="s">
        <v>165</v>
      </c>
      <c r="AU258" s="262" t="s">
        <v>85</v>
      </c>
      <c r="AV258" s="14" t="s">
        <v>85</v>
      </c>
      <c r="AW258" s="14" t="s">
        <v>32</v>
      </c>
      <c r="AX258" s="14" t="s">
        <v>76</v>
      </c>
      <c r="AY258" s="262" t="s">
        <v>156</v>
      </c>
    </row>
    <row r="259" s="15" customFormat="1">
      <c r="A259" s="15"/>
      <c r="B259" s="263"/>
      <c r="C259" s="264"/>
      <c r="D259" s="243" t="s">
        <v>165</v>
      </c>
      <c r="E259" s="265" t="s">
        <v>1</v>
      </c>
      <c r="F259" s="266" t="s">
        <v>168</v>
      </c>
      <c r="G259" s="264"/>
      <c r="H259" s="267">
        <v>0.435</v>
      </c>
      <c r="I259" s="268"/>
      <c r="J259" s="264"/>
      <c r="K259" s="264"/>
      <c r="L259" s="269"/>
      <c r="M259" s="270"/>
      <c r="N259" s="271"/>
      <c r="O259" s="271"/>
      <c r="P259" s="271"/>
      <c r="Q259" s="271"/>
      <c r="R259" s="271"/>
      <c r="S259" s="271"/>
      <c r="T259" s="272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3" t="s">
        <v>165</v>
      </c>
      <c r="AU259" s="273" t="s">
        <v>85</v>
      </c>
      <c r="AV259" s="15" t="s">
        <v>163</v>
      </c>
      <c r="AW259" s="15" t="s">
        <v>32</v>
      </c>
      <c r="AX259" s="15" t="s">
        <v>83</v>
      </c>
      <c r="AY259" s="273" t="s">
        <v>156</v>
      </c>
    </row>
    <row r="260" s="2" customFormat="1" ht="16.5" customHeight="1">
      <c r="A260" s="38"/>
      <c r="B260" s="39"/>
      <c r="C260" s="227" t="s">
        <v>400</v>
      </c>
      <c r="D260" s="227" t="s">
        <v>159</v>
      </c>
      <c r="E260" s="228" t="s">
        <v>401</v>
      </c>
      <c r="F260" s="229" t="s">
        <v>402</v>
      </c>
      <c r="G260" s="230" t="s">
        <v>179</v>
      </c>
      <c r="H260" s="231">
        <v>5.4930000000000003</v>
      </c>
      <c r="I260" s="232"/>
      <c r="J260" s="233">
        <f>ROUND(I260*H260,2)</f>
        <v>0</v>
      </c>
      <c r="K260" s="234"/>
      <c r="L260" s="44"/>
      <c r="M260" s="235" t="s">
        <v>1</v>
      </c>
      <c r="N260" s="236" t="s">
        <v>41</v>
      </c>
      <c r="O260" s="91"/>
      <c r="P260" s="237">
        <f>O260*H260</f>
        <v>0</v>
      </c>
      <c r="Q260" s="237">
        <v>2.5018699999999998</v>
      </c>
      <c r="R260" s="237">
        <f>Q260*H260</f>
        <v>13.74277191</v>
      </c>
      <c r="S260" s="237">
        <v>0</v>
      </c>
      <c r="T260" s="23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9" t="s">
        <v>163</v>
      </c>
      <c r="AT260" s="239" t="s">
        <v>159</v>
      </c>
      <c r="AU260" s="239" t="s">
        <v>85</v>
      </c>
      <c r="AY260" s="17" t="s">
        <v>156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7" t="s">
        <v>83</v>
      </c>
      <c r="BK260" s="240">
        <f>ROUND(I260*H260,2)</f>
        <v>0</v>
      </c>
      <c r="BL260" s="17" t="s">
        <v>163</v>
      </c>
      <c r="BM260" s="239" t="s">
        <v>403</v>
      </c>
    </row>
    <row r="261" s="13" customFormat="1">
      <c r="A261" s="13"/>
      <c r="B261" s="241"/>
      <c r="C261" s="242"/>
      <c r="D261" s="243" t="s">
        <v>165</v>
      </c>
      <c r="E261" s="244" t="s">
        <v>1</v>
      </c>
      <c r="F261" s="245" t="s">
        <v>310</v>
      </c>
      <c r="G261" s="242"/>
      <c r="H261" s="244" t="s">
        <v>1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165</v>
      </c>
      <c r="AU261" s="251" t="s">
        <v>85</v>
      </c>
      <c r="AV261" s="13" t="s">
        <v>83</v>
      </c>
      <c r="AW261" s="13" t="s">
        <v>32</v>
      </c>
      <c r="AX261" s="13" t="s">
        <v>76</v>
      </c>
      <c r="AY261" s="251" t="s">
        <v>156</v>
      </c>
    </row>
    <row r="262" s="13" customFormat="1">
      <c r="A262" s="13"/>
      <c r="B262" s="241"/>
      <c r="C262" s="242"/>
      <c r="D262" s="243" t="s">
        <v>165</v>
      </c>
      <c r="E262" s="244" t="s">
        <v>1</v>
      </c>
      <c r="F262" s="245" t="s">
        <v>296</v>
      </c>
      <c r="G262" s="242"/>
      <c r="H262" s="244" t="s">
        <v>1</v>
      </c>
      <c r="I262" s="246"/>
      <c r="J262" s="242"/>
      <c r="K262" s="242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165</v>
      </c>
      <c r="AU262" s="251" t="s">
        <v>85</v>
      </c>
      <c r="AV262" s="13" t="s">
        <v>83</v>
      </c>
      <c r="AW262" s="13" t="s">
        <v>32</v>
      </c>
      <c r="AX262" s="13" t="s">
        <v>76</v>
      </c>
      <c r="AY262" s="251" t="s">
        <v>156</v>
      </c>
    </row>
    <row r="263" s="14" customFormat="1">
      <c r="A263" s="14"/>
      <c r="B263" s="252"/>
      <c r="C263" s="253"/>
      <c r="D263" s="243" t="s">
        <v>165</v>
      </c>
      <c r="E263" s="254" t="s">
        <v>1</v>
      </c>
      <c r="F263" s="255" t="s">
        <v>404</v>
      </c>
      <c r="G263" s="253"/>
      <c r="H263" s="256">
        <v>2.1909999999999998</v>
      </c>
      <c r="I263" s="257"/>
      <c r="J263" s="253"/>
      <c r="K263" s="253"/>
      <c r="L263" s="258"/>
      <c r="M263" s="259"/>
      <c r="N263" s="260"/>
      <c r="O263" s="260"/>
      <c r="P263" s="260"/>
      <c r="Q263" s="260"/>
      <c r="R263" s="260"/>
      <c r="S263" s="260"/>
      <c r="T263" s="26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2" t="s">
        <v>165</v>
      </c>
      <c r="AU263" s="262" t="s">
        <v>85</v>
      </c>
      <c r="AV263" s="14" t="s">
        <v>85</v>
      </c>
      <c r="AW263" s="14" t="s">
        <v>32</v>
      </c>
      <c r="AX263" s="14" t="s">
        <v>76</v>
      </c>
      <c r="AY263" s="262" t="s">
        <v>156</v>
      </c>
    </row>
    <row r="264" s="14" customFormat="1">
      <c r="A264" s="14"/>
      <c r="B264" s="252"/>
      <c r="C264" s="253"/>
      <c r="D264" s="243" t="s">
        <v>165</v>
      </c>
      <c r="E264" s="254" t="s">
        <v>1</v>
      </c>
      <c r="F264" s="255" t="s">
        <v>405</v>
      </c>
      <c r="G264" s="253"/>
      <c r="H264" s="256">
        <v>1.284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165</v>
      </c>
      <c r="AU264" s="262" t="s">
        <v>85</v>
      </c>
      <c r="AV264" s="14" t="s">
        <v>85</v>
      </c>
      <c r="AW264" s="14" t="s">
        <v>32</v>
      </c>
      <c r="AX264" s="14" t="s">
        <v>76</v>
      </c>
      <c r="AY264" s="262" t="s">
        <v>156</v>
      </c>
    </row>
    <row r="265" s="14" customFormat="1">
      <c r="A265" s="14"/>
      <c r="B265" s="252"/>
      <c r="C265" s="253"/>
      <c r="D265" s="243" t="s">
        <v>165</v>
      </c>
      <c r="E265" s="254" t="s">
        <v>1</v>
      </c>
      <c r="F265" s="255" t="s">
        <v>405</v>
      </c>
      <c r="G265" s="253"/>
      <c r="H265" s="256">
        <v>1.284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2" t="s">
        <v>165</v>
      </c>
      <c r="AU265" s="262" t="s">
        <v>85</v>
      </c>
      <c r="AV265" s="14" t="s">
        <v>85</v>
      </c>
      <c r="AW265" s="14" t="s">
        <v>32</v>
      </c>
      <c r="AX265" s="14" t="s">
        <v>76</v>
      </c>
      <c r="AY265" s="262" t="s">
        <v>156</v>
      </c>
    </row>
    <row r="266" s="14" customFormat="1">
      <c r="A266" s="14"/>
      <c r="B266" s="252"/>
      <c r="C266" s="253"/>
      <c r="D266" s="243" t="s">
        <v>165</v>
      </c>
      <c r="E266" s="254" t="s">
        <v>1</v>
      </c>
      <c r="F266" s="255" t="s">
        <v>406</v>
      </c>
      <c r="G266" s="253"/>
      <c r="H266" s="256">
        <v>0.73399999999999999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165</v>
      </c>
      <c r="AU266" s="262" t="s">
        <v>85</v>
      </c>
      <c r="AV266" s="14" t="s">
        <v>85</v>
      </c>
      <c r="AW266" s="14" t="s">
        <v>32</v>
      </c>
      <c r="AX266" s="14" t="s">
        <v>76</v>
      </c>
      <c r="AY266" s="262" t="s">
        <v>156</v>
      </c>
    </row>
    <row r="267" s="15" customFormat="1">
      <c r="A267" s="15"/>
      <c r="B267" s="263"/>
      <c r="C267" s="264"/>
      <c r="D267" s="243" t="s">
        <v>165</v>
      </c>
      <c r="E267" s="265" t="s">
        <v>1</v>
      </c>
      <c r="F267" s="266" t="s">
        <v>168</v>
      </c>
      <c r="G267" s="264"/>
      <c r="H267" s="267">
        <v>5.4929999999999994</v>
      </c>
      <c r="I267" s="268"/>
      <c r="J267" s="264"/>
      <c r="K267" s="264"/>
      <c r="L267" s="269"/>
      <c r="M267" s="270"/>
      <c r="N267" s="271"/>
      <c r="O267" s="271"/>
      <c r="P267" s="271"/>
      <c r="Q267" s="271"/>
      <c r="R267" s="271"/>
      <c r="S267" s="271"/>
      <c r="T267" s="272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3" t="s">
        <v>165</v>
      </c>
      <c r="AU267" s="273" t="s">
        <v>85</v>
      </c>
      <c r="AV267" s="15" t="s">
        <v>163</v>
      </c>
      <c r="AW267" s="15" t="s">
        <v>32</v>
      </c>
      <c r="AX267" s="15" t="s">
        <v>83</v>
      </c>
      <c r="AY267" s="273" t="s">
        <v>156</v>
      </c>
    </row>
    <row r="268" s="2" customFormat="1" ht="24.15" customHeight="1">
      <c r="A268" s="38"/>
      <c r="B268" s="39"/>
      <c r="C268" s="227" t="s">
        <v>407</v>
      </c>
      <c r="D268" s="227" t="s">
        <v>159</v>
      </c>
      <c r="E268" s="228" t="s">
        <v>408</v>
      </c>
      <c r="F268" s="229" t="s">
        <v>409</v>
      </c>
      <c r="G268" s="230" t="s">
        <v>179</v>
      </c>
      <c r="H268" s="231">
        <v>3.544</v>
      </c>
      <c r="I268" s="232"/>
      <c r="J268" s="233">
        <f>ROUND(I268*H268,2)</f>
        <v>0</v>
      </c>
      <c r="K268" s="234"/>
      <c r="L268" s="44"/>
      <c r="M268" s="235" t="s">
        <v>1</v>
      </c>
      <c r="N268" s="236" t="s">
        <v>41</v>
      </c>
      <c r="O268" s="91"/>
      <c r="P268" s="237">
        <f>O268*H268</f>
        <v>0</v>
      </c>
      <c r="Q268" s="237">
        <v>2.5018699999999998</v>
      </c>
      <c r="R268" s="237">
        <f>Q268*H268</f>
        <v>8.8666272799999994</v>
      </c>
      <c r="S268" s="237">
        <v>0</v>
      </c>
      <c r="T268" s="23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9" t="s">
        <v>163</v>
      </c>
      <c r="AT268" s="239" t="s">
        <v>159</v>
      </c>
      <c r="AU268" s="239" t="s">
        <v>85</v>
      </c>
      <c r="AY268" s="17" t="s">
        <v>156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7" t="s">
        <v>83</v>
      </c>
      <c r="BK268" s="240">
        <f>ROUND(I268*H268,2)</f>
        <v>0</v>
      </c>
      <c r="BL268" s="17" t="s">
        <v>163</v>
      </c>
      <c r="BM268" s="239" t="s">
        <v>410</v>
      </c>
    </row>
    <row r="269" s="13" customFormat="1">
      <c r="A269" s="13"/>
      <c r="B269" s="241"/>
      <c r="C269" s="242"/>
      <c r="D269" s="243" t="s">
        <v>165</v>
      </c>
      <c r="E269" s="244" t="s">
        <v>1</v>
      </c>
      <c r="F269" s="245" t="s">
        <v>298</v>
      </c>
      <c r="G269" s="242"/>
      <c r="H269" s="244" t="s">
        <v>1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165</v>
      </c>
      <c r="AU269" s="251" t="s">
        <v>85</v>
      </c>
      <c r="AV269" s="13" t="s">
        <v>83</v>
      </c>
      <c r="AW269" s="13" t="s">
        <v>32</v>
      </c>
      <c r="AX269" s="13" t="s">
        <v>76</v>
      </c>
      <c r="AY269" s="251" t="s">
        <v>156</v>
      </c>
    </row>
    <row r="270" s="14" customFormat="1">
      <c r="A270" s="14"/>
      <c r="B270" s="252"/>
      <c r="C270" s="253"/>
      <c r="D270" s="243" t="s">
        <v>165</v>
      </c>
      <c r="E270" s="254" t="s">
        <v>1</v>
      </c>
      <c r="F270" s="255" t="s">
        <v>411</v>
      </c>
      <c r="G270" s="253"/>
      <c r="H270" s="256">
        <v>0.44800000000000001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165</v>
      </c>
      <c r="AU270" s="262" t="s">
        <v>85</v>
      </c>
      <c r="AV270" s="14" t="s">
        <v>85</v>
      </c>
      <c r="AW270" s="14" t="s">
        <v>32</v>
      </c>
      <c r="AX270" s="14" t="s">
        <v>76</v>
      </c>
      <c r="AY270" s="262" t="s">
        <v>156</v>
      </c>
    </row>
    <row r="271" s="14" customFormat="1">
      <c r="A271" s="14"/>
      <c r="B271" s="252"/>
      <c r="C271" s="253"/>
      <c r="D271" s="243" t="s">
        <v>165</v>
      </c>
      <c r="E271" s="254" t="s">
        <v>1</v>
      </c>
      <c r="F271" s="255" t="s">
        <v>411</v>
      </c>
      <c r="G271" s="253"/>
      <c r="H271" s="256">
        <v>0.44800000000000001</v>
      </c>
      <c r="I271" s="257"/>
      <c r="J271" s="253"/>
      <c r="K271" s="253"/>
      <c r="L271" s="258"/>
      <c r="M271" s="259"/>
      <c r="N271" s="260"/>
      <c r="O271" s="260"/>
      <c r="P271" s="260"/>
      <c r="Q271" s="260"/>
      <c r="R271" s="260"/>
      <c r="S271" s="260"/>
      <c r="T271" s="261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2" t="s">
        <v>165</v>
      </c>
      <c r="AU271" s="262" t="s">
        <v>85</v>
      </c>
      <c r="AV271" s="14" t="s">
        <v>85</v>
      </c>
      <c r="AW271" s="14" t="s">
        <v>32</v>
      </c>
      <c r="AX271" s="14" t="s">
        <v>76</v>
      </c>
      <c r="AY271" s="262" t="s">
        <v>156</v>
      </c>
    </row>
    <row r="272" s="14" customFormat="1">
      <c r="A272" s="14"/>
      <c r="B272" s="252"/>
      <c r="C272" s="253"/>
      <c r="D272" s="243" t="s">
        <v>165</v>
      </c>
      <c r="E272" s="254" t="s">
        <v>1</v>
      </c>
      <c r="F272" s="255" t="s">
        <v>412</v>
      </c>
      <c r="G272" s="253"/>
      <c r="H272" s="256">
        <v>1.28</v>
      </c>
      <c r="I272" s="257"/>
      <c r="J272" s="253"/>
      <c r="K272" s="253"/>
      <c r="L272" s="258"/>
      <c r="M272" s="259"/>
      <c r="N272" s="260"/>
      <c r="O272" s="260"/>
      <c r="P272" s="260"/>
      <c r="Q272" s="260"/>
      <c r="R272" s="260"/>
      <c r="S272" s="260"/>
      <c r="T272" s="26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2" t="s">
        <v>165</v>
      </c>
      <c r="AU272" s="262" t="s">
        <v>85</v>
      </c>
      <c r="AV272" s="14" t="s">
        <v>85</v>
      </c>
      <c r="AW272" s="14" t="s">
        <v>32</v>
      </c>
      <c r="AX272" s="14" t="s">
        <v>76</v>
      </c>
      <c r="AY272" s="262" t="s">
        <v>156</v>
      </c>
    </row>
    <row r="273" s="14" customFormat="1">
      <c r="A273" s="14"/>
      <c r="B273" s="252"/>
      <c r="C273" s="253"/>
      <c r="D273" s="243" t="s">
        <v>165</v>
      </c>
      <c r="E273" s="254" t="s">
        <v>1</v>
      </c>
      <c r="F273" s="255" t="s">
        <v>413</v>
      </c>
      <c r="G273" s="253"/>
      <c r="H273" s="256">
        <v>1.3680000000000001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165</v>
      </c>
      <c r="AU273" s="262" t="s">
        <v>85</v>
      </c>
      <c r="AV273" s="14" t="s">
        <v>85</v>
      </c>
      <c r="AW273" s="14" t="s">
        <v>32</v>
      </c>
      <c r="AX273" s="14" t="s">
        <v>76</v>
      </c>
      <c r="AY273" s="262" t="s">
        <v>156</v>
      </c>
    </row>
    <row r="274" s="15" customFormat="1">
      <c r="A274" s="15"/>
      <c r="B274" s="263"/>
      <c r="C274" s="264"/>
      <c r="D274" s="243" t="s">
        <v>165</v>
      </c>
      <c r="E274" s="265" t="s">
        <v>1</v>
      </c>
      <c r="F274" s="266" t="s">
        <v>168</v>
      </c>
      <c r="G274" s="264"/>
      <c r="H274" s="267">
        <v>3.5440000000000005</v>
      </c>
      <c r="I274" s="268"/>
      <c r="J274" s="264"/>
      <c r="K274" s="264"/>
      <c r="L274" s="269"/>
      <c r="M274" s="270"/>
      <c r="N274" s="271"/>
      <c r="O274" s="271"/>
      <c r="P274" s="271"/>
      <c r="Q274" s="271"/>
      <c r="R274" s="271"/>
      <c r="S274" s="271"/>
      <c r="T274" s="27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3" t="s">
        <v>165</v>
      </c>
      <c r="AU274" s="273" t="s">
        <v>85</v>
      </c>
      <c r="AV274" s="15" t="s">
        <v>163</v>
      </c>
      <c r="AW274" s="15" t="s">
        <v>32</v>
      </c>
      <c r="AX274" s="15" t="s">
        <v>83</v>
      </c>
      <c r="AY274" s="273" t="s">
        <v>156</v>
      </c>
    </row>
    <row r="275" s="2" customFormat="1" ht="21.75" customHeight="1">
      <c r="A275" s="38"/>
      <c r="B275" s="39"/>
      <c r="C275" s="227" t="s">
        <v>7</v>
      </c>
      <c r="D275" s="227" t="s">
        <v>159</v>
      </c>
      <c r="E275" s="228" t="s">
        <v>414</v>
      </c>
      <c r="F275" s="229" t="s">
        <v>415</v>
      </c>
      <c r="G275" s="230" t="s">
        <v>200</v>
      </c>
      <c r="H275" s="231">
        <v>0.42599999999999999</v>
      </c>
      <c r="I275" s="232"/>
      <c r="J275" s="233">
        <f>ROUND(I275*H275,2)</f>
        <v>0</v>
      </c>
      <c r="K275" s="234"/>
      <c r="L275" s="44"/>
      <c r="M275" s="235" t="s">
        <v>1</v>
      </c>
      <c r="N275" s="236" t="s">
        <v>41</v>
      </c>
      <c r="O275" s="91"/>
      <c r="P275" s="237">
        <f>O275*H275</f>
        <v>0</v>
      </c>
      <c r="Q275" s="237">
        <v>1.0606199999999999</v>
      </c>
      <c r="R275" s="237">
        <f>Q275*H275</f>
        <v>0.45182411999999994</v>
      </c>
      <c r="S275" s="237">
        <v>0</v>
      </c>
      <c r="T275" s="23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9" t="s">
        <v>163</v>
      </c>
      <c r="AT275" s="239" t="s">
        <v>159</v>
      </c>
      <c r="AU275" s="239" t="s">
        <v>85</v>
      </c>
      <c r="AY275" s="17" t="s">
        <v>156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7" t="s">
        <v>83</v>
      </c>
      <c r="BK275" s="240">
        <f>ROUND(I275*H275,2)</f>
        <v>0</v>
      </c>
      <c r="BL275" s="17" t="s">
        <v>163</v>
      </c>
      <c r="BM275" s="239" t="s">
        <v>416</v>
      </c>
    </row>
    <row r="276" s="13" customFormat="1">
      <c r="A276" s="13"/>
      <c r="B276" s="241"/>
      <c r="C276" s="242"/>
      <c r="D276" s="243" t="s">
        <v>165</v>
      </c>
      <c r="E276" s="244" t="s">
        <v>1</v>
      </c>
      <c r="F276" s="245" t="s">
        <v>298</v>
      </c>
      <c r="G276" s="242"/>
      <c r="H276" s="244" t="s">
        <v>1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165</v>
      </c>
      <c r="AU276" s="251" t="s">
        <v>85</v>
      </c>
      <c r="AV276" s="13" t="s">
        <v>83</v>
      </c>
      <c r="AW276" s="13" t="s">
        <v>32</v>
      </c>
      <c r="AX276" s="13" t="s">
        <v>76</v>
      </c>
      <c r="AY276" s="251" t="s">
        <v>156</v>
      </c>
    </row>
    <row r="277" s="14" customFormat="1">
      <c r="A277" s="14"/>
      <c r="B277" s="252"/>
      <c r="C277" s="253"/>
      <c r="D277" s="243" t="s">
        <v>165</v>
      </c>
      <c r="E277" s="254" t="s">
        <v>1</v>
      </c>
      <c r="F277" s="255" t="s">
        <v>417</v>
      </c>
      <c r="G277" s="253"/>
      <c r="H277" s="256">
        <v>0.053999999999999999</v>
      </c>
      <c r="I277" s="257"/>
      <c r="J277" s="253"/>
      <c r="K277" s="253"/>
      <c r="L277" s="258"/>
      <c r="M277" s="259"/>
      <c r="N277" s="260"/>
      <c r="O277" s="260"/>
      <c r="P277" s="260"/>
      <c r="Q277" s="260"/>
      <c r="R277" s="260"/>
      <c r="S277" s="260"/>
      <c r="T277" s="26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2" t="s">
        <v>165</v>
      </c>
      <c r="AU277" s="262" t="s">
        <v>85</v>
      </c>
      <c r="AV277" s="14" t="s">
        <v>85</v>
      </c>
      <c r="AW277" s="14" t="s">
        <v>32</v>
      </c>
      <c r="AX277" s="14" t="s">
        <v>76</v>
      </c>
      <c r="AY277" s="262" t="s">
        <v>156</v>
      </c>
    </row>
    <row r="278" s="14" customFormat="1">
      <c r="A278" s="14"/>
      <c r="B278" s="252"/>
      <c r="C278" s="253"/>
      <c r="D278" s="243" t="s">
        <v>165</v>
      </c>
      <c r="E278" s="254" t="s">
        <v>1</v>
      </c>
      <c r="F278" s="255" t="s">
        <v>417</v>
      </c>
      <c r="G278" s="253"/>
      <c r="H278" s="256">
        <v>0.053999999999999999</v>
      </c>
      <c r="I278" s="257"/>
      <c r="J278" s="253"/>
      <c r="K278" s="253"/>
      <c r="L278" s="258"/>
      <c r="M278" s="259"/>
      <c r="N278" s="260"/>
      <c r="O278" s="260"/>
      <c r="P278" s="260"/>
      <c r="Q278" s="260"/>
      <c r="R278" s="260"/>
      <c r="S278" s="260"/>
      <c r="T278" s="26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2" t="s">
        <v>165</v>
      </c>
      <c r="AU278" s="262" t="s">
        <v>85</v>
      </c>
      <c r="AV278" s="14" t="s">
        <v>85</v>
      </c>
      <c r="AW278" s="14" t="s">
        <v>32</v>
      </c>
      <c r="AX278" s="14" t="s">
        <v>76</v>
      </c>
      <c r="AY278" s="262" t="s">
        <v>156</v>
      </c>
    </row>
    <row r="279" s="14" customFormat="1">
      <c r="A279" s="14"/>
      <c r="B279" s="252"/>
      <c r="C279" s="253"/>
      <c r="D279" s="243" t="s">
        <v>165</v>
      </c>
      <c r="E279" s="254" t="s">
        <v>1</v>
      </c>
      <c r="F279" s="255" t="s">
        <v>418</v>
      </c>
      <c r="G279" s="253"/>
      <c r="H279" s="256">
        <v>0.154</v>
      </c>
      <c r="I279" s="257"/>
      <c r="J279" s="253"/>
      <c r="K279" s="253"/>
      <c r="L279" s="258"/>
      <c r="M279" s="259"/>
      <c r="N279" s="260"/>
      <c r="O279" s="260"/>
      <c r="P279" s="260"/>
      <c r="Q279" s="260"/>
      <c r="R279" s="260"/>
      <c r="S279" s="260"/>
      <c r="T279" s="26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2" t="s">
        <v>165</v>
      </c>
      <c r="AU279" s="262" t="s">
        <v>85</v>
      </c>
      <c r="AV279" s="14" t="s">
        <v>85</v>
      </c>
      <c r="AW279" s="14" t="s">
        <v>32</v>
      </c>
      <c r="AX279" s="14" t="s">
        <v>76</v>
      </c>
      <c r="AY279" s="262" t="s">
        <v>156</v>
      </c>
    </row>
    <row r="280" s="14" customFormat="1">
      <c r="A280" s="14"/>
      <c r="B280" s="252"/>
      <c r="C280" s="253"/>
      <c r="D280" s="243" t="s">
        <v>165</v>
      </c>
      <c r="E280" s="254" t="s">
        <v>1</v>
      </c>
      <c r="F280" s="255" t="s">
        <v>419</v>
      </c>
      <c r="G280" s="253"/>
      <c r="H280" s="256">
        <v>0.16400000000000001</v>
      </c>
      <c r="I280" s="257"/>
      <c r="J280" s="253"/>
      <c r="K280" s="253"/>
      <c r="L280" s="258"/>
      <c r="M280" s="259"/>
      <c r="N280" s="260"/>
      <c r="O280" s="260"/>
      <c r="P280" s="260"/>
      <c r="Q280" s="260"/>
      <c r="R280" s="260"/>
      <c r="S280" s="260"/>
      <c r="T280" s="26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2" t="s">
        <v>165</v>
      </c>
      <c r="AU280" s="262" t="s">
        <v>85</v>
      </c>
      <c r="AV280" s="14" t="s">
        <v>85</v>
      </c>
      <c r="AW280" s="14" t="s">
        <v>32</v>
      </c>
      <c r="AX280" s="14" t="s">
        <v>76</v>
      </c>
      <c r="AY280" s="262" t="s">
        <v>156</v>
      </c>
    </row>
    <row r="281" s="15" customFormat="1">
      <c r="A281" s="15"/>
      <c r="B281" s="263"/>
      <c r="C281" s="264"/>
      <c r="D281" s="243" t="s">
        <v>165</v>
      </c>
      <c r="E281" s="265" t="s">
        <v>1</v>
      </c>
      <c r="F281" s="266" t="s">
        <v>168</v>
      </c>
      <c r="G281" s="264"/>
      <c r="H281" s="267">
        <v>0.42600000000000005</v>
      </c>
      <c r="I281" s="268"/>
      <c r="J281" s="264"/>
      <c r="K281" s="264"/>
      <c r="L281" s="269"/>
      <c r="M281" s="270"/>
      <c r="N281" s="271"/>
      <c r="O281" s="271"/>
      <c r="P281" s="271"/>
      <c r="Q281" s="271"/>
      <c r="R281" s="271"/>
      <c r="S281" s="271"/>
      <c r="T281" s="272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3" t="s">
        <v>165</v>
      </c>
      <c r="AU281" s="273" t="s">
        <v>85</v>
      </c>
      <c r="AV281" s="15" t="s">
        <v>163</v>
      </c>
      <c r="AW281" s="15" t="s">
        <v>32</v>
      </c>
      <c r="AX281" s="15" t="s">
        <v>83</v>
      </c>
      <c r="AY281" s="273" t="s">
        <v>156</v>
      </c>
    </row>
    <row r="282" s="2" customFormat="1" ht="33" customHeight="1">
      <c r="A282" s="38"/>
      <c r="B282" s="39"/>
      <c r="C282" s="227" t="s">
        <v>420</v>
      </c>
      <c r="D282" s="227" t="s">
        <v>159</v>
      </c>
      <c r="E282" s="228" t="s">
        <v>421</v>
      </c>
      <c r="F282" s="229" t="s">
        <v>422</v>
      </c>
      <c r="G282" s="230" t="s">
        <v>162</v>
      </c>
      <c r="H282" s="231">
        <v>2.3439999999999999</v>
      </c>
      <c r="I282" s="232"/>
      <c r="J282" s="233">
        <f>ROUND(I282*H282,2)</f>
        <v>0</v>
      </c>
      <c r="K282" s="234"/>
      <c r="L282" s="44"/>
      <c r="M282" s="235" t="s">
        <v>1</v>
      </c>
      <c r="N282" s="236" t="s">
        <v>41</v>
      </c>
      <c r="O282" s="91"/>
      <c r="P282" s="237">
        <f>O282*H282</f>
        <v>0</v>
      </c>
      <c r="Q282" s="237">
        <v>0.50100999999999996</v>
      </c>
      <c r="R282" s="237">
        <f>Q282*H282</f>
        <v>1.1743674399999999</v>
      </c>
      <c r="S282" s="237">
        <v>0</v>
      </c>
      <c r="T282" s="23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9" t="s">
        <v>163</v>
      </c>
      <c r="AT282" s="239" t="s">
        <v>159</v>
      </c>
      <c r="AU282" s="239" t="s">
        <v>85</v>
      </c>
      <c r="AY282" s="17" t="s">
        <v>156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7" t="s">
        <v>83</v>
      </c>
      <c r="BK282" s="240">
        <f>ROUND(I282*H282,2)</f>
        <v>0</v>
      </c>
      <c r="BL282" s="17" t="s">
        <v>163</v>
      </c>
      <c r="BM282" s="239" t="s">
        <v>423</v>
      </c>
    </row>
    <row r="283" s="13" customFormat="1">
      <c r="A283" s="13"/>
      <c r="B283" s="241"/>
      <c r="C283" s="242"/>
      <c r="D283" s="243" t="s">
        <v>165</v>
      </c>
      <c r="E283" s="244" t="s">
        <v>1</v>
      </c>
      <c r="F283" s="245" t="s">
        <v>424</v>
      </c>
      <c r="G283" s="242"/>
      <c r="H283" s="244" t="s">
        <v>1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165</v>
      </c>
      <c r="AU283" s="251" t="s">
        <v>85</v>
      </c>
      <c r="AV283" s="13" t="s">
        <v>83</v>
      </c>
      <c r="AW283" s="13" t="s">
        <v>32</v>
      </c>
      <c r="AX283" s="13" t="s">
        <v>76</v>
      </c>
      <c r="AY283" s="251" t="s">
        <v>156</v>
      </c>
    </row>
    <row r="284" s="14" customFormat="1">
      <c r="A284" s="14"/>
      <c r="B284" s="252"/>
      <c r="C284" s="253"/>
      <c r="D284" s="243" t="s">
        <v>165</v>
      </c>
      <c r="E284" s="254" t="s">
        <v>1</v>
      </c>
      <c r="F284" s="255" t="s">
        <v>425</v>
      </c>
      <c r="G284" s="253"/>
      <c r="H284" s="256">
        <v>2.3439999999999999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165</v>
      </c>
      <c r="AU284" s="262" t="s">
        <v>85</v>
      </c>
      <c r="AV284" s="14" t="s">
        <v>85</v>
      </c>
      <c r="AW284" s="14" t="s">
        <v>32</v>
      </c>
      <c r="AX284" s="14" t="s">
        <v>76</v>
      </c>
      <c r="AY284" s="262" t="s">
        <v>156</v>
      </c>
    </row>
    <row r="285" s="15" customFormat="1">
      <c r="A285" s="15"/>
      <c r="B285" s="263"/>
      <c r="C285" s="264"/>
      <c r="D285" s="243" t="s">
        <v>165</v>
      </c>
      <c r="E285" s="265" t="s">
        <v>1</v>
      </c>
      <c r="F285" s="266" t="s">
        <v>168</v>
      </c>
      <c r="G285" s="264"/>
      <c r="H285" s="267">
        <v>2.3439999999999999</v>
      </c>
      <c r="I285" s="268"/>
      <c r="J285" s="264"/>
      <c r="K285" s="264"/>
      <c r="L285" s="269"/>
      <c r="M285" s="270"/>
      <c r="N285" s="271"/>
      <c r="O285" s="271"/>
      <c r="P285" s="271"/>
      <c r="Q285" s="271"/>
      <c r="R285" s="271"/>
      <c r="S285" s="271"/>
      <c r="T285" s="272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3" t="s">
        <v>165</v>
      </c>
      <c r="AU285" s="273" t="s">
        <v>85</v>
      </c>
      <c r="AV285" s="15" t="s">
        <v>163</v>
      </c>
      <c r="AW285" s="15" t="s">
        <v>32</v>
      </c>
      <c r="AX285" s="15" t="s">
        <v>83</v>
      </c>
      <c r="AY285" s="273" t="s">
        <v>156</v>
      </c>
    </row>
    <row r="286" s="2" customFormat="1" ht="33" customHeight="1">
      <c r="A286" s="38"/>
      <c r="B286" s="39"/>
      <c r="C286" s="227" t="s">
        <v>426</v>
      </c>
      <c r="D286" s="227" t="s">
        <v>159</v>
      </c>
      <c r="E286" s="228" t="s">
        <v>427</v>
      </c>
      <c r="F286" s="229" t="s">
        <v>428</v>
      </c>
      <c r="G286" s="230" t="s">
        <v>162</v>
      </c>
      <c r="H286" s="231">
        <v>13.94</v>
      </c>
      <c r="I286" s="232"/>
      <c r="J286" s="233">
        <f>ROUND(I286*H286,2)</f>
        <v>0</v>
      </c>
      <c r="K286" s="234"/>
      <c r="L286" s="44"/>
      <c r="M286" s="235" t="s">
        <v>1</v>
      </c>
      <c r="N286" s="236" t="s">
        <v>41</v>
      </c>
      <c r="O286" s="91"/>
      <c r="P286" s="237">
        <f>O286*H286</f>
        <v>0</v>
      </c>
      <c r="Q286" s="237">
        <v>1.2381500000000001</v>
      </c>
      <c r="R286" s="237">
        <f>Q286*H286</f>
        <v>17.259810999999999</v>
      </c>
      <c r="S286" s="237">
        <v>0</v>
      </c>
      <c r="T286" s="23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9" t="s">
        <v>163</v>
      </c>
      <c r="AT286" s="239" t="s">
        <v>159</v>
      </c>
      <c r="AU286" s="239" t="s">
        <v>85</v>
      </c>
      <c r="AY286" s="17" t="s">
        <v>156</v>
      </c>
      <c r="BE286" s="240">
        <f>IF(N286="základní",J286,0)</f>
        <v>0</v>
      </c>
      <c r="BF286" s="240">
        <f>IF(N286="snížená",J286,0)</f>
        <v>0</v>
      </c>
      <c r="BG286" s="240">
        <f>IF(N286="zákl. přenesená",J286,0)</f>
        <v>0</v>
      </c>
      <c r="BH286" s="240">
        <f>IF(N286="sníž. přenesená",J286,0)</f>
        <v>0</v>
      </c>
      <c r="BI286" s="240">
        <f>IF(N286="nulová",J286,0)</f>
        <v>0</v>
      </c>
      <c r="BJ286" s="17" t="s">
        <v>83</v>
      </c>
      <c r="BK286" s="240">
        <f>ROUND(I286*H286,2)</f>
        <v>0</v>
      </c>
      <c r="BL286" s="17" t="s">
        <v>163</v>
      </c>
      <c r="BM286" s="239" t="s">
        <v>429</v>
      </c>
    </row>
    <row r="287" s="13" customFormat="1">
      <c r="A287" s="13"/>
      <c r="B287" s="241"/>
      <c r="C287" s="242"/>
      <c r="D287" s="243" t="s">
        <v>165</v>
      </c>
      <c r="E287" s="244" t="s">
        <v>1</v>
      </c>
      <c r="F287" s="245" t="s">
        <v>430</v>
      </c>
      <c r="G287" s="242"/>
      <c r="H287" s="244" t="s">
        <v>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165</v>
      </c>
      <c r="AU287" s="251" t="s">
        <v>85</v>
      </c>
      <c r="AV287" s="13" t="s">
        <v>83</v>
      </c>
      <c r="AW287" s="13" t="s">
        <v>32</v>
      </c>
      <c r="AX287" s="13" t="s">
        <v>76</v>
      </c>
      <c r="AY287" s="251" t="s">
        <v>156</v>
      </c>
    </row>
    <row r="288" s="14" customFormat="1">
      <c r="A288" s="14"/>
      <c r="B288" s="252"/>
      <c r="C288" s="253"/>
      <c r="D288" s="243" t="s">
        <v>165</v>
      </c>
      <c r="E288" s="254" t="s">
        <v>1</v>
      </c>
      <c r="F288" s="255" t="s">
        <v>387</v>
      </c>
      <c r="G288" s="253"/>
      <c r="H288" s="256">
        <v>3.8130000000000002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2" t="s">
        <v>165</v>
      </c>
      <c r="AU288" s="262" t="s">
        <v>85</v>
      </c>
      <c r="AV288" s="14" t="s">
        <v>85</v>
      </c>
      <c r="AW288" s="14" t="s">
        <v>32</v>
      </c>
      <c r="AX288" s="14" t="s">
        <v>76</v>
      </c>
      <c r="AY288" s="262" t="s">
        <v>156</v>
      </c>
    </row>
    <row r="289" s="14" customFormat="1">
      <c r="A289" s="14"/>
      <c r="B289" s="252"/>
      <c r="C289" s="253"/>
      <c r="D289" s="243" t="s">
        <v>165</v>
      </c>
      <c r="E289" s="254" t="s">
        <v>1</v>
      </c>
      <c r="F289" s="255" t="s">
        <v>431</v>
      </c>
      <c r="G289" s="253"/>
      <c r="H289" s="256">
        <v>4.6870000000000003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2" t="s">
        <v>165</v>
      </c>
      <c r="AU289" s="262" t="s">
        <v>85</v>
      </c>
      <c r="AV289" s="14" t="s">
        <v>85</v>
      </c>
      <c r="AW289" s="14" t="s">
        <v>32</v>
      </c>
      <c r="AX289" s="14" t="s">
        <v>76</v>
      </c>
      <c r="AY289" s="262" t="s">
        <v>156</v>
      </c>
    </row>
    <row r="290" s="13" customFormat="1">
      <c r="A290" s="13"/>
      <c r="B290" s="241"/>
      <c r="C290" s="242"/>
      <c r="D290" s="243" t="s">
        <v>165</v>
      </c>
      <c r="E290" s="244" t="s">
        <v>1</v>
      </c>
      <c r="F290" s="245" t="s">
        <v>432</v>
      </c>
      <c r="G290" s="242"/>
      <c r="H290" s="244" t="s">
        <v>1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165</v>
      </c>
      <c r="AU290" s="251" t="s">
        <v>85</v>
      </c>
      <c r="AV290" s="13" t="s">
        <v>83</v>
      </c>
      <c r="AW290" s="13" t="s">
        <v>32</v>
      </c>
      <c r="AX290" s="13" t="s">
        <v>76</v>
      </c>
      <c r="AY290" s="251" t="s">
        <v>156</v>
      </c>
    </row>
    <row r="291" s="14" customFormat="1">
      <c r="A291" s="14"/>
      <c r="B291" s="252"/>
      <c r="C291" s="253"/>
      <c r="D291" s="243" t="s">
        <v>165</v>
      </c>
      <c r="E291" s="254" t="s">
        <v>1</v>
      </c>
      <c r="F291" s="255" t="s">
        <v>433</v>
      </c>
      <c r="G291" s="253"/>
      <c r="H291" s="256">
        <v>5.4400000000000004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2" t="s">
        <v>165</v>
      </c>
      <c r="AU291" s="262" t="s">
        <v>85</v>
      </c>
      <c r="AV291" s="14" t="s">
        <v>85</v>
      </c>
      <c r="AW291" s="14" t="s">
        <v>32</v>
      </c>
      <c r="AX291" s="14" t="s">
        <v>76</v>
      </c>
      <c r="AY291" s="262" t="s">
        <v>156</v>
      </c>
    </row>
    <row r="292" s="15" customFormat="1">
      <c r="A292" s="15"/>
      <c r="B292" s="263"/>
      <c r="C292" s="264"/>
      <c r="D292" s="243" t="s">
        <v>165</v>
      </c>
      <c r="E292" s="265" t="s">
        <v>1</v>
      </c>
      <c r="F292" s="266" t="s">
        <v>168</v>
      </c>
      <c r="G292" s="264"/>
      <c r="H292" s="267">
        <v>13.940000000000001</v>
      </c>
      <c r="I292" s="268"/>
      <c r="J292" s="264"/>
      <c r="K292" s="264"/>
      <c r="L292" s="269"/>
      <c r="M292" s="270"/>
      <c r="N292" s="271"/>
      <c r="O292" s="271"/>
      <c r="P292" s="271"/>
      <c r="Q292" s="271"/>
      <c r="R292" s="271"/>
      <c r="S292" s="271"/>
      <c r="T292" s="272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3" t="s">
        <v>165</v>
      </c>
      <c r="AU292" s="273" t="s">
        <v>85</v>
      </c>
      <c r="AV292" s="15" t="s">
        <v>163</v>
      </c>
      <c r="AW292" s="15" t="s">
        <v>32</v>
      </c>
      <c r="AX292" s="15" t="s">
        <v>83</v>
      </c>
      <c r="AY292" s="273" t="s">
        <v>156</v>
      </c>
    </row>
    <row r="293" s="2" customFormat="1" ht="24.15" customHeight="1">
      <c r="A293" s="38"/>
      <c r="B293" s="39"/>
      <c r="C293" s="227" t="s">
        <v>434</v>
      </c>
      <c r="D293" s="227" t="s">
        <v>159</v>
      </c>
      <c r="E293" s="228" t="s">
        <v>435</v>
      </c>
      <c r="F293" s="229" t="s">
        <v>436</v>
      </c>
      <c r="G293" s="230" t="s">
        <v>200</v>
      </c>
      <c r="H293" s="231">
        <v>0.13100000000000001</v>
      </c>
      <c r="I293" s="232"/>
      <c r="J293" s="233">
        <f>ROUND(I293*H293,2)</f>
        <v>0</v>
      </c>
      <c r="K293" s="234"/>
      <c r="L293" s="44"/>
      <c r="M293" s="235" t="s">
        <v>1</v>
      </c>
      <c r="N293" s="236" t="s">
        <v>41</v>
      </c>
      <c r="O293" s="91"/>
      <c r="P293" s="237">
        <f>O293*H293</f>
        <v>0</v>
      </c>
      <c r="Q293" s="237">
        <v>1.0593999999999999</v>
      </c>
      <c r="R293" s="237">
        <f>Q293*H293</f>
        <v>0.1387814</v>
      </c>
      <c r="S293" s="237">
        <v>0</v>
      </c>
      <c r="T293" s="23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9" t="s">
        <v>163</v>
      </c>
      <c r="AT293" s="239" t="s">
        <v>159</v>
      </c>
      <c r="AU293" s="239" t="s">
        <v>85</v>
      </c>
      <c r="AY293" s="17" t="s">
        <v>156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7" t="s">
        <v>83</v>
      </c>
      <c r="BK293" s="240">
        <f>ROUND(I293*H293,2)</f>
        <v>0</v>
      </c>
      <c r="BL293" s="17" t="s">
        <v>163</v>
      </c>
      <c r="BM293" s="239" t="s">
        <v>437</v>
      </c>
    </row>
    <row r="294" s="13" customFormat="1">
      <c r="A294" s="13"/>
      <c r="B294" s="241"/>
      <c r="C294" s="242"/>
      <c r="D294" s="243" t="s">
        <v>165</v>
      </c>
      <c r="E294" s="244" t="s">
        <v>1</v>
      </c>
      <c r="F294" s="245" t="s">
        <v>424</v>
      </c>
      <c r="G294" s="242"/>
      <c r="H294" s="244" t="s">
        <v>1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165</v>
      </c>
      <c r="AU294" s="251" t="s">
        <v>85</v>
      </c>
      <c r="AV294" s="13" t="s">
        <v>83</v>
      </c>
      <c r="AW294" s="13" t="s">
        <v>32</v>
      </c>
      <c r="AX294" s="13" t="s">
        <v>76</v>
      </c>
      <c r="AY294" s="251" t="s">
        <v>156</v>
      </c>
    </row>
    <row r="295" s="14" customFormat="1">
      <c r="A295" s="14"/>
      <c r="B295" s="252"/>
      <c r="C295" s="253"/>
      <c r="D295" s="243" t="s">
        <v>165</v>
      </c>
      <c r="E295" s="254" t="s">
        <v>1</v>
      </c>
      <c r="F295" s="255" t="s">
        <v>438</v>
      </c>
      <c r="G295" s="253"/>
      <c r="H295" s="256">
        <v>0.019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165</v>
      </c>
      <c r="AU295" s="262" t="s">
        <v>85</v>
      </c>
      <c r="AV295" s="14" t="s">
        <v>85</v>
      </c>
      <c r="AW295" s="14" t="s">
        <v>32</v>
      </c>
      <c r="AX295" s="14" t="s">
        <v>76</v>
      </c>
      <c r="AY295" s="262" t="s">
        <v>156</v>
      </c>
    </row>
    <row r="296" s="13" customFormat="1">
      <c r="A296" s="13"/>
      <c r="B296" s="241"/>
      <c r="C296" s="242"/>
      <c r="D296" s="243" t="s">
        <v>165</v>
      </c>
      <c r="E296" s="244" t="s">
        <v>1</v>
      </c>
      <c r="F296" s="245" t="s">
        <v>430</v>
      </c>
      <c r="G296" s="242"/>
      <c r="H296" s="244" t="s">
        <v>1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165</v>
      </c>
      <c r="AU296" s="251" t="s">
        <v>85</v>
      </c>
      <c r="AV296" s="13" t="s">
        <v>83</v>
      </c>
      <c r="AW296" s="13" t="s">
        <v>32</v>
      </c>
      <c r="AX296" s="13" t="s">
        <v>76</v>
      </c>
      <c r="AY296" s="251" t="s">
        <v>156</v>
      </c>
    </row>
    <row r="297" s="14" customFormat="1">
      <c r="A297" s="14"/>
      <c r="B297" s="252"/>
      <c r="C297" s="253"/>
      <c r="D297" s="243" t="s">
        <v>165</v>
      </c>
      <c r="E297" s="254" t="s">
        <v>1</v>
      </c>
      <c r="F297" s="255" t="s">
        <v>439</v>
      </c>
      <c r="G297" s="253"/>
      <c r="H297" s="256">
        <v>0.031</v>
      </c>
      <c r="I297" s="257"/>
      <c r="J297" s="253"/>
      <c r="K297" s="253"/>
      <c r="L297" s="258"/>
      <c r="M297" s="259"/>
      <c r="N297" s="260"/>
      <c r="O297" s="260"/>
      <c r="P297" s="260"/>
      <c r="Q297" s="260"/>
      <c r="R297" s="260"/>
      <c r="S297" s="260"/>
      <c r="T297" s="26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2" t="s">
        <v>165</v>
      </c>
      <c r="AU297" s="262" t="s">
        <v>85</v>
      </c>
      <c r="AV297" s="14" t="s">
        <v>85</v>
      </c>
      <c r="AW297" s="14" t="s">
        <v>32</v>
      </c>
      <c r="AX297" s="14" t="s">
        <v>76</v>
      </c>
      <c r="AY297" s="262" t="s">
        <v>156</v>
      </c>
    </row>
    <row r="298" s="14" customFormat="1">
      <c r="A298" s="14"/>
      <c r="B298" s="252"/>
      <c r="C298" s="253"/>
      <c r="D298" s="243" t="s">
        <v>165</v>
      </c>
      <c r="E298" s="254" t="s">
        <v>1</v>
      </c>
      <c r="F298" s="255" t="s">
        <v>440</v>
      </c>
      <c r="G298" s="253"/>
      <c r="H298" s="256">
        <v>0.036999999999999998</v>
      </c>
      <c r="I298" s="257"/>
      <c r="J298" s="253"/>
      <c r="K298" s="253"/>
      <c r="L298" s="258"/>
      <c r="M298" s="259"/>
      <c r="N298" s="260"/>
      <c r="O298" s="260"/>
      <c r="P298" s="260"/>
      <c r="Q298" s="260"/>
      <c r="R298" s="260"/>
      <c r="S298" s="260"/>
      <c r="T298" s="26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2" t="s">
        <v>165</v>
      </c>
      <c r="AU298" s="262" t="s">
        <v>85</v>
      </c>
      <c r="AV298" s="14" t="s">
        <v>85</v>
      </c>
      <c r="AW298" s="14" t="s">
        <v>32</v>
      </c>
      <c r="AX298" s="14" t="s">
        <v>76</v>
      </c>
      <c r="AY298" s="262" t="s">
        <v>156</v>
      </c>
    </row>
    <row r="299" s="13" customFormat="1">
      <c r="A299" s="13"/>
      <c r="B299" s="241"/>
      <c r="C299" s="242"/>
      <c r="D299" s="243" t="s">
        <v>165</v>
      </c>
      <c r="E299" s="244" t="s">
        <v>1</v>
      </c>
      <c r="F299" s="245" t="s">
        <v>441</v>
      </c>
      <c r="G299" s="242"/>
      <c r="H299" s="244" t="s">
        <v>1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165</v>
      </c>
      <c r="AU299" s="251" t="s">
        <v>85</v>
      </c>
      <c r="AV299" s="13" t="s">
        <v>83</v>
      </c>
      <c r="AW299" s="13" t="s">
        <v>32</v>
      </c>
      <c r="AX299" s="13" t="s">
        <v>76</v>
      </c>
      <c r="AY299" s="251" t="s">
        <v>156</v>
      </c>
    </row>
    <row r="300" s="14" customFormat="1">
      <c r="A300" s="14"/>
      <c r="B300" s="252"/>
      <c r="C300" s="253"/>
      <c r="D300" s="243" t="s">
        <v>165</v>
      </c>
      <c r="E300" s="254" t="s">
        <v>1</v>
      </c>
      <c r="F300" s="255" t="s">
        <v>442</v>
      </c>
      <c r="G300" s="253"/>
      <c r="H300" s="256">
        <v>0.043999999999999997</v>
      </c>
      <c r="I300" s="257"/>
      <c r="J300" s="253"/>
      <c r="K300" s="253"/>
      <c r="L300" s="258"/>
      <c r="M300" s="259"/>
      <c r="N300" s="260"/>
      <c r="O300" s="260"/>
      <c r="P300" s="260"/>
      <c r="Q300" s="260"/>
      <c r="R300" s="260"/>
      <c r="S300" s="260"/>
      <c r="T300" s="26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2" t="s">
        <v>165</v>
      </c>
      <c r="AU300" s="262" t="s">
        <v>85</v>
      </c>
      <c r="AV300" s="14" t="s">
        <v>85</v>
      </c>
      <c r="AW300" s="14" t="s">
        <v>32</v>
      </c>
      <c r="AX300" s="14" t="s">
        <v>76</v>
      </c>
      <c r="AY300" s="262" t="s">
        <v>156</v>
      </c>
    </row>
    <row r="301" s="15" customFormat="1">
      <c r="A301" s="15"/>
      <c r="B301" s="263"/>
      <c r="C301" s="264"/>
      <c r="D301" s="243" t="s">
        <v>165</v>
      </c>
      <c r="E301" s="265" t="s">
        <v>1</v>
      </c>
      <c r="F301" s="266" t="s">
        <v>168</v>
      </c>
      <c r="G301" s="264"/>
      <c r="H301" s="267">
        <v>0.13100000000000001</v>
      </c>
      <c r="I301" s="268"/>
      <c r="J301" s="264"/>
      <c r="K301" s="264"/>
      <c r="L301" s="269"/>
      <c r="M301" s="270"/>
      <c r="N301" s="271"/>
      <c r="O301" s="271"/>
      <c r="P301" s="271"/>
      <c r="Q301" s="271"/>
      <c r="R301" s="271"/>
      <c r="S301" s="271"/>
      <c r="T301" s="272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3" t="s">
        <v>165</v>
      </c>
      <c r="AU301" s="273" t="s">
        <v>85</v>
      </c>
      <c r="AV301" s="15" t="s">
        <v>163</v>
      </c>
      <c r="AW301" s="15" t="s">
        <v>32</v>
      </c>
      <c r="AX301" s="15" t="s">
        <v>83</v>
      </c>
      <c r="AY301" s="273" t="s">
        <v>156</v>
      </c>
    </row>
    <row r="302" s="2" customFormat="1" ht="16.5" customHeight="1">
      <c r="A302" s="38"/>
      <c r="B302" s="39"/>
      <c r="C302" s="227" t="s">
        <v>443</v>
      </c>
      <c r="D302" s="227" t="s">
        <v>159</v>
      </c>
      <c r="E302" s="228" t="s">
        <v>444</v>
      </c>
      <c r="F302" s="229" t="s">
        <v>445</v>
      </c>
      <c r="G302" s="230" t="s">
        <v>446</v>
      </c>
      <c r="H302" s="231">
        <v>1</v>
      </c>
      <c r="I302" s="232"/>
      <c r="J302" s="233">
        <f>ROUND(I302*H302,2)</f>
        <v>0</v>
      </c>
      <c r="K302" s="234"/>
      <c r="L302" s="44"/>
      <c r="M302" s="235" t="s">
        <v>1</v>
      </c>
      <c r="N302" s="236" t="s">
        <v>41</v>
      </c>
      <c r="O302" s="91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9" t="s">
        <v>163</v>
      </c>
      <c r="AT302" s="239" t="s">
        <v>159</v>
      </c>
      <c r="AU302" s="239" t="s">
        <v>85</v>
      </c>
      <c r="AY302" s="17" t="s">
        <v>156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7" t="s">
        <v>83</v>
      </c>
      <c r="BK302" s="240">
        <f>ROUND(I302*H302,2)</f>
        <v>0</v>
      </c>
      <c r="BL302" s="17" t="s">
        <v>163</v>
      </c>
      <c r="BM302" s="239" t="s">
        <v>447</v>
      </c>
    </row>
    <row r="303" s="12" customFormat="1" ht="22.8" customHeight="1">
      <c r="A303" s="12"/>
      <c r="B303" s="211"/>
      <c r="C303" s="212"/>
      <c r="D303" s="213" t="s">
        <v>75</v>
      </c>
      <c r="E303" s="225" t="s">
        <v>176</v>
      </c>
      <c r="F303" s="225" t="s">
        <v>448</v>
      </c>
      <c r="G303" s="212"/>
      <c r="H303" s="212"/>
      <c r="I303" s="215"/>
      <c r="J303" s="226">
        <f>BK303</f>
        <v>0</v>
      </c>
      <c r="K303" s="212"/>
      <c r="L303" s="217"/>
      <c r="M303" s="218"/>
      <c r="N303" s="219"/>
      <c r="O303" s="219"/>
      <c r="P303" s="220">
        <f>SUM(P304:P400)</f>
        <v>0</v>
      </c>
      <c r="Q303" s="219"/>
      <c r="R303" s="220">
        <f>SUM(R304:R400)</f>
        <v>61.416707030000012</v>
      </c>
      <c r="S303" s="219"/>
      <c r="T303" s="221">
        <f>SUM(T304:T400)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22" t="s">
        <v>83</v>
      </c>
      <c r="AT303" s="223" t="s">
        <v>75</v>
      </c>
      <c r="AU303" s="223" t="s">
        <v>83</v>
      </c>
      <c r="AY303" s="222" t="s">
        <v>156</v>
      </c>
      <c r="BK303" s="224">
        <f>SUM(BK304:BK400)</f>
        <v>0</v>
      </c>
    </row>
    <row r="304" s="2" customFormat="1" ht="24.15" customHeight="1">
      <c r="A304" s="38"/>
      <c r="B304" s="39"/>
      <c r="C304" s="227" t="s">
        <v>449</v>
      </c>
      <c r="D304" s="227" t="s">
        <v>159</v>
      </c>
      <c r="E304" s="228" t="s">
        <v>450</v>
      </c>
      <c r="F304" s="229" t="s">
        <v>451</v>
      </c>
      <c r="G304" s="230" t="s">
        <v>179</v>
      </c>
      <c r="H304" s="231">
        <v>1.948</v>
      </c>
      <c r="I304" s="232"/>
      <c r="J304" s="233">
        <f>ROUND(I304*H304,2)</f>
        <v>0</v>
      </c>
      <c r="K304" s="234"/>
      <c r="L304" s="44"/>
      <c r="M304" s="235" t="s">
        <v>1</v>
      </c>
      <c r="N304" s="236" t="s">
        <v>41</v>
      </c>
      <c r="O304" s="91"/>
      <c r="P304" s="237">
        <f>O304*H304</f>
        <v>0</v>
      </c>
      <c r="Q304" s="237">
        <v>2.5773000000000001</v>
      </c>
      <c r="R304" s="237">
        <f>Q304*H304</f>
        <v>5.0205804000000001</v>
      </c>
      <c r="S304" s="237">
        <v>0</v>
      </c>
      <c r="T304" s="23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9" t="s">
        <v>163</v>
      </c>
      <c r="AT304" s="239" t="s">
        <v>159</v>
      </c>
      <c r="AU304" s="239" t="s">
        <v>85</v>
      </c>
      <c r="AY304" s="17" t="s">
        <v>156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7" t="s">
        <v>83</v>
      </c>
      <c r="BK304" s="240">
        <f>ROUND(I304*H304,2)</f>
        <v>0</v>
      </c>
      <c r="BL304" s="17" t="s">
        <v>163</v>
      </c>
      <c r="BM304" s="239" t="s">
        <v>452</v>
      </c>
    </row>
    <row r="305" s="13" customFormat="1">
      <c r="A305" s="13"/>
      <c r="B305" s="241"/>
      <c r="C305" s="242"/>
      <c r="D305" s="243" t="s">
        <v>165</v>
      </c>
      <c r="E305" s="244" t="s">
        <v>1</v>
      </c>
      <c r="F305" s="245" t="s">
        <v>172</v>
      </c>
      <c r="G305" s="242"/>
      <c r="H305" s="244" t="s">
        <v>1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165</v>
      </c>
      <c r="AU305" s="251" t="s">
        <v>85</v>
      </c>
      <c r="AV305" s="13" t="s">
        <v>83</v>
      </c>
      <c r="AW305" s="13" t="s">
        <v>32</v>
      </c>
      <c r="AX305" s="13" t="s">
        <v>76</v>
      </c>
      <c r="AY305" s="251" t="s">
        <v>156</v>
      </c>
    </row>
    <row r="306" s="14" customFormat="1">
      <c r="A306" s="14"/>
      <c r="B306" s="252"/>
      <c r="C306" s="253"/>
      <c r="D306" s="243" t="s">
        <v>165</v>
      </c>
      <c r="E306" s="254" t="s">
        <v>1</v>
      </c>
      <c r="F306" s="255" t="s">
        <v>453</v>
      </c>
      <c r="G306" s="253"/>
      <c r="H306" s="256">
        <v>0.29999999999999999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165</v>
      </c>
      <c r="AU306" s="262" t="s">
        <v>85</v>
      </c>
      <c r="AV306" s="14" t="s">
        <v>85</v>
      </c>
      <c r="AW306" s="14" t="s">
        <v>32</v>
      </c>
      <c r="AX306" s="14" t="s">
        <v>76</v>
      </c>
      <c r="AY306" s="262" t="s">
        <v>156</v>
      </c>
    </row>
    <row r="307" s="14" customFormat="1">
      <c r="A307" s="14"/>
      <c r="B307" s="252"/>
      <c r="C307" s="253"/>
      <c r="D307" s="243" t="s">
        <v>165</v>
      </c>
      <c r="E307" s="254" t="s">
        <v>1</v>
      </c>
      <c r="F307" s="255" t="s">
        <v>454</v>
      </c>
      <c r="G307" s="253"/>
      <c r="H307" s="256">
        <v>0.20000000000000001</v>
      </c>
      <c r="I307" s="257"/>
      <c r="J307" s="253"/>
      <c r="K307" s="253"/>
      <c r="L307" s="258"/>
      <c r="M307" s="259"/>
      <c r="N307" s="260"/>
      <c r="O307" s="260"/>
      <c r="P307" s="260"/>
      <c r="Q307" s="260"/>
      <c r="R307" s="260"/>
      <c r="S307" s="260"/>
      <c r="T307" s="26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2" t="s">
        <v>165</v>
      </c>
      <c r="AU307" s="262" t="s">
        <v>85</v>
      </c>
      <c r="AV307" s="14" t="s">
        <v>85</v>
      </c>
      <c r="AW307" s="14" t="s">
        <v>32</v>
      </c>
      <c r="AX307" s="14" t="s">
        <v>76</v>
      </c>
      <c r="AY307" s="262" t="s">
        <v>156</v>
      </c>
    </row>
    <row r="308" s="13" customFormat="1">
      <c r="A308" s="13"/>
      <c r="B308" s="241"/>
      <c r="C308" s="242"/>
      <c r="D308" s="243" t="s">
        <v>165</v>
      </c>
      <c r="E308" s="244" t="s">
        <v>1</v>
      </c>
      <c r="F308" s="245" t="s">
        <v>174</v>
      </c>
      <c r="G308" s="242"/>
      <c r="H308" s="244" t="s">
        <v>1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165</v>
      </c>
      <c r="AU308" s="251" t="s">
        <v>85</v>
      </c>
      <c r="AV308" s="13" t="s">
        <v>83</v>
      </c>
      <c r="AW308" s="13" t="s">
        <v>32</v>
      </c>
      <c r="AX308" s="13" t="s">
        <v>76</v>
      </c>
      <c r="AY308" s="251" t="s">
        <v>156</v>
      </c>
    </row>
    <row r="309" s="14" customFormat="1">
      <c r="A309" s="14"/>
      <c r="B309" s="252"/>
      <c r="C309" s="253"/>
      <c r="D309" s="243" t="s">
        <v>165</v>
      </c>
      <c r="E309" s="254" t="s">
        <v>1</v>
      </c>
      <c r="F309" s="255" t="s">
        <v>455</v>
      </c>
      <c r="G309" s="253"/>
      <c r="H309" s="256">
        <v>0.59099999999999997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165</v>
      </c>
      <c r="AU309" s="262" t="s">
        <v>85</v>
      </c>
      <c r="AV309" s="14" t="s">
        <v>85</v>
      </c>
      <c r="AW309" s="14" t="s">
        <v>32</v>
      </c>
      <c r="AX309" s="14" t="s">
        <v>76</v>
      </c>
      <c r="AY309" s="262" t="s">
        <v>156</v>
      </c>
    </row>
    <row r="310" s="14" customFormat="1">
      <c r="A310" s="14"/>
      <c r="B310" s="252"/>
      <c r="C310" s="253"/>
      <c r="D310" s="243" t="s">
        <v>165</v>
      </c>
      <c r="E310" s="254" t="s">
        <v>1</v>
      </c>
      <c r="F310" s="255" t="s">
        <v>456</v>
      </c>
      <c r="G310" s="253"/>
      <c r="H310" s="256">
        <v>0.19700000000000001</v>
      </c>
      <c r="I310" s="257"/>
      <c r="J310" s="253"/>
      <c r="K310" s="253"/>
      <c r="L310" s="258"/>
      <c r="M310" s="259"/>
      <c r="N310" s="260"/>
      <c r="O310" s="260"/>
      <c r="P310" s="260"/>
      <c r="Q310" s="260"/>
      <c r="R310" s="260"/>
      <c r="S310" s="260"/>
      <c r="T310" s="26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2" t="s">
        <v>165</v>
      </c>
      <c r="AU310" s="262" t="s">
        <v>85</v>
      </c>
      <c r="AV310" s="14" t="s">
        <v>85</v>
      </c>
      <c r="AW310" s="14" t="s">
        <v>32</v>
      </c>
      <c r="AX310" s="14" t="s">
        <v>76</v>
      </c>
      <c r="AY310" s="262" t="s">
        <v>156</v>
      </c>
    </row>
    <row r="311" s="14" customFormat="1">
      <c r="A311" s="14"/>
      <c r="B311" s="252"/>
      <c r="C311" s="253"/>
      <c r="D311" s="243" t="s">
        <v>165</v>
      </c>
      <c r="E311" s="254" t="s">
        <v>1</v>
      </c>
      <c r="F311" s="255" t="s">
        <v>453</v>
      </c>
      <c r="G311" s="253"/>
      <c r="H311" s="256">
        <v>0.29999999999999999</v>
      </c>
      <c r="I311" s="257"/>
      <c r="J311" s="253"/>
      <c r="K311" s="253"/>
      <c r="L311" s="258"/>
      <c r="M311" s="259"/>
      <c r="N311" s="260"/>
      <c r="O311" s="260"/>
      <c r="P311" s="260"/>
      <c r="Q311" s="260"/>
      <c r="R311" s="260"/>
      <c r="S311" s="260"/>
      <c r="T311" s="261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2" t="s">
        <v>165</v>
      </c>
      <c r="AU311" s="262" t="s">
        <v>85</v>
      </c>
      <c r="AV311" s="14" t="s">
        <v>85</v>
      </c>
      <c r="AW311" s="14" t="s">
        <v>32</v>
      </c>
      <c r="AX311" s="14" t="s">
        <v>76</v>
      </c>
      <c r="AY311" s="262" t="s">
        <v>156</v>
      </c>
    </row>
    <row r="312" s="14" customFormat="1">
      <c r="A312" s="14"/>
      <c r="B312" s="252"/>
      <c r="C312" s="253"/>
      <c r="D312" s="243" t="s">
        <v>165</v>
      </c>
      <c r="E312" s="254" t="s">
        <v>1</v>
      </c>
      <c r="F312" s="255" t="s">
        <v>457</v>
      </c>
      <c r="G312" s="253"/>
      <c r="H312" s="256">
        <v>0.14999999999999999</v>
      </c>
      <c r="I312" s="257"/>
      <c r="J312" s="253"/>
      <c r="K312" s="253"/>
      <c r="L312" s="258"/>
      <c r="M312" s="259"/>
      <c r="N312" s="260"/>
      <c r="O312" s="260"/>
      <c r="P312" s="260"/>
      <c r="Q312" s="260"/>
      <c r="R312" s="260"/>
      <c r="S312" s="260"/>
      <c r="T312" s="26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2" t="s">
        <v>165</v>
      </c>
      <c r="AU312" s="262" t="s">
        <v>85</v>
      </c>
      <c r="AV312" s="14" t="s">
        <v>85</v>
      </c>
      <c r="AW312" s="14" t="s">
        <v>32</v>
      </c>
      <c r="AX312" s="14" t="s">
        <v>76</v>
      </c>
      <c r="AY312" s="262" t="s">
        <v>156</v>
      </c>
    </row>
    <row r="313" s="14" customFormat="1">
      <c r="A313" s="14"/>
      <c r="B313" s="252"/>
      <c r="C313" s="253"/>
      <c r="D313" s="243" t="s">
        <v>165</v>
      </c>
      <c r="E313" s="254" t="s">
        <v>1</v>
      </c>
      <c r="F313" s="255" t="s">
        <v>458</v>
      </c>
      <c r="G313" s="253"/>
      <c r="H313" s="256">
        <v>0.20999999999999999</v>
      </c>
      <c r="I313" s="257"/>
      <c r="J313" s="253"/>
      <c r="K313" s="253"/>
      <c r="L313" s="258"/>
      <c r="M313" s="259"/>
      <c r="N313" s="260"/>
      <c r="O313" s="260"/>
      <c r="P313" s="260"/>
      <c r="Q313" s="260"/>
      <c r="R313" s="260"/>
      <c r="S313" s="260"/>
      <c r="T313" s="26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2" t="s">
        <v>165</v>
      </c>
      <c r="AU313" s="262" t="s">
        <v>85</v>
      </c>
      <c r="AV313" s="14" t="s">
        <v>85</v>
      </c>
      <c r="AW313" s="14" t="s">
        <v>32</v>
      </c>
      <c r="AX313" s="14" t="s">
        <v>76</v>
      </c>
      <c r="AY313" s="262" t="s">
        <v>156</v>
      </c>
    </row>
    <row r="314" s="15" customFormat="1">
      <c r="A314" s="15"/>
      <c r="B314" s="263"/>
      <c r="C314" s="264"/>
      <c r="D314" s="243" t="s">
        <v>165</v>
      </c>
      <c r="E314" s="265" t="s">
        <v>1</v>
      </c>
      <c r="F314" s="266" t="s">
        <v>168</v>
      </c>
      <c r="G314" s="264"/>
      <c r="H314" s="267">
        <v>1.948</v>
      </c>
      <c r="I314" s="268"/>
      <c r="J314" s="264"/>
      <c r="K314" s="264"/>
      <c r="L314" s="269"/>
      <c r="M314" s="270"/>
      <c r="N314" s="271"/>
      <c r="O314" s="271"/>
      <c r="P314" s="271"/>
      <c r="Q314" s="271"/>
      <c r="R314" s="271"/>
      <c r="S314" s="271"/>
      <c r="T314" s="27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3" t="s">
        <v>165</v>
      </c>
      <c r="AU314" s="273" t="s">
        <v>85</v>
      </c>
      <c r="AV314" s="15" t="s">
        <v>163</v>
      </c>
      <c r="AW314" s="15" t="s">
        <v>32</v>
      </c>
      <c r="AX314" s="15" t="s">
        <v>83</v>
      </c>
      <c r="AY314" s="273" t="s">
        <v>156</v>
      </c>
    </row>
    <row r="315" s="2" customFormat="1" ht="33" customHeight="1">
      <c r="A315" s="38"/>
      <c r="B315" s="39"/>
      <c r="C315" s="227" t="s">
        <v>459</v>
      </c>
      <c r="D315" s="227" t="s">
        <v>159</v>
      </c>
      <c r="E315" s="228" t="s">
        <v>460</v>
      </c>
      <c r="F315" s="229" t="s">
        <v>461</v>
      </c>
      <c r="G315" s="230" t="s">
        <v>162</v>
      </c>
      <c r="H315" s="231">
        <v>75.634</v>
      </c>
      <c r="I315" s="232"/>
      <c r="J315" s="233">
        <f>ROUND(I315*H315,2)</f>
        <v>0</v>
      </c>
      <c r="K315" s="234"/>
      <c r="L315" s="44"/>
      <c r="M315" s="235" t="s">
        <v>1</v>
      </c>
      <c r="N315" s="236" t="s">
        <v>41</v>
      </c>
      <c r="O315" s="91"/>
      <c r="P315" s="237">
        <f>O315*H315</f>
        <v>0</v>
      </c>
      <c r="Q315" s="237">
        <v>0.21245</v>
      </c>
      <c r="R315" s="237">
        <f>Q315*H315</f>
        <v>16.068443299999998</v>
      </c>
      <c r="S315" s="237">
        <v>0</v>
      </c>
      <c r="T315" s="23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9" t="s">
        <v>163</v>
      </c>
      <c r="AT315" s="239" t="s">
        <v>159</v>
      </c>
      <c r="AU315" s="239" t="s">
        <v>85</v>
      </c>
      <c r="AY315" s="17" t="s">
        <v>156</v>
      </c>
      <c r="BE315" s="240">
        <f>IF(N315="základní",J315,0)</f>
        <v>0</v>
      </c>
      <c r="BF315" s="240">
        <f>IF(N315="snížená",J315,0)</f>
        <v>0</v>
      </c>
      <c r="BG315" s="240">
        <f>IF(N315="zákl. přenesená",J315,0)</f>
        <v>0</v>
      </c>
      <c r="BH315" s="240">
        <f>IF(N315="sníž. přenesená",J315,0)</f>
        <v>0</v>
      </c>
      <c r="BI315" s="240">
        <f>IF(N315="nulová",J315,0)</f>
        <v>0</v>
      </c>
      <c r="BJ315" s="17" t="s">
        <v>83</v>
      </c>
      <c r="BK315" s="240">
        <f>ROUND(I315*H315,2)</f>
        <v>0</v>
      </c>
      <c r="BL315" s="17" t="s">
        <v>163</v>
      </c>
      <c r="BM315" s="239" t="s">
        <v>462</v>
      </c>
    </row>
    <row r="316" s="13" customFormat="1">
      <c r="A316" s="13"/>
      <c r="B316" s="241"/>
      <c r="C316" s="242"/>
      <c r="D316" s="243" t="s">
        <v>165</v>
      </c>
      <c r="E316" s="244" t="s">
        <v>1</v>
      </c>
      <c r="F316" s="245" t="s">
        <v>463</v>
      </c>
      <c r="G316" s="242"/>
      <c r="H316" s="244" t="s">
        <v>1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165</v>
      </c>
      <c r="AU316" s="251" t="s">
        <v>85</v>
      </c>
      <c r="AV316" s="13" t="s">
        <v>83</v>
      </c>
      <c r="AW316" s="13" t="s">
        <v>32</v>
      </c>
      <c r="AX316" s="13" t="s">
        <v>76</v>
      </c>
      <c r="AY316" s="251" t="s">
        <v>156</v>
      </c>
    </row>
    <row r="317" s="14" customFormat="1">
      <c r="A317" s="14"/>
      <c r="B317" s="252"/>
      <c r="C317" s="253"/>
      <c r="D317" s="243" t="s">
        <v>165</v>
      </c>
      <c r="E317" s="254" t="s">
        <v>1</v>
      </c>
      <c r="F317" s="255" t="s">
        <v>464</v>
      </c>
      <c r="G317" s="253"/>
      <c r="H317" s="256">
        <v>59.459000000000003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165</v>
      </c>
      <c r="AU317" s="262" t="s">
        <v>85</v>
      </c>
      <c r="AV317" s="14" t="s">
        <v>85</v>
      </c>
      <c r="AW317" s="14" t="s">
        <v>32</v>
      </c>
      <c r="AX317" s="14" t="s">
        <v>76</v>
      </c>
      <c r="AY317" s="262" t="s">
        <v>156</v>
      </c>
    </row>
    <row r="318" s="14" customFormat="1">
      <c r="A318" s="14"/>
      <c r="B318" s="252"/>
      <c r="C318" s="253"/>
      <c r="D318" s="243" t="s">
        <v>165</v>
      </c>
      <c r="E318" s="254" t="s">
        <v>1</v>
      </c>
      <c r="F318" s="255" t="s">
        <v>465</v>
      </c>
      <c r="G318" s="253"/>
      <c r="H318" s="256">
        <v>20.475000000000001</v>
      </c>
      <c r="I318" s="257"/>
      <c r="J318" s="253"/>
      <c r="K318" s="253"/>
      <c r="L318" s="258"/>
      <c r="M318" s="259"/>
      <c r="N318" s="260"/>
      <c r="O318" s="260"/>
      <c r="P318" s="260"/>
      <c r="Q318" s="260"/>
      <c r="R318" s="260"/>
      <c r="S318" s="260"/>
      <c r="T318" s="261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2" t="s">
        <v>165</v>
      </c>
      <c r="AU318" s="262" t="s">
        <v>85</v>
      </c>
      <c r="AV318" s="14" t="s">
        <v>85</v>
      </c>
      <c r="AW318" s="14" t="s">
        <v>32</v>
      </c>
      <c r="AX318" s="14" t="s">
        <v>76</v>
      </c>
      <c r="AY318" s="262" t="s">
        <v>156</v>
      </c>
    </row>
    <row r="319" s="13" customFormat="1">
      <c r="A319" s="13"/>
      <c r="B319" s="241"/>
      <c r="C319" s="242"/>
      <c r="D319" s="243" t="s">
        <v>165</v>
      </c>
      <c r="E319" s="244" t="s">
        <v>1</v>
      </c>
      <c r="F319" s="245" t="s">
        <v>269</v>
      </c>
      <c r="G319" s="242"/>
      <c r="H319" s="244" t="s">
        <v>1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165</v>
      </c>
      <c r="AU319" s="251" t="s">
        <v>85</v>
      </c>
      <c r="AV319" s="13" t="s">
        <v>83</v>
      </c>
      <c r="AW319" s="13" t="s">
        <v>32</v>
      </c>
      <c r="AX319" s="13" t="s">
        <v>76</v>
      </c>
      <c r="AY319" s="251" t="s">
        <v>156</v>
      </c>
    </row>
    <row r="320" s="14" customFormat="1">
      <c r="A320" s="14"/>
      <c r="B320" s="252"/>
      <c r="C320" s="253"/>
      <c r="D320" s="243" t="s">
        <v>165</v>
      </c>
      <c r="E320" s="254" t="s">
        <v>1</v>
      </c>
      <c r="F320" s="255" t="s">
        <v>466</v>
      </c>
      <c r="G320" s="253"/>
      <c r="H320" s="256">
        <v>-4.2999999999999998</v>
      </c>
      <c r="I320" s="257"/>
      <c r="J320" s="253"/>
      <c r="K320" s="253"/>
      <c r="L320" s="258"/>
      <c r="M320" s="259"/>
      <c r="N320" s="260"/>
      <c r="O320" s="260"/>
      <c r="P320" s="260"/>
      <c r="Q320" s="260"/>
      <c r="R320" s="260"/>
      <c r="S320" s="260"/>
      <c r="T320" s="261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2" t="s">
        <v>165</v>
      </c>
      <c r="AU320" s="262" t="s">
        <v>85</v>
      </c>
      <c r="AV320" s="14" t="s">
        <v>85</v>
      </c>
      <c r="AW320" s="14" t="s">
        <v>32</v>
      </c>
      <c r="AX320" s="14" t="s">
        <v>76</v>
      </c>
      <c r="AY320" s="262" t="s">
        <v>156</v>
      </c>
    </row>
    <row r="321" s="15" customFormat="1">
      <c r="A321" s="15"/>
      <c r="B321" s="263"/>
      <c r="C321" s="264"/>
      <c r="D321" s="243" t="s">
        <v>165</v>
      </c>
      <c r="E321" s="265" t="s">
        <v>1</v>
      </c>
      <c r="F321" s="266" t="s">
        <v>168</v>
      </c>
      <c r="G321" s="264"/>
      <c r="H321" s="267">
        <v>75.634</v>
      </c>
      <c r="I321" s="268"/>
      <c r="J321" s="264"/>
      <c r="K321" s="264"/>
      <c r="L321" s="269"/>
      <c r="M321" s="270"/>
      <c r="N321" s="271"/>
      <c r="O321" s="271"/>
      <c r="P321" s="271"/>
      <c r="Q321" s="271"/>
      <c r="R321" s="271"/>
      <c r="S321" s="271"/>
      <c r="T321" s="272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3" t="s">
        <v>165</v>
      </c>
      <c r="AU321" s="273" t="s">
        <v>85</v>
      </c>
      <c r="AV321" s="15" t="s">
        <v>163</v>
      </c>
      <c r="AW321" s="15" t="s">
        <v>32</v>
      </c>
      <c r="AX321" s="15" t="s">
        <v>83</v>
      </c>
      <c r="AY321" s="273" t="s">
        <v>156</v>
      </c>
    </row>
    <row r="322" s="2" customFormat="1" ht="33" customHeight="1">
      <c r="A322" s="38"/>
      <c r="B322" s="39"/>
      <c r="C322" s="227" t="s">
        <v>467</v>
      </c>
      <c r="D322" s="227" t="s">
        <v>159</v>
      </c>
      <c r="E322" s="228" t="s">
        <v>468</v>
      </c>
      <c r="F322" s="229" t="s">
        <v>469</v>
      </c>
      <c r="G322" s="230" t="s">
        <v>162</v>
      </c>
      <c r="H322" s="231">
        <v>170.91300000000001</v>
      </c>
      <c r="I322" s="232"/>
      <c r="J322" s="233">
        <f>ROUND(I322*H322,2)</f>
        <v>0</v>
      </c>
      <c r="K322" s="234"/>
      <c r="L322" s="44"/>
      <c r="M322" s="235" t="s">
        <v>1</v>
      </c>
      <c r="N322" s="236" t="s">
        <v>41</v>
      </c>
      <c r="O322" s="91"/>
      <c r="P322" s="237">
        <f>O322*H322</f>
        <v>0</v>
      </c>
      <c r="Q322" s="237">
        <v>0.20491000000000001</v>
      </c>
      <c r="R322" s="237">
        <f>Q322*H322</f>
        <v>35.021782830000006</v>
      </c>
      <c r="S322" s="237">
        <v>0</v>
      </c>
      <c r="T322" s="23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9" t="s">
        <v>163</v>
      </c>
      <c r="AT322" s="239" t="s">
        <v>159</v>
      </c>
      <c r="AU322" s="239" t="s">
        <v>85</v>
      </c>
      <c r="AY322" s="17" t="s">
        <v>156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7" t="s">
        <v>83</v>
      </c>
      <c r="BK322" s="240">
        <f>ROUND(I322*H322,2)</f>
        <v>0</v>
      </c>
      <c r="BL322" s="17" t="s">
        <v>163</v>
      </c>
      <c r="BM322" s="239" t="s">
        <v>470</v>
      </c>
    </row>
    <row r="323" s="13" customFormat="1">
      <c r="A323" s="13"/>
      <c r="B323" s="241"/>
      <c r="C323" s="242"/>
      <c r="D323" s="243" t="s">
        <v>165</v>
      </c>
      <c r="E323" s="244" t="s">
        <v>1</v>
      </c>
      <c r="F323" s="245" t="s">
        <v>471</v>
      </c>
      <c r="G323" s="242"/>
      <c r="H323" s="244" t="s">
        <v>1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165</v>
      </c>
      <c r="AU323" s="251" t="s">
        <v>85</v>
      </c>
      <c r="AV323" s="13" t="s">
        <v>83</v>
      </c>
      <c r="AW323" s="13" t="s">
        <v>32</v>
      </c>
      <c r="AX323" s="13" t="s">
        <v>76</v>
      </c>
      <c r="AY323" s="251" t="s">
        <v>156</v>
      </c>
    </row>
    <row r="324" s="14" customFormat="1">
      <c r="A324" s="14"/>
      <c r="B324" s="252"/>
      <c r="C324" s="253"/>
      <c r="D324" s="243" t="s">
        <v>165</v>
      </c>
      <c r="E324" s="254" t="s">
        <v>1</v>
      </c>
      <c r="F324" s="255" t="s">
        <v>472</v>
      </c>
      <c r="G324" s="253"/>
      <c r="H324" s="256">
        <v>22.5</v>
      </c>
      <c r="I324" s="257"/>
      <c r="J324" s="253"/>
      <c r="K324" s="253"/>
      <c r="L324" s="258"/>
      <c r="M324" s="259"/>
      <c r="N324" s="260"/>
      <c r="O324" s="260"/>
      <c r="P324" s="260"/>
      <c r="Q324" s="260"/>
      <c r="R324" s="260"/>
      <c r="S324" s="260"/>
      <c r="T324" s="261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2" t="s">
        <v>165</v>
      </c>
      <c r="AU324" s="262" t="s">
        <v>85</v>
      </c>
      <c r="AV324" s="14" t="s">
        <v>85</v>
      </c>
      <c r="AW324" s="14" t="s">
        <v>32</v>
      </c>
      <c r="AX324" s="14" t="s">
        <v>76</v>
      </c>
      <c r="AY324" s="262" t="s">
        <v>156</v>
      </c>
    </row>
    <row r="325" s="14" customFormat="1">
      <c r="A325" s="14"/>
      <c r="B325" s="252"/>
      <c r="C325" s="253"/>
      <c r="D325" s="243" t="s">
        <v>165</v>
      </c>
      <c r="E325" s="254" t="s">
        <v>1</v>
      </c>
      <c r="F325" s="255" t="s">
        <v>473</v>
      </c>
      <c r="G325" s="253"/>
      <c r="H325" s="256">
        <v>28.5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165</v>
      </c>
      <c r="AU325" s="262" t="s">
        <v>85</v>
      </c>
      <c r="AV325" s="14" t="s">
        <v>85</v>
      </c>
      <c r="AW325" s="14" t="s">
        <v>32</v>
      </c>
      <c r="AX325" s="14" t="s">
        <v>76</v>
      </c>
      <c r="AY325" s="262" t="s">
        <v>156</v>
      </c>
    </row>
    <row r="326" s="13" customFormat="1">
      <c r="A326" s="13"/>
      <c r="B326" s="241"/>
      <c r="C326" s="242"/>
      <c r="D326" s="243" t="s">
        <v>165</v>
      </c>
      <c r="E326" s="244" t="s">
        <v>1</v>
      </c>
      <c r="F326" s="245" t="s">
        <v>269</v>
      </c>
      <c r="G326" s="242"/>
      <c r="H326" s="244" t="s">
        <v>1</v>
      </c>
      <c r="I326" s="246"/>
      <c r="J326" s="242"/>
      <c r="K326" s="242"/>
      <c r="L326" s="247"/>
      <c r="M326" s="248"/>
      <c r="N326" s="249"/>
      <c r="O326" s="249"/>
      <c r="P326" s="249"/>
      <c r="Q326" s="249"/>
      <c r="R326" s="249"/>
      <c r="S326" s="249"/>
      <c r="T326" s="25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1" t="s">
        <v>165</v>
      </c>
      <c r="AU326" s="251" t="s">
        <v>85</v>
      </c>
      <c r="AV326" s="13" t="s">
        <v>83</v>
      </c>
      <c r="AW326" s="13" t="s">
        <v>32</v>
      </c>
      <c r="AX326" s="13" t="s">
        <v>76</v>
      </c>
      <c r="AY326" s="251" t="s">
        <v>156</v>
      </c>
    </row>
    <row r="327" s="14" customFormat="1">
      <c r="A327" s="14"/>
      <c r="B327" s="252"/>
      <c r="C327" s="253"/>
      <c r="D327" s="243" t="s">
        <v>165</v>
      </c>
      <c r="E327" s="254" t="s">
        <v>1</v>
      </c>
      <c r="F327" s="255" t="s">
        <v>474</v>
      </c>
      <c r="G327" s="253"/>
      <c r="H327" s="256">
        <v>-3</v>
      </c>
      <c r="I327" s="257"/>
      <c r="J327" s="253"/>
      <c r="K327" s="253"/>
      <c r="L327" s="258"/>
      <c r="M327" s="259"/>
      <c r="N327" s="260"/>
      <c r="O327" s="260"/>
      <c r="P327" s="260"/>
      <c r="Q327" s="260"/>
      <c r="R327" s="260"/>
      <c r="S327" s="260"/>
      <c r="T327" s="26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2" t="s">
        <v>165</v>
      </c>
      <c r="AU327" s="262" t="s">
        <v>85</v>
      </c>
      <c r="AV327" s="14" t="s">
        <v>85</v>
      </c>
      <c r="AW327" s="14" t="s">
        <v>32</v>
      </c>
      <c r="AX327" s="14" t="s">
        <v>76</v>
      </c>
      <c r="AY327" s="262" t="s">
        <v>156</v>
      </c>
    </row>
    <row r="328" s="13" customFormat="1">
      <c r="A328" s="13"/>
      <c r="B328" s="241"/>
      <c r="C328" s="242"/>
      <c r="D328" s="243" t="s">
        <v>165</v>
      </c>
      <c r="E328" s="244" t="s">
        <v>1</v>
      </c>
      <c r="F328" s="245" t="s">
        <v>463</v>
      </c>
      <c r="G328" s="242"/>
      <c r="H328" s="244" t="s">
        <v>1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1" t="s">
        <v>165</v>
      </c>
      <c r="AU328" s="251" t="s">
        <v>85</v>
      </c>
      <c r="AV328" s="13" t="s">
        <v>83</v>
      </c>
      <c r="AW328" s="13" t="s">
        <v>32</v>
      </c>
      <c r="AX328" s="13" t="s">
        <v>76</v>
      </c>
      <c r="AY328" s="251" t="s">
        <v>156</v>
      </c>
    </row>
    <row r="329" s="14" customFormat="1">
      <c r="A329" s="14"/>
      <c r="B329" s="252"/>
      <c r="C329" s="253"/>
      <c r="D329" s="243" t="s">
        <v>165</v>
      </c>
      <c r="E329" s="254" t="s">
        <v>1</v>
      </c>
      <c r="F329" s="255" t="s">
        <v>475</v>
      </c>
      <c r="G329" s="253"/>
      <c r="H329" s="256">
        <v>54.588000000000001</v>
      </c>
      <c r="I329" s="257"/>
      <c r="J329" s="253"/>
      <c r="K329" s="253"/>
      <c r="L329" s="258"/>
      <c r="M329" s="259"/>
      <c r="N329" s="260"/>
      <c r="O329" s="260"/>
      <c r="P329" s="260"/>
      <c r="Q329" s="260"/>
      <c r="R329" s="260"/>
      <c r="S329" s="260"/>
      <c r="T329" s="26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2" t="s">
        <v>165</v>
      </c>
      <c r="AU329" s="262" t="s">
        <v>85</v>
      </c>
      <c r="AV329" s="14" t="s">
        <v>85</v>
      </c>
      <c r="AW329" s="14" t="s">
        <v>32</v>
      </c>
      <c r="AX329" s="14" t="s">
        <v>76</v>
      </c>
      <c r="AY329" s="262" t="s">
        <v>156</v>
      </c>
    </row>
    <row r="330" s="14" customFormat="1">
      <c r="A330" s="14"/>
      <c r="B330" s="252"/>
      <c r="C330" s="253"/>
      <c r="D330" s="243" t="s">
        <v>165</v>
      </c>
      <c r="E330" s="254" t="s">
        <v>1</v>
      </c>
      <c r="F330" s="255" t="s">
        <v>476</v>
      </c>
      <c r="G330" s="253"/>
      <c r="H330" s="256">
        <v>50.311</v>
      </c>
      <c r="I330" s="257"/>
      <c r="J330" s="253"/>
      <c r="K330" s="253"/>
      <c r="L330" s="258"/>
      <c r="M330" s="259"/>
      <c r="N330" s="260"/>
      <c r="O330" s="260"/>
      <c r="P330" s="260"/>
      <c r="Q330" s="260"/>
      <c r="R330" s="260"/>
      <c r="S330" s="260"/>
      <c r="T330" s="261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2" t="s">
        <v>165</v>
      </c>
      <c r="AU330" s="262" t="s">
        <v>85</v>
      </c>
      <c r="AV330" s="14" t="s">
        <v>85</v>
      </c>
      <c r="AW330" s="14" t="s">
        <v>32</v>
      </c>
      <c r="AX330" s="14" t="s">
        <v>76</v>
      </c>
      <c r="AY330" s="262" t="s">
        <v>156</v>
      </c>
    </row>
    <row r="331" s="14" customFormat="1">
      <c r="A331" s="14"/>
      <c r="B331" s="252"/>
      <c r="C331" s="253"/>
      <c r="D331" s="243" t="s">
        <v>165</v>
      </c>
      <c r="E331" s="254" t="s">
        <v>1</v>
      </c>
      <c r="F331" s="255" t="s">
        <v>464</v>
      </c>
      <c r="G331" s="253"/>
      <c r="H331" s="256">
        <v>59.459000000000003</v>
      </c>
      <c r="I331" s="257"/>
      <c r="J331" s="253"/>
      <c r="K331" s="253"/>
      <c r="L331" s="258"/>
      <c r="M331" s="259"/>
      <c r="N331" s="260"/>
      <c r="O331" s="260"/>
      <c r="P331" s="260"/>
      <c r="Q331" s="260"/>
      <c r="R331" s="260"/>
      <c r="S331" s="260"/>
      <c r="T331" s="261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2" t="s">
        <v>165</v>
      </c>
      <c r="AU331" s="262" t="s">
        <v>85</v>
      </c>
      <c r="AV331" s="14" t="s">
        <v>85</v>
      </c>
      <c r="AW331" s="14" t="s">
        <v>32</v>
      </c>
      <c r="AX331" s="14" t="s">
        <v>76</v>
      </c>
      <c r="AY331" s="262" t="s">
        <v>156</v>
      </c>
    </row>
    <row r="332" s="14" customFormat="1">
      <c r="A332" s="14"/>
      <c r="B332" s="252"/>
      <c r="C332" s="253"/>
      <c r="D332" s="243" t="s">
        <v>165</v>
      </c>
      <c r="E332" s="254" t="s">
        <v>1</v>
      </c>
      <c r="F332" s="255" t="s">
        <v>477</v>
      </c>
      <c r="G332" s="253"/>
      <c r="H332" s="256">
        <v>4.9429999999999996</v>
      </c>
      <c r="I332" s="257"/>
      <c r="J332" s="253"/>
      <c r="K332" s="253"/>
      <c r="L332" s="258"/>
      <c r="M332" s="259"/>
      <c r="N332" s="260"/>
      <c r="O332" s="260"/>
      <c r="P332" s="260"/>
      <c r="Q332" s="260"/>
      <c r="R332" s="260"/>
      <c r="S332" s="260"/>
      <c r="T332" s="26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2" t="s">
        <v>165</v>
      </c>
      <c r="AU332" s="262" t="s">
        <v>85</v>
      </c>
      <c r="AV332" s="14" t="s">
        <v>85</v>
      </c>
      <c r="AW332" s="14" t="s">
        <v>32</v>
      </c>
      <c r="AX332" s="14" t="s">
        <v>76</v>
      </c>
      <c r="AY332" s="262" t="s">
        <v>156</v>
      </c>
    </row>
    <row r="333" s="13" customFormat="1">
      <c r="A333" s="13"/>
      <c r="B333" s="241"/>
      <c r="C333" s="242"/>
      <c r="D333" s="243" t="s">
        <v>165</v>
      </c>
      <c r="E333" s="244" t="s">
        <v>1</v>
      </c>
      <c r="F333" s="245" t="s">
        <v>269</v>
      </c>
      <c r="G333" s="242"/>
      <c r="H333" s="244" t="s">
        <v>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165</v>
      </c>
      <c r="AU333" s="251" t="s">
        <v>85</v>
      </c>
      <c r="AV333" s="13" t="s">
        <v>83</v>
      </c>
      <c r="AW333" s="13" t="s">
        <v>32</v>
      </c>
      <c r="AX333" s="13" t="s">
        <v>76</v>
      </c>
      <c r="AY333" s="251" t="s">
        <v>156</v>
      </c>
    </row>
    <row r="334" s="14" customFormat="1">
      <c r="A334" s="14"/>
      <c r="B334" s="252"/>
      <c r="C334" s="253"/>
      <c r="D334" s="243" t="s">
        <v>165</v>
      </c>
      <c r="E334" s="254" t="s">
        <v>1</v>
      </c>
      <c r="F334" s="255" t="s">
        <v>271</v>
      </c>
      <c r="G334" s="253"/>
      <c r="H334" s="256">
        <v>-7.5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165</v>
      </c>
      <c r="AU334" s="262" t="s">
        <v>85</v>
      </c>
      <c r="AV334" s="14" t="s">
        <v>85</v>
      </c>
      <c r="AW334" s="14" t="s">
        <v>32</v>
      </c>
      <c r="AX334" s="14" t="s">
        <v>76</v>
      </c>
      <c r="AY334" s="262" t="s">
        <v>156</v>
      </c>
    </row>
    <row r="335" s="14" customFormat="1">
      <c r="A335" s="14"/>
      <c r="B335" s="252"/>
      <c r="C335" s="253"/>
      <c r="D335" s="243" t="s">
        <v>165</v>
      </c>
      <c r="E335" s="254" t="s">
        <v>1</v>
      </c>
      <c r="F335" s="255" t="s">
        <v>478</v>
      </c>
      <c r="G335" s="253"/>
      <c r="H335" s="256">
        <v>-31.739999999999998</v>
      </c>
      <c r="I335" s="257"/>
      <c r="J335" s="253"/>
      <c r="K335" s="253"/>
      <c r="L335" s="258"/>
      <c r="M335" s="259"/>
      <c r="N335" s="260"/>
      <c r="O335" s="260"/>
      <c r="P335" s="260"/>
      <c r="Q335" s="260"/>
      <c r="R335" s="260"/>
      <c r="S335" s="260"/>
      <c r="T335" s="261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2" t="s">
        <v>165</v>
      </c>
      <c r="AU335" s="262" t="s">
        <v>85</v>
      </c>
      <c r="AV335" s="14" t="s">
        <v>85</v>
      </c>
      <c r="AW335" s="14" t="s">
        <v>32</v>
      </c>
      <c r="AX335" s="14" t="s">
        <v>76</v>
      </c>
      <c r="AY335" s="262" t="s">
        <v>156</v>
      </c>
    </row>
    <row r="336" s="14" customFormat="1">
      <c r="A336" s="14"/>
      <c r="B336" s="252"/>
      <c r="C336" s="253"/>
      <c r="D336" s="243" t="s">
        <v>165</v>
      </c>
      <c r="E336" s="254" t="s">
        <v>1</v>
      </c>
      <c r="F336" s="255" t="s">
        <v>479</v>
      </c>
      <c r="G336" s="253"/>
      <c r="H336" s="256">
        <v>-3.548</v>
      </c>
      <c r="I336" s="257"/>
      <c r="J336" s="253"/>
      <c r="K336" s="253"/>
      <c r="L336" s="258"/>
      <c r="M336" s="259"/>
      <c r="N336" s="260"/>
      <c r="O336" s="260"/>
      <c r="P336" s="260"/>
      <c r="Q336" s="260"/>
      <c r="R336" s="260"/>
      <c r="S336" s="260"/>
      <c r="T336" s="26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2" t="s">
        <v>165</v>
      </c>
      <c r="AU336" s="262" t="s">
        <v>85</v>
      </c>
      <c r="AV336" s="14" t="s">
        <v>85</v>
      </c>
      <c r="AW336" s="14" t="s">
        <v>32</v>
      </c>
      <c r="AX336" s="14" t="s">
        <v>76</v>
      </c>
      <c r="AY336" s="262" t="s">
        <v>156</v>
      </c>
    </row>
    <row r="337" s="14" customFormat="1">
      <c r="A337" s="14"/>
      <c r="B337" s="252"/>
      <c r="C337" s="253"/>
      <c r="D337" s="243" t="s">
        <v>165</v>
      </c>
      <c r="E337" s="254" t="s">
        <v>1</v>
      </c>
      <c r="F337" s="255" t="s">
        <v>480</v>
      </c>
      <c r="G337" s="253"/>
      <c r="H337" s="256">
        <v>-3.6000000000000001</v>
      </c>
      <c r="I337" s="257"/>
      <c r="J337" s="253"/>
      <c r="K337" s="253"/>
      <c r="L337" s="258"/>
      <c r="M337" s="259"/>
      <c r="N337" s="260"/>
      <c r="O337" s="260"/>
      <c r="P337" s="260"/>
      <c r="Q337" s="260"/>
      <c r="R337" s="260"/>
      <c r="S337" s="260"/>
      <c r="T337" s="261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2" t="s">
        <v>165</v>
      </c>
      <c r="AU337" s="262" t="s">
        <v>85</v>
      </c>
      <c r="AV337" s="14" t="s">
        <v>85</v>
      </c>
      <c r="AW337" s="14" t="s">
        <v>32</v>
      </c>
      <c r="AX337" s="14" t="s">
        <v>76</v>
      </c>
      <c r="AY337" s="262" t="s">
        <v>156</v>
      </c>
    </row>
    <row r="338" s="15" customFormat="1">
      <c r="A338" s="15"/>
      <c r="B338" s="263"/>
      <c r="C338" s="264"/>
      <c r="D338" s="243" t="s">
        <v>165</v>
      </c>
      <c r="E338" s="265" t="s">
        <v>1</v>
      </c>
      <c r="F338" s="266" t="s">
        <v>168</v>
      </c>
      <c r="G338" s="264"/>
      <c r="H338" s="267">
        <v>170.91300000000001</v>
      </c>
      <c r="I338" s="268"/>
      <c r="J338" s="264"/>
      <c r="K338" s="264"/>
      <c r="L338" s="269"/>
      <c r="M338" s="270"/>
      <c r="N338" s="271"/>
      <c r="O338" s="271"/>
      <c r="P338" s="271"/>
      <c r="Q338" s="271"/>
      <c r="R338" s="271"/>
      <c r="S338" s="271"/>
      <c r="T338" s="27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3" t="s">
        <v>165</v>
      </c>
      <c r="AU338" s="273" t="s">
        <v>85</v>
      </c>
      <c r="AV338" s="15" t="s">
        <v>163</v>
      </c>
      <c r="AW338" s="15" t="s">
        <v>32</v>
      </c>
      <c r="AX338" s="15" t="s">
        <v>83</v>
      </c>
      <c r="AY338" s="273" t="s">
        <v>156</v>
      </c>
    </row>
    <row r="339" s="2" customFormat="1" ht="24.15" customHeight="1">
      <c r="A339" s="38"/>
      <c r="B339" s="39"/>
      <c r="C339" s="227" t="s">
        <v>481</v>
      </c>
      <c r="D339" s="227" t="s">
        <v>159</v>
      </c>
      <c r="E339" s="228" t="s">
        <v>482</v>
      </c>
      <c r="F339" s="229" t="s">
        <v>483</v>
      </c>
      <c r="G339" s="230" t="s">
        <v>235</v>
      </c>
      <c r="H339" s="231">
        <v>92.885000000000005</v>
      </c>
      <c r="I339" s="232"/>
      <c r="J339" s="233">
        <f>ROUND(I339*H339,2)</f>
        <v>0</v>
      </c>
      <c r="K339" s="234"/>
      <c r="L339" s="44"/>
      <c r="M339" s="235" t="s">
        <v>1</v>
      </c>
      <c r="N339" s="236" t="s">
        <v>41</v>
      </c>
      <c r="O339" s="91"/>
      <c r="P339" s="237">
        <f>O339*H339</f>
        <v>0</v>
      </c>
      <c r="Q339" s="237">
        <v>0.0093399999999999993</v>
      </c>
      <c r="R339" s="237">
        <f>Q339*H339</f>
        <v>0.86754589999999998</v>
      </c>
      <c r="S339" s="237">
        <v>0</v>
      </c>
      <c r="T339" s="23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9" t="s">
        <v>163</v>
      </c>
      <c r="AT339" s="239" t="s">
        <v>159</v>
      </c>
      <c r="AU339" s="239" t="s">
        <v>85</v>
      </c>
      <c r="AY339" s="17" t="s">
        <v>156</v>
      </c>
      <c r="BE339" s="240">
        <f>IF(N339="základní",J339,0)</f>
        <v>0</v>
      </c>
      <c r="BF339" s="240">
        <f>IF(N339="snížená",J339,0)</f>
        <v>0</v>
      </c>
      <c r="BG339" s="240">
        <f>IF(N339="zákl. přenesená",J339,0)</f>
        <v>0</v>
      </c>
      <c r="BH339" s="240">
        <f>IF(N339="sníž. přenesená",J339,0)</f>
        <v>0</v>
      </c>
      <c r="BI339" s="240">
        <f>IF(N339="nulová",J339,0)</f>
        <v>0</v>
      </c>
      <c r="BJ339" s="17" t="s">
        <v>83</v>
      </c>
      <c r="BK339" s="240">
        <f>ROUND(I339*H339,2)</f>
        <v>0</v>
      </c>
      <c r="BL339" s="17" t="s">
        <v>163</v>
      </c>
      <c r="BM339" s="239" t="s">
        <v>484</v>
      </c>
    </row>
    <row r="340" s="13" customFormat="1">
      <c r="A340" s="13"/>
      <c r="B340" s="241"/>
      <c r="C340" s="242"/>
      <c r="D340" s="243" t="s">
        <v>165</v>
      </c>
      <c r="E340" s="244" t="s">
        <v>1</v>
      </c>
      <c r="F340" s="245" t="s">
        <v>471</v>
      </c>
      <c r="G340" s="242"/>
      <c r="H340" s="244" t="s">
        <v>1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1" t="s">
        <v>165</v>
      </c>
      <c r="AU340" s="251" t="s">
        <v>85</v>
      </c>
      <c r="AV340" s="13" t="s">
        <v>83</v>
      </c>
      <c r="AW340" s="13" t="s">
        <v>32</v>
      </c>
      <c r="AX340" s="13" t="s">
        <v>76</v>
      </c>
      <c r="AY340" s="251" t="s">
        <v>156</v>
      </c>
    </row>
    <row r="341" s="14" customFormat="1">
      <c r="A341" s="14"/>
      <c r="B341" s="252"/>
      <c r="C341" s="253"/>
      <c r="D341" s="243" t="s">
        <v>165</v>
      </c>
      <c r="E341" s="254" t="s">
        <v>1</v>
      </c>
      <c r="F341" s="255" t="s">
        <v>485</v>
      </c>
      <c r="G341" s="253"/>
      <c r="H341" s="256">
        <v>7.5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2" t="s">
        <v>165</v>
      </c>
      <c r="AU341" s="262" t="s">
        <v>85</v>
      </c>
      <c r="AV341" s="14" t="s">
        <v>85</v>
      </c>
      <c r="AW341" s="14" t="s">
        <v>32</v>
      </c>
      <c r="AX341" s="14" t="s">
        <v>76</v>
      </c>
      <c r="AY341" s="262" t="s">
        <v>156</v>
      </c>
    </row>
    <row r="342" s="14" customFormat="1">
      <c r="A342" s="14"/>
      <c r="B342" s="252"/>
      <c r="C342" s="253"/>
      <c r="D342" s="243" t="s">
        <v>165</v>
      </c>
      <c r="E342" s="254" t="s">
        <v>1</v>
      </c>
      <c r="F342" s="255" t="s">
        <v>486</v>
      </c>
      <c r="G342" s="253"/>
      <c r="H342" s="256">
        <v>9.5</v>
      </c>
      <c r="I342" s="257"/>
      <c r="J342" s="253"/>
      <c r="K342" s="253"/>
      <c r="L342" s="258"/>
      <c r="M342" s="259"/>
      <c r="N342" s="260"/>
      <c r="O342" s="260"/>
      <c r="P342" s="260"/>
      <c r="Q342" s="260"/>
      <c r="R342" s="260"/>
      <c r="S342" s="260"/>
      <c r="T342" s="261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2" t="s">
        <v>165</v>
      </c>
      <c r="AU342" s="262" t="s">
        <v>85</v>
      </c>
      <c r="AV342" s="14" t="s">
        <v>85</v>
      </c>
      <c r="AW342" s="14" t="s">
        <v>32</v>
      </c>
      <c r="AX342" s="14" t="s">
        <v>76</v>
      </c>
      <c r="AY342" s="262" t="s">
        <v>156</v>
      </c>
    </row>
    <row r="343" s="13" customFormat="1">
      <c r="A343" s="13"/>
      <c r="B343" s="241"/>
      <c r="C343" s="242"/>
      <c r="D343" s="243" t="s">
        <v>165</v>
      </c>
      <c r="E343" s="244" t="s">
        <v>1</v>
      </c>
      <c r="F343" s="245" t="s">
        <v>463</v>
      </c>
      <c r="G343" s="242"/>
      <c r="H343" s="244" t="s">
        <v>1</v>
      </c>
      <c r="I343" s="246"/>
      <c r="J343" s="242"/>
      <c r="K343" s="242"/>
      <c r="L343" s="247"/>
      <c r="M343" s="248"/>
      <c r="N343" s="249"/>
      <c r="O343" s="249"/>
      <c r="P343" s="249"/>
      <c r="Q343" s="249"/>
      <c r="R343" s="249"/>
      <c r="S343" s="249"/>
      <c r="T343" s="25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1" t="s">
        <v>165</v>
      </c>
      <c r="AU343" s="251" t="s">
        <v>85</v>
      </c>
      <c r="AV343" s="13" t="s">
        <v>83</v>
      </c>
      <c r="AW343" s="13" t="s">
        <v>32</v>
      </c>
      <c r="AX343" s="13" t="s">
        <v>76</v>
      </c>
      <c r="AY343" s="251" t="s">
        <v>156</v>
      </c>
    </row>
    <row r="344" s="14" customFormat="1">
      <c r="A344" s="14"/>
      <c r="B344" s="252"/>
      <c r="C344" s="253"/>
      <c r="D344" s="243" t="s">
        <v>165</v>
      </c>
      <c r="E344" s="254" t="s">
        <v>1</v>
      </c>
      <c r="F344" s="255" t="s">
        <v>243</v>
      </c>
      <c r="G344" s="253"/>
      <c r="H344" s="256">
        <v>19.850000000000001</v>
      </c>
      <c r="I344" s="257"/>
      <c r="J344" s="253"/>
      <c r="K344" s="253"/>
      <c r="L344" s="258"/>
      <c r="M344" s="259"/>
      <c r="N344" s="260"/>
      <c r="O344" s="260"/>
      <c r="P344" s="260"/>
      <c r="Q344" s="260"/>
      <c r="R344" s="260"/>
      <c r="S344" s="260"/>
      <c r="T344" s="261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2" t="s">
        <v>165</v>
      </c>
      <c r="AU344" s="262" t="s">
        <v>85</v>
      </c>
      <c r="AV344" s="14" t="s">
        <v>85</v>
      </c>
      <c r="AW344" s="14" t="s">
        <v>32</v>
      </c>
      <c r="AX344" s="14" t="s">
        <v>76</v>
      </c>
      <c r="AY344" s="262" t="s">
        <v>156</v>
      </c>
    </row>
    <row r="345" s="14" customFormat="1">
      <c r="A345" s="14"/>
      <c r="B345" s="252"/>
      <c r="C345" s="253"/>
      <c r="D345" s="243" t="s">
        <v>165</v>
      </c>
      <c r="E345" s="254" t="s">
        <v>1</v>
      </c>
      <c r="F345" s="255" t="s">
        <v>487</v>
      </c>
      <c r="G345" s="253"/>
      <c r="H345" s="256">
        <v>54.884999999999998</v>
      </c>
      <c r="I345" s="257"/>
      <c r="J345" s="253"/>
      <c r="K345" s="253"/>
      <c r="L345" s="258"/>
      <c r="M345" s="259"/>
      <c r="N345" s="260"/>
      <c r="O345" s="260"/>
      <c r="P345" s="260"/>
      <c r="Q345" s="260"/>
      <c r="R345" s="260"/>
      <c r="S345" s="260"/>
      <c r="T345" s="26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2" t="s">
        <v>165</v>
      </c>
      <c r="AU345" s="262" t="s">
        <v>85</v>
      </c>
      <c r="AV345" s="14" t="s">
        <v>85</v>
      </c>
      <c r="AW345" s="14" t="s">
        <v>32</v>
      </c>
      <c r="AX345" s="14" t="s">
        <v>76</v>
      </c>
      <c r="AY345" s="262" t="s">
        <v>156</v>
      </c>
    </row>
    <row r="346" s="14" customFormat="1">
      <c r="A346" s="14"/>
      <c r="B346" s="252"/>
      <c r="C346" s="253"/>
      <c r="D346" s="243" t="s">
        <v>165</v>
      </c>
      <c r="E346" s="254" t="s">
        <v>1</v>
      </c>
      <c r="F346" s="255" t="s">
        <v>488</v>
      </c>
      <c r="G346" s="253"/>
      <c r="H346" s="256">
        <v>6.2999999999999998</v>
      </c>
      <c r="I346" s="257"/>
      <c r="J346" s="253"/>
      <c r="K346" s="253"/>
      <c r="L346" s="258"/>
      <c r="M346" s="259"/>
      <c r="N346" s="260"/>
      <c r="O346" s="260"/>
      <c r="P346" s="260"/>
      <c r="Q346" s="260"/>
      <c r="R346" s="260"/>
      <c r="S346" s="260"/>
      <c r="T346" s="26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2" t="s">
        <v>165</v>
      </c>
      <c r="AU346" s="262" t="s">
        <v>85</v>
      </c>
      <c r="AV346" s="14" t="s">
        <v>85</v>
      </c>
      <c r="AW346" s="14" t="s">
        <v>32</v>
      </c>
      <c r="AX346" s="14" t="s">
        <v>76</v>
      </c>
      <c r="AY346" s="262" t="s">
        <v>156</v>
      </c>
    </row>
    <row r="347" s="13" customFormat="1">
      <c r="A347" s="13"/>
      <c r="B347" s="241"/>
      <c r="C347" s="242"/>
      <c r="D347" s="243" t="s">
        <v>165</v>
      </c>
      <c r="E347" s="244" t="s">
        <v>1</v>
      </c>
      <c r="F347" s="245" t="s">
        <v>269</v>
      </c>
      <c r="G347" s="242"/>
      <c r="H347" s="244" t="s">
        <v>1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165</v>
      </c>
      <c r="AU347" s="251" t="s">
        <v>85</v>
      </c>
      <c r="AV347" s="13" t="s">
        <v>83</v>
      </c>
      <c r="AW347" s="13" t="s">
        <v>32</v>
      </c>
      <c r="AX347" s="13" t="s">
        <v>76</v>
      </c>
      <c r="AY347" s="251" t="s">
        <v>156</v>
      </c>
    </row>
    <row r="348" s="14" customFormat="1">
      <c r="A348" s="14"/>
      <c r="B348" s="252"/>
      <c r="C348" s="253"/>
      <c r="D348" s="243" t="s">
        <v>165</v>
      </c>
      <c r="E348" s="254" t="s">
        <v>1</v>
      </c>
      <c r="F348" s="255" t="s">
        <v>489</v>
      </c>
      <c r="G348" s="253"/>
      <c r="H348" s="256">
        <v>-1.5</v>
      </c>
      <c r="I348" s="257"/>
      <c r="J348" s="253"/>
      <c r="K348" s="253"/>
      <c r="L348" s="258"/>
      <c r="M348" s="259"/>
      <c r="N348" s="260"/>
      <c r="O348" s="260"/>
      <c r="P348" s="260"/>
      <c r="Q348" s="260"/>
      <c r="R348" s="260"/>
      <c r="S348" s="260"/>
      <c r="T348" s="26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2" t="s">
        <v>165</v>
      </c>
      <c r="AU348" s="262" t="s">
        <v>85</v>
      </c>
      <c r="AV348" s="14" t="s">
        <v>85</v>
      </c>
      <c r="AW348" s="14" t="s">
        <v>32</v>
      </c>
      <c r="AX348" s="14" t="s">
        <v>76</v>
      </c>
      <c r="AY348" s="262" t="s">
        <v>156</v>
      </c>
    </row>
    <row r="349" s="14" customFormat="1">
      <c r="A349" s="14"/>
      <c r="B349" s="252"/>
      <c r="C349" s="253"/>
      <c r="D349" s="243" t="s">
        <v>165</v>
      </c>
      <c r="E349" s="254" t="s">
        <v>1</v>
      </c>
      <c r="F349" s="255" t="s">
        <v>490</v>
      </c>
      <c r="G349" s="253"/>
      <c r="H349" s="256">
        <v>-1.6499999999999999</v>
      </c>
      <c r="I349" s="257"/>
      <c r="J349" s="253"/>
      <c r="K349" s="253"/>
      <c r="L349" s="258"/>
      <c r="M349" s="259"/>
      <c r="N349" s="260"/>
      <c r="O349" s="260"/>
      <c r="P349" s="260"/>
      <c r="Q349" s="260"/>
      <c r="R349" s="260"/>
      <c r="S349" s="260"/>
      <c r="T349" s="26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2" t="s">
        <v>165</v>
      </c>
      <c r="AU349" s="262" t="s">
        <v>85</v>
      </c>
      <c r="AV349" s="14" t="s">
        <v>85</v>
      </c>
      <c r="AW349" s="14" t="s">
        <v>32</v>
      </c>
      <c r="AX349" s="14" t="s">
        <v>76</v>
      </c>
      <c r="AY349" s="262" t="s">
        <v>156</v>
      </c>
    </row>
    <row r="350" s="14" customFormat="1">
      <c r="A350" s="14"/>
      <c r="B350" s="252"/>
      <c r="C350" s="253"/>
      <c r="D350" s="243" t="s">
        <v>165</v>
      </c>
      <c r="E350" s="254" t="s">
        <v>1</v>
      </c>
      <c r="F350" s="255" t="s">
        <v>491</v>
      </c>
      <c r="G350" s="253"/>
      <c r="H350" s="256">
        <v>-2</v>
      </c>
      <c r="I350" s="257"/>
      <c r="J350" s="253"/>
      <c r="K350" s="253"/>
      <c r="L350" s="258"/>
      <c r="M350" s="259"/>
      <c r="N350" s="260"/>
      <c r="O350" s="260"/>
      <c r="P350" s="260"/>
      <c r="Q350" s="260"/>
      <c r="R350" s="260"/>
      <c r="S350" s="260"/>
      <c r="T350" s="26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2" t="s">
        <v>165</v>
      </c>
      <c r="AU350" s="262" t="s">
        <v>85</v>
      </c>
      <c r="AV350" s="14" t="s">
        <v>85</v>
      </c>
      <c r="AW350" s="14" t="s">
        <v>32</v>
      </c>
      <c r="AX350" s="14" t="s">
        <v>76</v>
      </c>
      <c r="AY350" s="262" t="s">
        <v>156</v>
      </c>
    </row>
    <row r="351" s="15" customFormat="1">
      <c r="A351" s="15"/>
      <c r="B351" s="263"/>
      <c r="C351" s="264"/>
      <c r="D351" s="243" t="s">
        <v>165</v>
      </c>
      <c r="E351" s="265" t="s">
        <v>1</v>
      </c>
      <c r="F351" s="266" t="s">
        <v>168</v>
      </c>
      <c r="G351" s="264"/>
      <c r="H351" s="267">
        <v>92.884999999999991</v>
      </c>
      <c r="I351" s="268"/>
      <c r="J351" s="264"/>
      <c r="K351" s="264"/>
      <c r="L351" s="269"/>
      <c r="M351" s="270"/>
      <c r="N351" s="271"/>
      <c r="O351" s="271"/>
      <c r="P351" s="271"/>
      <c r="Q351" s="271"/>
      <c r="R351" s="271"/>
      <c r="S351" s="271"/>
      <c r="T351" s="27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3" t="s">
        <v>165</v>
      </c>
      <c r="AU351" s="273" t="s">
        <v>85</v>
      </c>
      <c r="AV351" s="15" t="s">
        <v>163</v>
      </c>
      <c r="AW351" s="15" t="s">
        <v>32</v>
      </c>
      <c r="AX351" s="15" t="s">
        <v>83</v>
      </c>
      <c r="AY351" s="273" t="s">
        <v>156</v>
      </c>
    </row>
    <row r="352" s="2" customFormat="1" ht="24.15" customHeight="1">
      <c r="A352" s="38"/>
      <c r="B352" s="39"/>
      <c r="C352" s="227" t="s">
        <v>492</v>
      </c>
      <c r="D352" s="227" t="s">
        <v>159</v>
      </c>
      <c r="E352" s="228" t="s">
        <v>493</v>
      </c>
      <c r="F352" s="229" t="s">
        <v>494</v>
      </c>
      <c r="G352" s="230" t="s">
        <v>254</v>
      </c>
      <c r="H352" s="231">
        <v>3</v>
      </c>
      <c r="I352" s="232"/>
      <c r="J352" s="233">
        <f>ROUND(I352*H352,2)</f>
        <v>0</v>
      </c>
      <c r="K352" s="234"/>
      <c r="L352" s="44"/>
      <c r="M352" s="235" t="s">
        <v>1</v>
      </c>
      <c r="N352" s="236" t="s">
        <v>41</v>
      </c>
      <c r="O352" s="91"/>
      <c r="P352" s="237">
        <f>O352*H352</f>
        <v>0</v>
      </c>
      <c r="Q352" s="237">
        <v>0.02836</v>
      </c>
      <c r="R352" s="237">
        <f>Q352*H352</f>
        <v>0.085080000000000003</v>
      </c>
      <c r="S352" s="237">
        <v>0</v>
      </c>
      <c r="T352" s="23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9" t="s">
        <v>163</v>
      </c>
      <c r="AT352" s="239" t="s">
        <v>159</v>
      </c>
      <c r="AU352" s="239" t="s">
        <v>85</v>
      </c>
      <c r="AY352" s="17" t="s">
        <v>156</v>
      </c>
      <c r="BE352" s="240">
        <f>IF(N352="základní",J352,0)</f>
        <v>0</v>
      </c>
      <c r="BF352" s="240">
        <f>IF(N352="snížená",J352,0)</f>
        <v>0</v>
      </c>
      <c r="BG352" s="240">
        <f>IF(N352="zákl. přenesená",J352,0)</f>
        <v>0</v>
      </c>
      <c r="BH352" s="240">
        <f>IF(N352="sníž. přenesená",J352,0)</f>
        <v>0</v>
      </c>
      <c r="BI352" s="240">
        <f>IF(N352="nulová",J352,0)</f>
        <v>0</v>
      </c>
      <c r="BJ352" s="17" t="s">
        <v>83</v>
      </c>
      <c r="BK352" s="240">
        <f>ROUND(I352*H352,2)</f>
        <v>0</v>
      </c>
      <c r="BL352" s="17" t="s">
        <v>163</v>
      </c>
      <c r="BM352" s="239" t="s">
        <v>495</v>
      </c>
    </row>
    <row r="353" s="13" customFormat="1">
      <c r="A353" s="13"/>
      <c r="B353" s="241"/>
      <c r="C353" s="242"/>
      <c r="D353" s="243" t="s">
        <v>165</v>
      </c>
      <c r="E353" s="244" t="s">
        <v>1</v>
      </c>
      <c r="F353" s="245" t="s">
        <v>181</v>
      </c>
      <c r="G353" s="242"/>
      <c r="H353" s="244" t="s">
        <v>1</v>
      </c>
      <c r="I353" s="246"/>
      <c r="J353" s="242"/>
      <c r="K353" s="242"/>
      <c r="L353" s="247"/>
      <c r="M353" s="248"/>
      <c r="N353" s="249"/>
      <c r="O353" s="249"/>
      <c r="P353" s="249"/>
      <c r="Q353" s="249"/>
      <c r="R353" s="249"/>
      <c r="S353" s="249"/>
      <c r="T353" s="25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1" t="s">
        <v>165</v>
      </c>
      <c r="AU353" s="251" t="s">
        <v>85</v>
      </c>
      <c r="AV353" s="13" t="s">
        <v>83</v>
      </c>
      <c r="AW353" s="13" t="s">
        <v>32</v>
      </c>
      <c r="AX353" s="13" t="s">
        <v>76</v>
      </c>
      <c r="AY353" s="251" t="s">
        <v>156</v>
      </c>
    </row>
    <row r="354" s="14" customFormat="1">
      <c r="A354" s="14"/>
      <c r="B354" s="252"/>
      <c r="C354" s="253"/>
      <c r="D354" s="243" t="s">
        <v>165</v>
      </c>
      <c r="E354" s="254" t="s">
        <v>1</v>
      </c>
      <c r="F354" s="255" t="s">
        <v>496</v>
      </c>
      <c r="G354" s="253"/>
      <c r="H354" s="256">
        <v>3</v>
      </c>
      <c r="I354" s="257"/>
      <c r="J354" s="253"/>
      <c r="K354" s="253"/>
      <c r="L354" s="258"/>
      <c r="M354" s="259"/>
      <c r="N354" s="260"/>
      <c r="O354" s="260"/>
      <c r="P354" s="260"/>
      <c r="Q354" s="260"/>
      <c r="R354" s="260"/>
      <c r="S354" s="260"/>
      <c r="T354" s="26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2" t="s">
        <v>165</v>
      </c>
      <c r="AU354" s="262" t="s">
        <v>85</v>
      </c>
      <c r="AV354" s="14" t="s">
        <v>85</v>
      </c>
      <c r="AW354" s="14" t="s">
        <v>32</v>
      </c>
      <c r="AX354" s="14" t="s">
        <v>76</v>
      </c>
      <c r="AY354" s="262" t="s">
        <v>156</v>
      </c>
    </row>
    <row r="355" s="15" customFormat="1">
      <c r="A355" s="15"/>
      <c r="B355" s="263"/>
      <c r="C355" s="264"/>
      <c r="D355" s="243" t="s">
        <v>165</v>
      </c>
      <c r="E355" s="265" t="s">
        <v>1</v>
      </c>
      <c r="F355" s="266" t="s">
        <v>168</v>
      </c>
      <c r="G355" s="264"/>
      <c r="H355" s="267">
        <v>3</v>
      </c>
      <c r="I355" s="268"/>
      <c r="J355" s="264"/>
      <c r="K355" s="264"/>
      <c r="L355" s="269"/>
      <c r="M355" s="270"/>
      <c r="N355" s="271"/>
      <c r="O355" s="271"/>
      <c r="P355" s="271"/>
      <c r="Q355" s="271"/>
      <c r="R355" s="271"/>
      <c r="S355" s="271"/>
      <c r="T355" s="27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3" t="s">
        <v>165</v>
      </c>
      <c r="AU355" s="273" t="s">
        <v>85</v>
      </c>
      <c r="AV355" s="15" t="s">
        <v>163</v>
      </c>
      <c r="AW355" s="15" t="s">
        <v>32</v>
      </c>
      <c r="AX355" s="15" t="s">
        <v>83</v>
      </c>
      <c r="AY355" s="273" t="s">
        <v>156</v>
      </c>
    </row>
    <row r="356" s="2" customFormat="1" ht="24.15" customHeight="1">
      <c r="A356" s="38"/>
      <c r="B356" s="39"/>
      <c r="C356" s="227" t="s">
        <v>497</v>
      </c>
      <c r="D356" s="227" t="s">
        <v>159</v>
      </c>
      <c r="E356" s="228" t="s">
        <v>498</v>
      </c>
      <c r="F356" s="229" t="s">
        <v>499</v>
      </c>
      <c r="G356" s="230" t="s">
        <v>254</v>
      </c>
      <c r="H356" s="231">
        <v>3</v>
      </c>
      <c r="I356" s="232"/>
      <c r="J356" s="233">
        <f>ROUND(I356*H356,2)</f>
        <v>0</v>
      </c>
      <c r="K356" s="234"/>
      <c r="L356" s="44"/>
      <c r="M356" s="235" t="s">
        <v>1</v>
      </c>
      <c r="N356" s="236" t="s">
        <v>41</v>
      </c>
      <c r="O356" s="91"/>
      <c r="P356" s="237">
        <f>O356*H356</f>
        <v>0</v>
      </c>
      <c r="Q356" s="237">
        <v>0.034520000000000002</v>
      </c>
      <c r="R356" s="237">
        <f>Q356*H356</f>
        <v>0.10356000000000001</v>
      </c>
      <c r="S356" s="237">
        <v>0</v>
      </c>
      <c r="T356" s="23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9" t="s">
        <v>163</v>
      </c>
      <c r="AT356" s="239" t="s">
        <v>159</v>
      </c>
      <c r="AU356" s="239" t="s">
        <v>85</v>
      </c>
      <c r="AY356" s="17" t="s">
        <v>156</v>
      </c>
      <c r="BE356" s="240">
        <f>IF(N356="základní",J356,0)</f>
        <v>0</v>
      </c>
      <c r="BF356" s="240">
        <f>IF(N356="snížená",J356,0)</f>
        <v>0</v>
      </c>
      <c r="BG356" s="240">
        <f>IF(N356="zákl. přenesená",J356,0)</f>
        <v>0</v>
      </c>
      <c r="BH356" s="240">
        <f>IF(N356="sníž. přenesená",J356,0)</f>
        <v>0</v>
      </c>
      <c r="BI356" s="240">
        <f>IF(N356="nulová",J356,0)</f>
        <v>0</v>
      </c>
      <c r="BJ356" s="17" t="s">
        <v>83</v>
      </c>
      <c r="BK356" s="240">
        <f>ROUND(I356*H356,2)</f>
        <v>0</v>
      </c>
      <c r="BL356" s="17" t="s">
        <v>163</v>
      </c>
      <c r="BM356" s="239" t="s">
        <v>500</v>
      </c>
    </row>
    <row r="357" s="13" customFormat="1">
      <c r="A357" s="13"/>
      <c r="B357" s="241"/>
      <c r="C357" s="242"/>
      <c r="D357" s="243" t="s">
        <v>165</v>
      </c>
      <c r="E357" s="244" t="s">
        <v>1</v>
      </c>
      <c r="F357" s="245" t="s">
        <v>181</v>
      </c>
      <c r="G357" s="242"/>
      <c r="H357" s="244" t="s">
        <v>1</v>
      </c>
      <c r="I357" s="246"/>
      <c r="J357" s="242"/>
      <c r="K357" s="242"/>
      <c r="L357" s="247"/>
      <c r="M357" s="248"/>
      <c r="N357" s="249"/>
      <c r="O357" s="249"/>
      <c r="P357" s="249"/>
      <c r="Q357" s="249"/>
      <c r="R357" s="249"/>
      <c r="S357" s="249"/>
      <c r="T357" s="25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1" t="s">
        <v>165</v>
      </c>
      <c r="AU357" s="251" t="s">
        <v>85</v>
      </c>
      <c r="AV357" s="13" t="s">
        <v>83</v>
      </c>
      <c r="AW357" s="13" t="s">
        <v>32</v>
      </c>
      <c r="AX357" s="13" t="s">
        <v>76</v>
      </c>
      <c r="AY357" s="251" t="s">
        <v>156</v>
      </c>
    </row>
    <row r="358" s="14" customFormat="1">
      <c r="A358" s="14"/>
      <c r="B358" s="252"/>
      <c r="C358" s="253"/>
      <c r="D358" s="243" t="s">
        <v>165</v>
      </c>
      <c r="E358" s="254" t="s">
        <v>1</v>
      </c>
      <c r="F358" s="255" t="s">
        <v>496</v>
      </c>
      <c r="G358" s="253"/>
      <c r="H358" s="256">
        <v>3</v>
      </c>
      <c r="I358" s="257"/>
      <c r="J358" s="253"/>
      <c r="K358" s="253"/>
      <c r="L358" s="258"/>
      <c r="M358" s="259"/>
      <c r="N358" s="260"/>
      <c r="O358" s="260"/>
      <c r="P358" s="260"/>
      <c r="Q358" s="260"/>
      <c r="R358" s="260"/>
      <c r="S358" s="260"/>
      <c r="T358" s="26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2" t="s">
        <v>165</v>
      </c>
      <c r="AU358" s="262" t="s">
        <v>85</v>
      </c>
      <c r="AV358" s="14" t="s">
        <v>85</v>
      </c>
      <c r="AW358" s="14" t="s">
        <v>32</v>
      </c>
      <c r="AX358" s="14" t="s">
        <v>76</v>
      </c>
      <c r="AY358" s="262" t="s">
        <v>156</v>
      </c>
    </row>
    <row r="359" s="15" customFormat="1">
      <c r="A359" s="15"/>
      <c r="B359" s="263"/>
      <c r="C359" s="264"/>
      <c r="D359" s="243" t="s">
        <v>165</v>
      </c>
      <c r="E359" s="265" t="s">
        <v>1</v>
      </c>
      <c r="F359" s="266" t="s">
        <v>168</v>
      </c>
      <c r="G359" s="264"/>
      <c r="H359" s="267">
        <v>3</v>
      </c>
      <c r="I359" s="268"/>
      <c r="J359" s="264"/>
      <c r="K359" s="264"/>
      <c r="L359" s="269"/>
      <c r="M359" s="270"/>
      <c r="N359" s="271"/>
      <c r="O359" s="271"/>
      <c r="P359" s="271"/>
      <c r="Q359" s="271"/>
      <c r="R359" s="271"/>
      <c r="S359" s="271"/>
      <c r="T359" s="272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3" t="s">
        <v>165</v>
      </c>
      <c r="AU359" s="273" t="s">
        <v>85</v>
      </c>
      <c r="AV359" s="15" t="s">
        <v>163</v>
      </c>
      <c r="AW359" s="15" t="s">
        <v>32</v>
      </c>
      <c r="AX359" s="15" t="s">
        <v>83</v>
      </c>
      <c r="AY359" s="273" t="s">
        <v>156</v>
      </c>
    </row>
    <row r="360" s="2" customFormat="1" ht="33" customHeight="1">
      <c r="A360" s="38"/>
      <c r="B360" s="39"/>
      <c r="C360" s="227" t="s">
        <v>501</v>
      </c>
      <c r="D360" s="227" t="s">
        <v>159</v>
      </c>
      <c r="E360" s="228" t="s">
        <v>502</v>
      </c>
      <c r="F360" s="229" t="s">
        <v>503</v>
      </c>
      <c r="G360" s="230" t="s">
        <v>254</v>
      </c>
      <c r="H360" s="231">
        <v>4</v>
      </c>
      <c r="I360" s="232"/>
      <c r="J360" s="233">
        <f>ROUND(I360*H360,2)</f>
        <v>0</v>
      </c>
      <c r="K360" s="234"/>
      <c r="L360" s="44"/>
      <c r="M360" s="235" t="s">
        <v>1</v>
      </c>
      <c r="N360" s="236" t="s">
        <v>41</v>
      </c>
      <c r="O360" s="91"/>
      <c r="P360" s="237">
        <f>O360*H360</f>
        <v>0</v>
      </c>
      <c r="Q360" s="237">
        <v>0.026550000000000001</v>
      </c>
      <c r="R360" s="237">
        <f>Q360*H360</f>
        <v>0.1062</v>
      </c>
      <c r="S360" s="237">
        <v>0</v>
      </c>
      <c r="T360" s="23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9" t="s">
        <v>163</v>
      </c>
      <c r="AT360" s="239" t="s">
        <v>159</v>
      </c>
      <c r="AU360" s="239" t="s">
        <v>85</v>
      </c>
      <c r="AY360" s="17" t="s">
        <v>156</v>
      </c>
      <c r="BE360" s="240">
        <f>IF(N360="základní",J360,0)</f>
        <v>0</v>
      </c>
      <c r="BF360" s="240">
        <f>IF(N360="snížená",J360,0)</f>
        <v>0</v>
      </c>
      <c r="BG360" s="240">
        <f>IF(N360="zákl. přenesená",J360,0)</f>
        <v>0</v>
      </c>
      <c r="BH360" s="240">
        <f>IF(N360="sníž. přenesená",J360,0)</f>
        <v>0</v>
      </c>
      <c r="BI360" s="240">
        <f>IF(N360="nulová",J360,0)</f>
        <v>0</v>
      </c>
      <c r="BJ360" s="17" t="s">
        <v>83</v>
      </c>
      <c r="BK360" s="240">
        <f>ROUND(I360*H360,2)</f>
        <v>0</v>
      </c>
      <c r="BL360" s="17" t="s">
        <v>163</v>
      </c>
      <c r="BM360" s="239" t="s">
        <v>504</v>
      </c>
    </row>
    <row r="361" s="13" customFormat="1">
      <c r="A361" s="13"/>
      <c r="B361" s="241"/>
      <c r="C361" s="242"/>
      <c r="D361" s="243" t="s">
        <v>165</v>
      </c>
      <c r="E361" s="244" t="s">
        <v>1</v>
      </c>
      <c r="F361" s="245" t="s">
        <v>181</v>
      </c>
      <c r="G361" s="242"/>
      <c r="H361" s="244" t="s">
        <v>1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165</v>
      </c>
      <c r="AU361" s="251" t="s">
        <v>85</v>
      </c>
      <c r="AV361" s="13" t="s">
        <v>83</v>
      </c>
      <c r="AW361" s="13" t="s">
        <v>32</v>
      </c>
      <c r="AX361" s="13" t="s">
        <v>76</v>
      </c>
      <c r="AY361" s="251" t="s">
        <v>156</v>
      </c>
    </row>
    <row r="362" s="14" customFormat="1">
      <c r="A362" s="14"/>
      <c r="B362" s="252"/>
      <c r="C362" s="253"/>
      <c r="D362" s="243" t="s">
        <v>165</v>
      </c>
      <c r="E362" s="254" t="s">
        <v>1</v>
      </c>
      <c r="F362" s="255" t="s">
        <v>496</v>
      </c>
      <c r="G362" s="253"/>
      <c r="H362" s="256">
        <v>3</v>
      </c>
      <c r="I362" s="257"/>
      <c r="J362" s="253"/>
      <c r="K362" s="253"/>
      <c r="L362" s="258"/>
      <c r="M362" s="259"/>
      <c r="N362" s="260"/>
      <c r="O362" s="260"/>
      <c r="P362" s="260"/>
      <c r="Q362" s="260"/>
      <c r="R362" s="260"/>
      <c r="S362" s="260"/>
      <c r="T362" s="26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2" t="s">
        <v>165</v>
      </c>
      <c r="AU362" s="262" t="s">
        <v>85</v>
      </c>
      <c r="AV362" s="14" t="s">
        <v>85</v>
      </c>
      <c r="AW362" s="14" t="s">
        <v>32</v>
      </c>
      <c r="AX362" s="14" t="s">
        <v>76</v>
      </c>
      <c r="AY362" s="262" t="s">
        <v>156</v>
      </c>
    </row>
    <row r="363" s="13" customFormat="1">
      <c r="A363" s="13"/>
      <c r="B363" s="241"/>
      <c r="C363" s="242"/>
      <c r="D363" s="243" t="s">
        <v>165</v>
      </c>
      <c r="E363" s="244" t="s">
        <v>1</v>
      </c>
      <c r="F363" s="245" t="s">
        <v>185</v>
      </c>
      <c r="G363" s="242"/>
      <c r="H363" s="244" t="s">
        <v>1</v>
      </c>
      <c r="I363" s="246"/>
      <c r="J363" s="242"/>
      <c r="K363" s="242"/>
      <c r="L363" s="247"/>
      <c r="M363" s="248"/>
      <c r="N363" s="249"/>
      <c r="O363" s="249"/>
      <c r="P363" s="249"/>
      <c r="Q363" s="249"/>
      <c r="R363" s="249"/>
      <c r="S363" s="249"/>
      <c r="T363" s="25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1" t="s">
        <v>165</v>
      </c>
      <c r="AU363" s="251" t="s">
        <v>85</v>
      </c>
      <c r="AV363" s="13" t="s">
        <v>83</v>
      </c>
      <c r="AW363" s="13" t="s">
        <v>32</v>
      </c>
      <c r="AX363" s="13" t="s">
        <v>76</v>
      </c>
      <c r="AY363" s="251" t="s">
        <v>156</v>
      </c>
    </row>
    <row r="364" s="14" customFormat="1">
      <c r="A364" s="14"/>
      <c r="B364" s="252"/>
      <c r="C364" s="253"/>
      <c r="D364" s="243" t="s">
        <v>165</v>
      </c>
      <c r="E364" s="254" t="s">
        <v>1</v>
      </c>
      <c r="F364" s="255" t="s">
        <v>83</v>
      </c>
      <c r="G364" s="253"/>
      <c r="H364" s="256">
        <v>1</v>
      </c>
      <c r="I364" s="257"/>
      <c r="J364" s="253"/>
      <c r="K364" s="253"/>
      <c r="L364" s="258"/>
      <c r="M364" s="259"/>
      <c r="N364" s="260"/>
      <c r="O364" s="260"/>
      <c r="P364" s="260"/>
      <c r="Q364" s="260"/>
      <c r="R364" s="260"/>
      <c r="S364" s="260"/>
      <c r="T364" s="261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2" t="s">
        <v>165</v>
      </c>
      <c r="AU364" s="262" t="s">
        <v>85</v>
      </c>
      <c r="AV364" s="14" t="s">
        <v>85</v>
      </c>
      <c r="AW364" s="14" t="s">
        <v>32</v>
      </c>
      <c r="AX364" s="14" t="s">
        <v>76</v>
      </c>
      <c r="AY364" s="262" t="s">
        <v>156</v>
      </c>
    </row>
    <row r="365" s="15" customFormat="1">
      <c r="A365" s="15"/>
      <c r="B365" s="263"/>
      <c r="C365" s="264"/>
      <c r="D365" s="243" t="s">
        <v>165</v>
      </c>
      <c r="E365" s="265" t="s">
        <v>1</v>
      </c>
      <c r="F365" s="266" t="s">
        <v>168</v>
      </c>
      <c r="G365" s="264"/>
      <c r="H365" s="267">
        <v>4</v>
      </c>
      <c r="I365" s="268"/>
      <c r="J365" s="264"/>
      <c r="K365" s="264"/>
      <c r="L365" s="269"/>
      <c r="M365" s="270"/>
      <c r="N365" s="271"/>
      <c r="O365" s="271"/>
      <c r="P365" s="271"/>
      <c r="Q365" s="271"/>
      <c r="R365" s="271"/>
      <c r="S365" s="271"/>
      <c r="T365" s="272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3" t="s">
        <v>165</v>
      </c>
      <c r="AU365" s="273" t="s">
        <v>85</v>
      </c>
      <c r="AV365" s="15" t="s">
        <v>163</v>
      </c>
      <c r="AW365" s="15" t="s">
        <v>32</v>
      </c>
      <c r="AX365" s="15" t="s">
        <v>83</v>
      </c>
      <c r="AY365" s="273" t="s">
        <v>156</v>
      </c>
    </row>
    <row r="366" s="2" customFormat="1" ht="24.15" customHeight="1">
      <c r="A366" s="38"/>
      <c r="B366" s="39"/>
      <c r="C366" s="227" t="s">
        <v>505</v>
      </c>
      <c r="D366" s="227" t="s">
        <v>159</v>
      </c>
      <c r="E366" s="228" t="s">
        <v>506</v>
      </c>
      <c r="F366" s="229" t="s">
        <v>507</v>
      </c>
      <c r="G366" s="230" t="s">
        <v>254</v>
      </c>
      <c r="H366" s="231">
        <v>2</v>
      </c>
      <c r="I366" s="232"/>
      <c r="J366" s="233">
        <f>ROUND(I366*H366,2)</f>
        <v>0</v>
      </c>
      <c r="K366" s="234"/>
      <c r="L366" s="44"/>
      <c r="M366" s="235" t="s">
        <v>1</v>
      </c>
      <c r="N366" s="236" t="s">
        <v>41</v>
      </c>
      <c r="O366" s="91"/>
      <c r="P366" s="237">
        <f>O366*H366</f>
        <v>0</v>
      </c>
      <c r="Q366" s="237">
        <v>0.11738999999999999</v>
      </c>
      <c r="R366" s="237">
        <f>Q366*H366</f>
        <v>0.23477999999999999</v>
      </c>
      <c r="S366" s="237">
        <v>0</v>
      </c>
      <c r="T366" s="238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9" t="s">
        <v>163</v>
      </c>
      <c r="AT366" s="239" t="s">
        <v>159</v>
      </c>
      <c r="AU366" s="239" t="s">
        <v>85</v>
      </c>
      <c r="AY366" s="17" t="s">
        <v>156</v>
      </c>
      <c r="BE366" s="240">
        <f>IF(N366="základní",J366,0)</f>
        <v>0</v>
      </c>
      <c r="BF366" s="240">
        <f>IF(N366="snížená",J366,0)</f>
        <v>0</v>
      </c>
      <c r="BG366" s="240">
        <f>IF(N366="zákl. přenesená",J366,0)</f>
        <v>0</v>
      </c>
      <c r="BH366" s="240">
        <f>IF(N366="sníž. přenesená",J366,0)</f>
        <v>0</v>
      </c>
      <c r="BI366" s="240">
        <f>IF(N366="nulová",J366,0)</f>
        <v>0</v>
      </c>
      <c r="BJ366" s="17" t="s">
        <v>83</v>
      </c>
      <c r="BK366" s="240">
        <f>ROUND(I366*H366,2)</f>
        <v>0</v>
      </c>
      <c r="BL366" s="17" t="s">
        <v>163</v>
      </c>
      <c r="BM366" s="239" t="s">
        <v>508</v>
      </c>
    </row>
    <row r="367" s="13" customFormat="1">
      <c r="A367" s="13"/>
      <c r="B367" s="241"/>
      <c r="C367" s="242"/>
      <c r="D367" s="243" t="s">
        <v>165</v>
      </c>
      <c r="E367" s="244" t="s">
        <v>1</v>
      </c>
      <c r="F367" s="245" t="s">
        <v>185</v>
      </c>
      <c r="G367" s="242"/>
      <c r="H367" s="244" t="s">
        <v>1</v>
      </c>
      <c r="I367" s="246"/>
      <c r="J367" s="242"/>
      <c r="K367" s="242"/>
      <c r="L367" s="247"/>
      <c r="M367" s="248"/>
      <c r="N367" s="249"/>
      <c r="O367" s="249"/>
      <c r="P367" s="249"/>
      <c r="Q367" s="249"/>
      <c r="R367" s="249"/>
      <c r="S367" s="249"/>
      <c r="T367" s="25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1" t="s">
        <v>165</v>
      </c>
      <c r="AU367" s="251" t="s">
        <v>85</v>
      </c>
      <c r="AV367" s="13" t="s">
        <v>83</v>
      </c>
      <c r="AW367" s="13" t="s">
        <v>32</v>
      </c>
      <c r="AX367" s="13" t="s">
        <v>76</v>
      </c>
      <c r="AY367" s="251" t="s">
        <v>156</v>
      </c>
    </row>
    <row r="368" s="14" customFormat="1">
      <c r="A368" s="14"/>
      <c r="B368" s="252"/>
      <c r="C368" s="253"/>
      <c r="D368" s="243" t="s">
        <v>165</v>
      </c>
      <c r="E368" s="254" t="s">
        <v>1</v>
      </c>
      <c r="F368" s="255" t="s">
        <v>509</v>
      </c>
      <c r="G368" s="253"/>
      <c r="H368" s="256">
        <v>2</v>
      </c>
      <c r="I368" s="257"/>
      <c r="J368" s="253"/>
      <c r="K368" s="253"/>
      <c r="L368" s="258"/>
      <c r="M368" s="259"/>
      <c r="N368" s="260"/>
      <c r="O368" s="260"/>
      <c r="P368" s="260"/>
      <c r="Q368" s="260"/>
      <c r="R368" s="260"/>
      <c r="S368" s="260"/>
      <c r="T368" s="261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2" t="s">
        <v>165</v>
      </c>
      <c r="AU368" s="262" t="s">
        <v>85</v>
      </c>
      <c r="AV368" s="14" t="s">
        <v>85</v>
      </c>
      <c r="AW368" s="14" t="s">
        <v>32</v>
      </c>
      <c r="AX368" s="14" t="s">
        <v>76</v>
      </c>
      <c r="AY368" s="262" t="s">
        <v>156</v>
      </c>
    </row>
    <row r="369" s="15" customFormat="1">
      <c r="A369" s="15"/>
      <c r="B369" s="263"/>
      <c r="C369" s="264"/>
      <c r="D369" s="243" t="s">
        <v>165</v>
      </c>
      <c r="E369" s="265" t="s">
        <v>1</v>
      </c>
      <c r="F369" s="266" t="s">
        <v>168</v>
      </c>
      <c r="G369" s="264"/>
      <c r="H369" s="267">
        <v>2</v>
      </c>
      <c r="I369" s="268"/>
      <c r="J369" s="264"/>
      <c r="K369" s="264"/>
      <c r="L369" s="269"/>
      <c r="M369" s="270"/>
      <c r="N369" s="271"/>
      <c r="O369" s="271"/>
      <c r="P369" s="271"/>
      <c r="Q369" s="271"/>
      <c r="R369" s="271"/>
      <c r="S369" s="271"/>
      <c r="T369" s="272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3" t="s">
        <v>165</v>
      </c>
      <c r="AU369" s="273" t="s">
        <v>85</v>
      </c>
      <c r="AV369" s="15" t="s">
        <v>163</v>
      </c>
      <c r="AW369" s="15" t="s">
        <v>32</v>
      </c>
      <c r="AX369" s="15" t="s">
        <v>83</v>
      </c>
      <c r="AY369" s="273" t="s">
        <v>156</v>
      </c>
    </row>
    <row r="370" s="2" customFormat="1" ht="24.15" customHeight="1">
      <c r="A370" s="38"/>
      <c r="B370" s="39"/>
      <c r="C370" s="227" t="s">
        <v>510</v>
      </c>
      <c r="D370" s="227" t="s">
        <v>159</v>
      </c>
      <c r="E370" s="228" t="s">
        <v>511</v>
      </c>
      <c r="F370" s="229" t="s">
        <v>512</v>
      </c>
      <c r="G370" s="230" t="s">
        <v>254</v>
      </c>
      <c r="H370" s="231">
        <v>2</v>
      </c>
      <c r="I370" s="232"/>
      <c r="J370" s="233">
        <f>ROUND(I370*H370,2)</f>
        <v>0</v>
      </c>
      <c r="K370" s="234"/>
      <c r="L370" s="44"/>
      <c r="M370" s="235" t="s">
        <v>1</v>
      </c>
      <c r="N370" s="236" t="s">
        <v>41</v>
      </c>
      <c r="O370" s="91"/>
      <c r="P370" s="237">
        <f>O370*H370</f>
        <v>0</v>
      </c>
      <c r="Q370" s="237">
        <v>0.15648999999999999</v>
      </c>
      <c r="R370" s="237">
        <f>Q370*H370</f>
        <v>0.31297999999999998</v>
      </c>
      <c r="S370" s="237">
        <v>0</v>
      </c>
      <c r="T370" s="238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9" t="s">
        <v>163</v>
      </c>
      <c r="AT370" s="239" t="s">
        <v>159</v>
      </c>
      <c r="AU370" s="239" t="s">
        <v>85</v>
      </c>
      <c r="AY370" s="17" t="s">
        <v>156</v>
      </c>
      <c r="BE370" s="240">
        <f>IF(N370="základní",J370,0)</f>
        <v>0</v>
      </c>
      <c r="BF370" s="240">
        <f>IF(N370="snížená",J370,0)</f>
        <v>0</v>
      </c>
      <c r="BG370" s="240">
        <f>IF(N370="zákl. přenesená",J370,0)</f>
        <v>0</v>
      </c>
      <c r="BH370" s="240">
        <f>IF(N370="sníž. přenesená",J370,0)</f>
        <v>0</v>
      </c>
      <c r="BI370" s="240">
        <f>IF(N370="nulová",J370,0)</f>
        <v>0</v>
      </c>
      <c r="BJ370" s="17" t="s">
        <v>83</v>
      </c>
      <c r="BK370" s="240">
        <f>ROUND(I370*H370,2)</f>
        <v>0</v>
      </c>
      <c r="BL370" s="17" t="s">
        <v>163</v>
      </c>
      <c r="BM370" s="239" t="s">
        <v>513</v>
      </c>
    </row>
    <row r="371" s="13" customFormat="1">
      <c r="A371" s="13"/>
      <c r="B371" s="241"/>
      <c r="C371" s="242"/>
      <c r="D371" s="243" t="s">
        <v>165</v>
      </c>
      <c r="E371" s="244" t="s">
        <v>1</v>
      </c>
      <c r="F371" s="245" t="s">
        <v>181</v>
      </c>
      <c r="G371" s="242"/>
      <c r="H371" s="244" t="s">
        <v>1</v>
      </c>
      <c r="I371" s="246"/>
      <c r="J371" s="242"/>
      <c r="K371" s="242"/>
      <c r="L371" s="247"/>
      <c r="M371" s="248"/>
      <c r="N371" s="249"/>
      <c r="O371" s="249"/>
      <c r="P371" s="249"/>
      <c r="Q371" s="249"/>
      <c r="R371" s="249"/>
      <c r="S371" s="249"/>
      <c r="T371" s="25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1" t="s">
        <v>165</v>
      </c>
      <c r="AU371" s="251" t="s">
        <v>85</v>
      </c>
      <c r="AV371" s="13" t="s">
        <v>83</v>
      </c>
      <c r="AW371" s="13" t="s">
        <v>32</v>
      </c>
      <c r="AX371" s="13" t="s">
        <v>76</v>
      </c>
      <c r="AY371" s="251" t="s">
        <v>156</v>
      </c>
    </row>
    <row r="372" s="14" customFormat="1">
      <c r="A372" s="14"/>
      <c r="B372" s="252"/>
      <c r="C372" s="253"/>
      <c r="D372" s="243" t="s">
        <v>165</v>
      </c>
      <c r="E372" s="254" t="s">
        <v>1</v>
      </c>
      <c r="F372" s="255" t="s">
        <v>509</v>
      </c>
      <c r="G372" s="253"/>
      <c r="H372" s="256">
        <v>2</v>
      </c>
      <c r="I372" s="257"/>
      <c r="J372" s="253"/>
      <c r="K372" s="253"/>
      <c r="L372" s="258"/>
      <c r="M372" s="259"/>
      <c r="N372" s="260"/>
      <c r="O372" s="260"/>
      <c r="P372" s="260"/>
      <c r="Q372" s="260"/>
      <c r="R372" s="260"/>
      <c r="S372" s="260"/>
      <c r="T372" s="26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2" t="s">
        <v>165</v>
      </c>
      <c r="AU372" s="262" t="s">
        <v>85</v>
      </c>
      <c r="AV372" s="14" t="s">
        <v>85</v>
      </c>
      <c r="AW372" s="14" t="s">
        <v>32</v>
      </c>
      <c r="AX372" s="14" t="s">
        <v>76</v>
      </c>
      <c r="AY372" s="262" t="s">
        <v>156</v>
      </c>
    </row>
    <row r="373" s="15" customFormat="1">
      <c r="A373" s="15"/>
      <c r="B373" s="263"/>
      <c r="C373" s="264"/>
      <c r="D373" s="243" t="s">
        <v>165</v>
      </c>
      <c r="E373" s="265" t="s">
        <v>1</v>
      </c>
      <c r="F373" s="266" t="s">
        <v>168</v>
      </c>
      <c r="G373" s="264"/>
      <c r="H373" s="267">
        <v>2</v>
      </c>
      <c r="I373" s="268"/>
      <c r="J373" s="264"/>
      <c r="K373" s="264"/>
      <c r="L373" s="269"/>
      <c r="M373" s="270"/>
      <c r="N373" s="271"/>
      <c r="O373" s="271"/>
      <c r="P373" s="271"/>
      <c r="Q373" s="271"/>
      <c r="R373" s="271"/>
      <c r="S373" s="271"/>
      <c r="T373" s="27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3" t="s">
        <v>165</v>
      </c>
      <c r="AU373" s="273" t="s">
        <v>85</v>
      </c>
      <c r="AV373" s="15" t="s">
        <v>163</v>
      </c>
      <c r="AW373" s="15" t="s">
        <v>32</v>
      </c>
      <c r="AX373" s="15" t="s">
        <v>83</v>
      </c>
      <c r="AY373" s="273" t="s">
        <v>156</v>
      </c>
    </row>
    <row r="374" s="2" customFormat="1" ht="24.15" customHeight="1">
      <c r="A374" s="38"/>
      <c r="B374" s="39"/>
      <c r="C374" s="227" t="s">
        <v>514</v>
      </c>
      <c r="D374" s="227" t="s">
        <v>159</v>
      </c>
      <c r="E374" s="228" t="s">
        <v>515</v>
      </c>
      <c r="F374" s="229" t="s">
        <v>516</v>
      </c>
      <c r="G374" s="230" t="s">
        <v>254</v>
      </c>
      <c r="H374" s="231">
        <v>2</v>
      </c>
      <c r="I374" s="232"/>
      <c r="J374" s="233">
        <f>ROUND(I374*H374,2)</f>
        <v>0</v>
      </c>
      <c r="K374" s="234"/>
      <c r="L374" s="44"/>
      <c r="M374" s="235" t="s">
        <v>1</v>
      </c>
      <c r="N374" s="236" t="s">
        <v>41</v>
      </c>
      <c r="O374" s="91"/>
      <c r="P374" s="237">
        <f>O374*H374</f>
        <v>0</v>
      </c>
      <c r="Q374" s="237">
        <v>0.17549000000000001</v>
      </c>
      <c r="R374" s="237">
        <f>Q374*H374</f>
        <v>0.35098000000000001</v>
      </c>
      <c r="S374" s="237">
        <v>0</v>
      </c>
      <c r="T374" s="23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9" t="s">
        <v>163</v>
      </c>
      <c r="AT374" s="239" t="s">
        <v>159</v>
      </c>
      <c r="AU374" s="239" t="s">
        <v>85</v>
      </c>
      <c r="AY374" s="17" t="s">
        <v>156</v>
      </c>
      <c r="BE374" s="240">
        <f>IF(N374="základní",J374,0)</f>
        <v>0</v>
      </c>
      <c r="BF374" s="240">
        <f>IF(N374="snížená",J374,0)</f>
        <v>0</v>
      </c>
      <c r="BG374" s="240">
        <f>IF(N374="zákl. přenesená",J374,0)</f>
        <v>0</v>
      </c>
      <c r="BH374" s="240">
        <f>IF(N374="sníž. přenesená",J374,0)</f>
        <v>0</v>
      </c>
      <c r="BI374" s="240">
        <f>IF(N374="nulová",J374,0)</f>
        <v>0</v>
      </c>
      <c r="BJ374" s="17" t="s">
        <v>83</v>
      </c>
      <c r="BK374" s="240">
        <f>ROUND(I374*H374,2)</f>
        <v>0</v>
      </c>
      <c r="BL374" s="17" t="s">
        <v>163</v>
      </c>
      <c r="BM374" s="239" t="s">
        <v>517</v>
      </c>
    </row>
    <row r="375" s="13" customFormat="1">
      <c r="A375" s="13"/>
      <c r="B375" s="241"/>
      <c r="C375" s="242"/>
      <c r="D375" s="243" t="s">
        <v>165</v>
      </c>
      <c r="E375" s="244" t="s">
        <v>1</v>
      </c>
      <c r="F375" s="245" t="s">
        <v>185</v>
      </c>
      <c r="G375" s="242"/>
      <c r="H375" s="244" t="s">
        <v>1</v>
      </c>
      <c r="I375" s="246"/>
      <c r="J375" s="242"/>
      <c r="K375" s="242"/>
      <c r="L375" s="247"/>
      <c r="M375" s="248"/>
      <c r="N375" s="249"/>
      <c r="O375" s="249"/>
      <c r="P375" s="249"/>
      <c r="Q375" s="249"/>
      <c r="R375" s="249"/>
      <c r="S375" s="249"/>
      <c r="T375" s="25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1" t="s">
        <v>165</v>
      </c>
      <c r="AU375" s="251" t="s">
        <v>85</v>
      </c>
      <c r="AV375" s="13" t="s">
        <v>83</v>
      </c>
      <c r="AW375" s="13" t="s">
        <v>32</v>
      </c>
      <c r="AX375" s="13" t="s">
        <v>76</v>
      </c>
      <c r="AY375" s="251" t="s">
        <v>156</v>
      </c>
    </row>
    <row r="376" s="14" customFormat="1">
      <c r="A376" s="14"/>
      <c r="B376" s="252"/>
      <c r="C376" s="253"/>
      <c r="D376" s="243" t="s">
        <v>165</v>
      </c>
      <c r="E376" s="254" t="s">
        <v>1</v>
      </c>
      <c r="F376" s="255" t="s">
        <v>509</v>
      </c>
      <c r="G376" s="253"/>
      <c r="H376" s="256">
        <v>2</v>
      </c>
      <c r="I376" s="257"/>
      <c r="J376" s="253"/>
      <c r="K376" s="253"/>
      <c r="L376" s="258"/>
      <c r="M376" s="259"/>
      <c r="N376" s="260"/>
      <c r="O376" s="260"/>
      <c r="P376" s="260"/>
      <c r="Q376" s="260"/>
      <c r="R376" s="260"/>
      <c r="S376" s="260"/>
      <c r="T376" s="26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2" t="s">
        <v>165</v>
      </c>
      <c r="AU376" s="262" t="s">
        <v>85</v>
      </c>
      <c r="AV376" s="14" t="s">
        <v>85</v>
      </c>
      <c r="AW376" s="14" t="s">
        <v>32</v>
      </c>
      <c r="AX376" s="14" t="s">
        <v>76</v>
      </c>
      <c r="AY376" s="262" t="s">
        <v>156</v>
      </c>
    </row>
    <row r="377" s="15" customFormat="1">
      <c r="A377" s="15"/>
      <c r="B377" s="263"/>
      <c r="C377" s="264"/>
      <c r="D377" s="243" t="s">
        <v>165</v>
      </c>
      <c r="E377" s="265" t="s">
        <v>1</v>
      </c>
      <c r="F377" s="266" t="s">
        <v>168</v>
      </c>
      <c r="G377" s="264"/>
      <c r="H377" s="267">
        <v>2</v>
      </c>
      <c r="I377" s="268"/>
      <c r="J377" s="264"/>
      <c r="K377" s="264"/>
      <c r="L377" s="269"/>
      <c r="M377" s="270"/>
      <c r="N377" s="271"/>
      <c r="O377" s="271"/>
      <c r="P377" s="271"/>
      <c r="Q377" s="271"/>
      <c r="R377" s="271"/>
      <c r="S377" s="271"/>
      <c r="T377" s="272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3" t="s">
        <v>165</v>
      </c>
      <c r="AU377" s="273" t="s">
        <v>85</v>
      </c>
      <c r="AV377" s="15" t="s">
        <v>163</v>
      </c>
      <c r="AW377" s="15" t="s">
        <v>32</v>
      </c>
      <c r="AX377" s="15" t="s">
        <v>83</v>
      </c>
      <c r="AY377" s="273" t="s">
        <v>156</v>
      </c>
    </row>
    <row r="378" s="2" customFormat="1" ht="24.15" customHeight="1">
      <c r="A378" s="38"/>
      <c r="B378" s="39"/>
      <c r="C378" s="227" t="s">
        <v>518</v>
      </c>
      <c r="D378" s="227" t="s">
        <v>159</v>
      </c>
      <c r="E378" s="228" t="s">
        <v>519</v>
      </c>
      <c r="F378" s="229" t="s">
        <v>520</v>
      </c>
      <c r="G378" s="230" t="s">
        <v>254</v>
      </c>
      <c r="H378" s="231">
        <v>3</v>
      </c>
      <c r="I378" s="232"/>
      <c r="J378" s="233">
        <f>ROUND(I378*H378,2)</f>
        <v>0</v>
      </c>
      <c r="K378" s="234"/>
      <c r="L378" s="44"/>
      <c r="M378" s="235" t="s">
        <v>1</v>
      </c>
      <c r="N378" s="236" t="s">
        <v>41</v>
      </c>
      <c r="O378" s="91"/>
      <c r="P378" s="237">
        <f>O378*H378</f>
        <v>0</v>
      </c>
      <c r="Q378" s="237">
        <v>0.19649</v>
      </c>
      <c r="R378" s="237">
        <f>Q378*H378</f>
        <v>0.58946999999999994</v>
      </c>
      <c r="S378" s="237">
        <v>0</v>
      </c>
      <c r="T378" s="23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9" t="s">
        <v>163</v>
      </c>
      <c r="AT378" s="239" t="s">
        <v>159</v>
      </c>
      <c r="AU378" s="239" t="s">
        <v>85</v>
      </c>
      <c r="AY378" s="17" t="s">
        <v>156</v>
      </c>
      <c r="BE378" s="240">
        <f>IF(N378="základní",J378,0)</f>
        <v>0</v>
      </c>
      <c r="BF378" s="240">
        <f>IF(N378="snížená",J378,0)</f>
        <v>0</v>
      </c>
      <c r="BG378" s="240">
        <f>IF(N378="zákl. přenesená",J378,0)</f>
        <v>0</v>
      </c>
      <c r="BH378" s="240">
        <f>IF(N378="sníž. přenesená",J378,0)</f>
        <v>0</v>
      </c>
      <c r="BI378" s="240">
        <f>IF(N378="nulová",J378,0)</f>
        <v>0</v>
      </c>
      <c r="BJ378" s="17" t="s">
        <v>83</v>
      </c>
      <c r="BK378" s="240">
        <f>ROUND(I378*H378,2)</f>
        <v>0</v>
      </c>
      <c r="BL378" s="17" t="s">
        <v>163</v>
      </c>
      <c r="BM378" s="239" t="s">
        <v>521</v>
      </c>
    </row>
    <row r="379" s="13" customFormat="1">
      <c r="A379" s="13"/>
      <c r="B379" s="241"/>
      <c r="C379" s="242"/>
      <c r="D379" s="243" t="s">
        <v>165</v>
      </c>
      <c r="E379" s="244" t="s">
        <v>1</v>
      </c>
      <c r="F379" s="245" t="s">
        <v>185</v>
      </c>
      <c r="G379" s="242"/>
      <c r="H379" s="244" t="s">
        <v>1</v>
      </c>
      <c r="I379" s="246"/>
      <c r="J379" s="242"/>
      <c r="K379" s="242"/>
      <c r="L379" s="247"/>
      <c r="M379" s="248"/>
      <c r="N379" s="249"/>
      <c r="O379" s="249"/>
      <c r="P379" s="249"/>
      <c r="Q379" s="249"/>
      <c r="R379" s="249"/>
      <c r="S379" s="249"/>
      <c r="T379" s="25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1" t="s">
        <v>165</v>
      </c>
      <c r="AU379" s="251" t="s">
        <v>85</v>
      </c>
      <c r="AV379" s="13" t="s">
        <v>83</v>
      </c>
      <c r="AW379" s="13" t="s">
        <v>32</v>
      </c>
      <c r="AX379" s="13" t="s">
        <v>76</v>
      </c>
      <c r="AY379" s="251" t="s">
        <v>156</v>
      </c>
    </row>
    <row r="380" s="14" customFormat="1">
      <c r="A380" s="14"/>
      <c r="B380" s="252"/>
      <c r="C380" s="253"/>
      <c r="D380" s="243" t="s">
        <v>165</v>
      </c>
      <c r="E380" s="254" t="s">
        <v>1</v>
      </c>
      <c r="F380" s="255" t="s">
        <v>496</v>
      </c>
      <c r="G380" s="253"/>
      <c r="H380" s="256">
        <v>3</v>
      </c>
      <c r="I380" s="257"/>
      <c r="J380" s="253"/>
      <c r="K380" s="253"/>
      <c r="L380" s="258"/>
      <c r="M380" s="259"/>
      <c r="N380" s="260"/>
      <c r="O380" s="260"/>
      <c r="P380" s="260"/>
      <c r="Q380" s="260"/>
      <c r="R380" s="260"/>
      <c r="S380" s="260"/>
      <c r="T380" s="26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2" t="s">
        <v>165</v>
      </c>
      <c r="AU380" s="262" t="s">
        <v>85</v>
      </c>
      <c r="AV380" s="14" t="s">
        <v>85</v>
      </c>
      <c r="AW380" s="14" t="s">
        <v>32</v>
      </c>
      <c r="AX380" s="14" t="s">
        <v>76</v>
      </c>
      <c r="AY380" s="262" t="s">
        <v>156</v>
      </c>
    </row>
    <row r="381" s="15" customFormat="1">
      <c r="A381" s="15"/>
      <c r="B381" s="263"/>
      <c r="C381" s="264"/>
      <c r="D381" s="243" t="s">
        <v>165</v>
      </c>
      <c r="E381" s="265" t="s">
        <v>1</v>
      </c>
      <c r="F381" s="266" t="s">
        <v>168</v>
      </c>
      <c r="G381" s="264"/>
      <c r="H381" s="267">
        <v>3</v>
      </c>
      <c r="I381" s="268"/>
      <c r="J381" s="264"/>
      <c r="K381" s="264"/>
      <c r="L381" s="269"/>
      <c r="M381" s="270"/>
      <c r="N381" s="271"/>
      <c r="O381" s="271"/>
      <c r="P381" s="271"/>
      <c r="Q381" s="271"/>
      <c r="R381" s="271"/>
      <c r="S381" s="271"/>
      <c r="T381" s="272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3" t="s">
        <v>165</v>
      </c>
      <c r="AU381" s="273" t="s">
        <v>85</v>
      </c>
      <c r="AV381" s="15" t="s">
        <v>163</v>
      </c>
      <c r="AW381" s="15" t="s">
        <v>32</v>
      </c>
      <c r="AX381" s="15" t="s">
        <v>83</v>
      </c>
      <c r="AY381" s="273" t="s">
        <v>156</v>
      </c>
    </row>
    <row r="382" s="2" customFormat="1" ht="24.15" customHeight="1">
      <c r="A382" s="38"/>
      <c r="B382" s="39"/>
      <c r="C382" s="227" t="s">
        <v>522</v>
      </c>
      <c r="D382" s="227" t="s">
        <v>159</v>
      </c>
      <c r="E382" s="228" t="s">
        <v>523</v>
      </c>
      <c r="F382" s="229" t="s">
        <v>524</v>
      </c>
      <c r="G382" s="230" t="s">
        <v>162</v>
      </c>
      <c r="H382" s="231">
        <v>5.9749999999999996</v>
      </c>
      <c r="I382" s="232"/>
      <c r="J382" s="233">
        <f>ROUND(I382*H382,2)</f>
        <v>0</v>
      </c>
      <c r="K382" s="234"/>
      <c r="L382" s="44"/>
      <c r="M382" s="235" t="s">
        <v>1</v>
      </c>
      <c r="N382" s="236" t="s">
        <v>41</v>
      </c>
      <c r="O382" s="91"/>
      <c r="P382" s="237">
        <f>O382*H382</f>
        <v>0</v>
      </c>
      <c r="Q382" s="237">
        <v>0.069980000000000001</v>
      </c>
      <c r="R382" s="237">
        <f>Q382*H382</f>
        <v>0.41813049999999996</v>
      </c>
      <c r="S382" s="237">
        <v>0</v>
      </c>
      <c r="T382" s="23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9" t="s">
        <v>163</v>
      </c>
      <c r="AT382" s="239" t="s">
        <v>159</v>
      </c>
      <c r="AU382" s="239" t="s">
        <v>85</v>
      </c>
      <c r="AY382" s="17" t="s">
        <v>156</v>
      </c>
      <c r="BE382" s="240">
        <f>IF(N382="základní",J382,0)</f>
        <v>0</v>
      </c>
      <c r="BF382" s="240">
        <f>IF(N382="snížená",J382,0)</f>
        <v>0</v>
      </c>
      <c r="BG382" s="240">
        <f>IF(N382="zákl. přenesená",J382,0)</f>
        <v>0</v>
      </c>
      <c r="BH382" s="240">
        <f>IF(N382="sníž. přenesená",J382,0)</f>
        <v>0</v>
      </c>
      <c r="BI382" s="240">
        <f>IF(N382="nulová",J382,0)</f>
        <v>0</v>
      </c>
      <c r="BJ382" s="17" t="s">
        <v>83</v>
      </c>
      <c r="BK382" s="240">
        <f>ROUND(I382*H382,2)</f>
        <v>0</v>
      </c>
      <c r="BL382" s="17" t="s">
        <v>163</v>
      </c>
      <c r="BM382" s="239" t="s">
        <v>525</v>
      </c>
    </row>
    <row r="383" s="13" customFormat="1">
      <c r="A383" s="13"/>
      <c r="B383" s="241"/>
      <c r="C383" s="242"/>
      <c r="D383" s="243" t="s">
        <v>165</v>
      </c>
      <c r="E383" s="244" t="s">
        <v>1</v>
      </c>
      <c r="F383" s="245" t="s">
        <v>463</v>
      </c>
      <c r="G383" s="242"/>
      <c r="H383" s="244" t="s">
        <v>1</v>
      </c>
      <c r="I383" s="246"/>
      <c r="J383" s="242"/>
      <c r="K383" s="242"/>
      <c r="L383" s="247"/>
      <c r="M383" s="248"/>
      <c r="N383" s="249"/>
      <c r="O383" s="249"/>
      <c r="P383" s="249"/>
      <c r="Q383" s="249"/>
      <c r="R383" s="249"/>
      <c r="S383" s="249"/>
      <c r="T383" s="25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1" t="s">
        <v>165</v>
      </c>
      <c r="AU383" s="251" t="s">
        <v>85</v>
      </c>
      <c r="AV383" s="13" t="s">
        <v>83</v>
      </c>
      <c r="AW383" s="13" t="s">
        <v>32</v>
      </c>
      <c r="AX383" s="13" t="s">
        <v>76</v>
      </c>
      <c r="AY383" s="251" t="s">
        <v>156</v>
      </c>
    </row>
    <row r="384" s="14" customFormat="1">
      <c r="A384" s="14"/>
      <c r="B384" s="252"/>
      <c r="C384" s="253"/>
      <c r="D384" s="243" t="s">
        <v>165</v>
      </c>
      <c r="E384" s="254" t="s">
        <v>1</v>
      </c>
      <c r="F384" s="255" t="s">
        <v>526</v>
      </c>
      <c r="G384" s="253"/>
      <c r="H384" s="256">
        <v>8.125</v>
      </c>
      <c r="I384" s="257"/>
      <c r="J384" s="253"/>
      <c r="K384" s="253"/>
      <c r="L384" s="258"/>
      <c r="M384" s="259"/>
      <c r="N384" s="260"/>
      <c r="O384" s="260"/>
      <c r="P384" s="260"/>
      <c r="Q384" s="260"/>
      <c r="R384" s="260"/>
      <c r="S384" s="260"/>
      <c r="T384" s="261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2" t="s">
        <v>165</v>
      </c>
      <c r="AU384" s="262" t="s">
        <v>85</v>
      </c>
      <c r="AV384" s="14" t="s">
        <v>85</v>
      </c>
      <c r="AW384" s="14" t="s">
        <v>32</v>
      </c>
      <c r="AX384" s="14" t="s">
        <v>76</v>
      </c>
      <c r="AY384" s="262" t="s">
        <v>156</v>
      </c>
    </row>
    <row r="385" s="13" customFormat="1">
      <c r="A385" s="13"/>
      <c r="B385" s="241"/>
      <c r="C385" s="242"/>
      <c r="D385" s="243" t="s">
        <v>165</v>
      </c>
      <c r="E385" s="244" t="s">
        <v>1</v>
      </c>
      <c r="F385" s="245" t="s">
        <v>269</v>
      </c>
      <c r="G385" s="242"/>
      <c r="H385" s="244" t="s">
        <v>1</v>
      </c>
      <c r="I385" s="246"/>
      <c r="J385" s="242"/>
      <c r="K385" s="242"/>
      <c r="L385" s="247"/>
      <c r="M385" s="248"/>
      <c r="N385" s="249"/>
      <c r="O385" s="249"/>
      <c r="P385" s="249"/>
      <c r="Q385" s="249"/>
      <c r="R385" s="249"/>
      <c r="S385" s="249"/>
      <c r="T385" s="25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1" t="s">
        <v>165</v>
      </c>
      <c r="AU385" s="251" t="s">
        <v>85</v>
      </c>
      <c r="AV385" s="13" t="s">
        <v>83</v>
      </c>
      <c r="AW385" s="13" t="s">
        <v>32</v>
      </c>
      <c r="AX385" s="13" t="s">
        <v>76</v>
      </c>
      <c r="AY385" s="251" t="s">
        <v>156</v>
      </c>
    </row>
    <row r="386" s="14" customFormat="1">
      <c r="A386" s="14"/>
      <c r="B386" s="252"/>
      <c r="C386" s="253"/>
      <c r="D386" s="243" t="s">
        <v>165</v>
      </c>
      <c r="E386" s="254" t="s">
        <v>1</v>
      </c>
      <c r="F386" s="255" t="s">
        <v>527</v>
      </c>
      <c r="G386" s="253"/>
      <c r="H386" s="256">
        <v>-2.1499999999999999</v>
      </c>
      <c r="I386" s="257"/>
      <c r="J386" s="253"/>
      <c r="K386" s="253"/>
      <c r="L386" s="258"/>
      <c r="M386" s="259"/>
      <c r="N386" s="260"/>
      <c r="O386" s="260"/>
      <c r="P386" s="260"/>
      <c r="Q386" s="260"/>
      <c r="R386" s="260"/>
      <c r="S386" s="260"/>
      <c r="T386" s="261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2" t="s">
        <v>165</v>
      </c>
      <c r="AU386" s="262" t="s">
        <v>85</v>
      </c>
      <c r="AV386" s="14" t="s">
        <v>85</v>
      </c>
      <c r="AW386" s="14" t="s">
        <v>32</v>
      </c>
      <c r="AX386" s="14" t="s">
        <v>76</v>
      </c>
      <c r="AY386" s="262" t="s">
        <v>156</v>
      </c>
    </row>
    <row r="387" s="15" customFormat="1">
      <c r="A387" s="15"/>
      <c r="B387" s="263"/>
      <c r="C387" s="264"/>
      <c r="D387" s="243" t="s">
        <v>165</v>
      </c>
      <c r="E387" s="265" t="s">
        <v>1</v>
      </c>
      <c r="F387" s="266" t="s">
        <v>168</v>
      </c>
      <c r="G387" s="264"/>
      <c r="H387" s="267">
        <v>5.9749999999999996</v>
      </c>
      <c r="I387" s="268"/>
      <c r="J387" s="264"/>
      <c r="K387" s="264"/>
      <c r="L387" s="269"/>
      <c r="M387" s="270"/>
      <c r="N387" s="271"/>
      <c r="O387" s="271"/>
      <c r="P387" s="271"/>
      <c r="Q387" s="271"/>
      <c r="R387" s="271"/>
      <c r="S387" s="271"/>
      <c r="T387" s="272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3" t="s">
        <v>165</v>
      </c>
      <c r="AU387" s="273" t="s">
        <v>85</v>
      </c>
      <c r="AV387" s="15" t="s">
        <v>163</v>
      </c>
      <c r="AW387" s="15" t="s">
        <v>32</v>
      </c>
      <c r="AX387" s="15" t="s">
        <v>83</v>
      </c>
      <c r="AY387" s="273" t="s">
        <v>156</v>
      </c>
    </row>
    <row r="388" s="2" customFormat="1" ht="24.15" customHeight="1">
      <c r="A388" s="38"/>
      <c r="B388" s="39"/>
      <c r="C388" s="227" t="s">
        <v>528</v>
      </c>
      <c r="D388" s="227" t="s">
        <v>159</v>
      </c>
      <c r="E388" s="228" t="s">
        <v>529</v>
      </c>
      <c r="F388" s="229" t="s">
        <v>530</v>
      </c>
      <c r="G388" s="230" t="s">
        <v>162</v>
      </c>
      <c r="H388" s="231">
        <v>28.210000000000001</v>
      </c>
      <c r="I388" s="232"/>
      <c r="J388" s="233">
        <f>ROUND(I388*H388,2)</f>
        <v>0</v>
      </c>
      <c r="K388" s="234"/>
      <c r="L388" s="44"/>
      <c r="M388" s="235" t="s">
        <v>1</v>
      </c>
      <c r="N388" s="236" t="s">
        <v>41</v>
      </c>
      <c r="O388" s="91"/>
      <c r="P388" s="237">
        <f>O388*H388</f>
        <v>0</v>
      </c>
      <c r="Q388" s="237">
        <v>0.079210000000000003</v>
      </c>
      <c r="R388" s="237">
        <f>Q388*H388</f>
        <v>2.2345141000000002</v>
      </c>
      <c r="S388" s="237">
        <v>0</v>
      </c>
      <c r="T388" s="238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9" t="s">
        <v>163</v>
      </c>
      <c r="AT388" s="239" t="s">
        <v>159</v>
      </c>
      <c r="AU388" s="239" t="s">
        <v>85</v>
      </c>
      <c r="AY388" s="17" t="s">
        <v>156</v>
      </c>
      <c r="BE388" s="240">
        <f>IF(N388="základní",J388,0)</f>
        <v>0</v>
      </c>
      <c r="BF388" s="240">
        <f>IF(N388="snížená",J388,0)</f>
        <v>0</v>
      </c>
      <c r="BG388" s="240">
        <f>IF(N388="zákl. přenesená",J388,0)</f>
        <v>0</v>
      </c>
      <c r="BH388" s="240">
        <f>IF(N388="sníž. přenesená",J388,0)</f>
        <v>0</v>
      </c>
      <c r="BI388" s="240">
        <f>IF(N388="nulová",J388,0)</f>
        <v>0</v>
      </c>
      <c r="BJ388" s="17" t="s">
        <v>83</v>
      </c>
      <c r="BK388" s="240">
        <f>ROUND(I388*H388,2)</f>
        <v>0</v>
      </c>
      <c r="BL388" s="17" t="s">
        <v>163</v>
      </c>
      <c r="BM388" s="239" t="s">
        <v>531</v>
      </c>
    </row>
    <row r="389" s="13" customFormat="1">
      <c r="A389" s="13"/>
      <c r="B389" s="241"/>
      <c r="C389" s="242"/>
      <c r="D389" s="243" t="s">
        <v>165</v>
      </c>
      <c r="E389" s="244" t="s">
        <v>1</v>
      </c>
      <c r="F389" s="245" t="s">
        <v>532</v>
      </c>
      <c r="G389" s="242"/>
      <c r="H389" s="244" t="s">
        <v>1</v>
      </c>
      <c r="I389" s="246"/>
      <c r="J389" s="242"/>
      <c r="K389" s="242"/>
      <c r="L389" s="247"/>
      <c r="M389" s="248"/>
      <c r="N389" s="249"/>
      <c r="O389" s="249"/>
      <c r="P389" s="249"/>
      <c r="Q389" s="249"/>
      <c r="R389" s="249"/>
      <c r="S389" s="249"/>
      <c r="T389" s="25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1" t="s">
        <v>165</v>
      </c>
      <c r="AU389" s="251" t="s">
        <v>85</v>
      </c>
      <c r="AV389" s="13" t="s">
        <v>83</v>
      </c>
      <c r="AW389" s="13" t="s">
        <v>32</v>
      </c>
      <c r="AX389" s="13" t="s">
        <v>76</v>
      </c>
      <c r="AY389" s="251" t="s">
        <v>156</v>
      </c>
    </row>
    <row r="390" s="14" customFormat="1">
      <c r="A390" s="14"/>
      <c r="B390" s="252"/>
      <c r="C390" s="253"/>
      <c r="D390" s="243" t="s">
        <v>165</v>
      </c>
      <c r="E390" s="254" t="s">
        <v>1</v>
      </c>
      <c r="F390" s="255" t="s">
        <v>533</v>
      </c>
      <c r="G390" s="253"/>
      <c r="H390" s="256">
        <v>14.25</v>
      </c>
      <c r="I390" s="257"/>
      <c r="J390" s="253"/>
      <c r="K390" s="253"/>
      <c r="L390" s="258"/>
      <c r="M390" s="259"/>
      <c r="N390" s="260"/>
      <c r="O390" s="260"/>
      <c r="P390" s="260"/>
      <c r="Q390" s="260"/>
      <c r="R390" s="260"/>
      <c r="S390" s="260"/>
      <c r="T390" s="26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2" t="s">
        <v>165</v>
      </c>
      <c r="AU390" s="262" t="s">
        <v>85</v>
      </c>
      <c r="AV390" s="14" t="s">
        <v>85</v>
      </c>
      <c r="AW390" s="14" t="s">
        <v>32</v>
      </c>
      <c r="AX390" s="14" t="s">
        <v>76</v>
      </c>
      <c r="AY390" s="262" t="s">
        <v>156</v>
      </c>
    </row>
    <row r="391" s="13" customFormat="1">
      <c r="A391" s="13"/>
      <c r="B391" s="241"/>
      <c r="C391" s="242"/>
      <c r="D391" s="243" t="s">
        <v>165</v>
      </c>
      <c r="E391" s="244" t="s">
        <v>1</v>
      </c>
      <c r="F391" s="245" t="s">
        <v>534</v>
      </c>
      <c r="G391" s="242"/>
      <c r="H391" s="244" t="s">
        <v>1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1" t="s">
        <v>165</v>
      </c>
      <c r="AU391" s="251" t="s">
        <v>85</v>
      </c>
      <c r="AV391" s="13" t="s">
        <v>83</v>
      </c>
      <c r="AW391" s="13" t="s">
        <v>32</v>
      </c>
      <c r="AX391" s="13" t="s">
        <v>76</v>
      </c>
      <c r="AY391" s="251" t="s">
        <v>156</v>
      </c>
    </row>
    <row r="392" s="14" customFormat="1">
      <c r="A392" s="14"/>
      <c r="B392" s="252"/>
      <c r="C392" s="253"/>
      <c r="D392" s="243" t="s">
        <v>165</v>
      </c>
      <c r="E392" s="254" t="s">
        <v>1</v>
      </c>
      <c r="F392" s="255" t="s">
        <v>535</v>
      </c>
      <c r="G392" s="253"/>
      <c r="H392" s="256">
        <v>6</v>
      </c>
      <c r="I392" s="257"/>
      <c r="J392" s="253"/>
      <c r="K392" s="253"/>
      <c r="L392" s="258"/>
      <c r="M392" s="259"/>
      <c r="N392" s="260"/>
      <c r="O392" s="260"/>
      <c r="P392" s="260"/>
      <c r="Q392" s="260"/>
      <c r="R392" s="260"/>
      <c r="S392" s="260"/>
      <c r="T392" s="261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2" t="s">
        <v>165</v>
      </c>
      <c r="AU392" s="262" t="s">
        <v>85</v>
      </c>
      <c r="AV392" s="14" t="s">
        <v>85</v>
      </c>
      <c r="AW392" s="14" t="s">
        <v>32</v>
      </c>
      <c r="AX392" s="14" t="s">
        <v>76</v>
      </c>
      <c r="AY392" s="262" t="s">
        <v>156</v>
      </c>
    </row>
    <row r="393" s="14" customFormat="1">
      <c r="A393" s="14"/>
      <c r="B393" s="252"/>
      <c r="C393" s="253"/>
      <c r="D393" s="243" t="s">
        <v>165</v>
      </c>
      <c r="E393" s="254" t="s">
        <v>1</v>
      </c>
      <c r="F393" s="255" t="s">
        <v>536</v>
      </c>
      <c r="G393" s="253"/>
      <c r="H393" s="256">
        <v>7.96</v>
      </c>
      <c r="I393" s="257"/>
      <c r="J393" s="253"/>
      <c r="K393" s="253"/>
      <c r="L393" s="258"/>
      <c r="M393" s="259"/>
      <c r="N393" s="260"/>
      <c r="O393" s="260"/>
      <c r="P393" s="260"/>
      <c r="Q393" s="260"/>
      <c r="R393" s="260"/>
      <c r="S393" s="260"/>
      <c r="T393" s="261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2" t="s">
        <v>165</v>
      </c>
      <c r="AU393" s="262" t="s">
        <v>85</v>
      </c>
      <c r="AV393" s="14" t="s">
        <v>85</v>
      </c>
      <c r="AW393" s="14" t="s">
        <v>32</v>
      </c>
      <c r="AX393" s="14" t="s">
        <v>76</v>
      </c>
      <c r="AY393" s="262" t="s">
        <v>156</v>
      </c>
    </row>
    <row r="394" s="15" customFormat="1">
      <c r="A394" s="15"/>
      <c r="B394" s="263"/>
      <c r="C394" s="264"/>
      <c r="D394" s="243" t="s">
        <v>165</v>
      </c>
      <c r="E394" s="265" t="s">
        <v>1</v>
      </c>
      <c r="F394" s="266" t="s">
        <v>168</v>
      </c>
      <c r="G394" s="264"/>
      <c r="H394" s="267">
        <v>28.210000000000001</v>
      </c>
      <c r="I394" s="268"/>
      <c r="J394" s="264"/>
      <c r="K394" s="264"/>
      <c r="L394" s="269"/>
      <c r="M394" s="270"/>
      <c r="N394" s="271"/>
      <c r="O394" s="271"/>
      <c r="P394" s="271"/>
      <c r="Q394" s="271"/>
      <c r="R394" s="271"/>
      <c r="S394" s="271"/>
      <c r="T394" s="272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3" t="s">
        <v>165</v>
      </c>
      <c r="AU394" s="273" t="s">
        <v>85</v>
      </c>
      <c r="AV394" s="15" t="s">
        <v>163</v>
      </c>
      <c r="AW394" s="15" t="s">
        <v>32</v>
      </c>
      <c r="AX394" s="15" t="s">
        <v>83</v>
      </c>
      <c r="AY394" s="273" t="s">
        <v>156</v>
      </c>
    </row>
    <row r="395" s="2" customFormat="1" ht="24.15" customHeight="1">
      <c r="A395" s="38"/>
      <c r="B395" s="39"/>
      <c r="C395" s="227" t="s">
        <v>537</v>
      </c>
      <c r="D395" s="227" t="s">
        <v>159</v>
      </c>
      <c r="E395" s="228" t="s">
        <v>538</v>
      </c>
      <c r="F395" s="229" t="s">
        <v>539</v>
      </c>
      <c r="G395" s="230" t="s">
        <v>235</v>
      </c>
      <c r="H395" s="231">
        <v>19</v>
      </c>
      <c r="I395" s="232"/>
      <c r="J395" s="233">
        <f>ROUND(I395*H395,2)</f>
        <v>0</v>
      </c>
      <c r="K395" s="234"/>
      <c r="L395" s="44"/>
      <c r="M395" s="235" t="s">
        <v>1</v>
      </c>
      <c r="N395" s="236" t="s">
        <v>41</v>
      </c>
      <c r="O395" s="91"/>
      <c r="P395" s="237">
        <f>O395*H395</f>
        <v>0</v>
      </c>
      <c r="Q395" s="237">
        <v>0.00013999999999999999</v>
      </c>
      <c r="R395" s="237">
        <f>Q395*H395</f>
        <v>0.0026599999999999996</v>
      </c>
      <c r="S395" s="237">
        <v>0</v>
      </c>
      <c r="T395" s="23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9" t="s">
        <v>163</v>
      </c>
      <c r="AT395" s="239" t="s">
        <v>159</v>
      </c>
      <c r="AU395" s="239" t="s">
        <v>85</v>
      </c>
      <c r="AY395" s="17" t="s">
        <v>156</v>
      </c>
      <c r="BE395" s="240">
        <f>IF(N395="základní",J395,0)</f>
        <v>0</v>
      </c>
      <c r="BF395" s="240">
        <f>IF(N395="snížená",J395,0)</f>
        <v>0</v>
      </c>
      <c r="BG395" s="240">
        <f>IF(N395="zákl. přenesená",J395,0)</f>
        <v>0</v>
      </c>
      <c r="BH395" s="240">
        <f>IF(N395="sníž. přenesená",J395,0)</f>
        <v>0</v>
      </c>
      <c r="BI395" s="240">
        <f>IF(N395="nulová",J395,0)</f>
        <v>0</v>
      </c>
      <c r="BJ395" s="17" t="s">
        <v>83</v>
      </c>
      <c r="BK395" s="240">
        <f>ROUND(I395*H395,2)</f>
        <v>0</v>
      </c>
      <c r="BL395" s="17" t="s">
        <v>163</v>
      </c>
      <c r="BM395" s="239" t="s">
        <v>540</v>
      </c>
    </row>
    <row r="396" s="13" customFormat="1">
      <c r="A396" s="13"/>
      <c r="B396" s="241"/>
      <c r="C396" s="242"/>
      <c r="D396" s="243" t="s">
        <v>165</v>
      </c>
      <c r="E396" s="244" t="s">
        <v>1</v>
      </c>
      <c r="F396" s="245" t="s">
        <v>471</v>
      </c>
      <c r="G396" s="242"/>
      <c r="H396" s="244" t="s">
        <v>1</v>
      </c>
      <c r="I396" s="246"/>
      <c r="J396" s="242"/>
      <c r="K396" s="242"/>
      <c r="L396" s="247"/>
      <c r="M396" s="248"/>
      <c r="N396" s="249"/>
      <c r="O396" s="249"/>
      <c r="P396" s="249"/>
      <c r="Q396" s="249"/>
      <c r="R396" s="249"/>
      <c r="S396" s="249"/>
      <c r="T396" s="25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1" t="s">
        <v>165</v>
      </c>
      <c r="AU396" s="251" t="s">
        <v>85</v>
      </c>
      <c r="AV396" s="13" t="s">
        <v>83</v>
      </c>
      <c r="AW396" s="13" t="s">
        <v>32</v>
      </c>
      <c r="AX396" s="13" t="s">
        <v>76</v>
      </c>
      <c r="AY396" s="251" t="s">
        <v>156</v>
      </c>
    </row>
    <row r="397" s="14" customFormat="1">
      <c r="A397" s="14"/>
      <c r="B397" s="252"/>
      <c r="C397" s="253"/>
      <c r="D397" s="243" t="s">
        <v>165</v>
      </c>
      <c r="E397" s="254" t="s">
        <v>1</v>
      </c>
      <c r="F397" s="255" t="s">
        <v>541</v>
      </c>
      <c r="G397" s="253"/>
      <c r="H397" s="256">
        <v>6</v>
      </c>
      <c r="I397" s="257"/>
      <c r="J397" s="253"/>
      <c r="K397" s="253"/>
      <c r="L397" s="258"/>
      <c r="M397" s="259"/>
      <c r="N397" s="260"/>
      <c r="O397" s="260"/>
      <c r="P397" s="260"/>
      <c r="Q397" s="260"/>
      <c r="R397" s="260"/>
      <c r="S397" s="260"/>
      <c r="T397" s="261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2" t="s">
        <v>165</v>
      </c>
      <c r="AU397" s="262" t="s">
        <v>85</v>
      </c>
      <c r="AV397" s="14" t="s">
        <v>85</v>
      </c>
      <c r="AW397" s="14" t="s">
        <v>32</v>
      </c>
      <c r="AX397" s="14" t="s">
        <v>76</v>
      </c>
      <c r="AY397" s="262" t="s">
        <v>156</v>
      </c>
    </row>
    <row r="398" s="13" customFormat="1">
      <c r="A398" s="13"/>
      <c r="B398" s="241"/>
      <c r="C398" s="242"/>
      <c r="D398" s="243" t="s">
        <v>165</v>
      </c>
      <c r="E398" s="244" t="s">
        <v>1</v>
      </c>
      <c r="F398" s="245" t="s">
        <v>463</v>
      </c>
      <c r="G398" s="242"/>
      <c r="H398" s="244" t="s">
        <v>1</v>
      </c>
      <c r="I398" s="246"/>
      <c r="J398" s="242"/>
      <c r="K398" s="242"/>
      <c r="L398" s="247"/>
      <c r="M398" s="248"/>
      <c r="N398" s="249"/>
      <c r="O398" s="249"/>
      <c r="P398" s="249"/>
      <c r="Q398" s="249"/>
      <c r="R398" s="249"/>
      <c r="S398" s="249"/>
      <c r="T398" s="25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1" t="s">
        <v>165</v>
      </c>
      <c r="AU398" s="251" t="s">
        <v>85</v>
      </c>
      <c r="AV398" s="13" t="s">
        <v>83</v>
      </c>
      <c r="AW398" s="13" t="s">
        <v>32</v>
      </c>
      <c r="AX398" s="13" t="s">
        <v>76</v>
      </c>
      <c r="AY398" s="251" t="s">
        <v>156</v>
      </c>
    </row>
    <row r="399" s="14" customFormat="1">
      <c r="A399" s="14"/>
      <c r="B399" s="252"/>
      <c r="C399" s="253"/>
      <c r="D399" s="243" t="s">
        <v>165</v>
      </c>
      <c r="E399" s="254" t="s">
        <v>1</v>
      </c>
      <c r="F399" s="255" t="s">
        <v>542</v>
      </c>
      <c r="G399" s="253"/>
      <c r="H399" s="256">
        <v>13</v>
      </c>
      <c r="I399" s="257"/>
      <c r="J399" s="253"/>
      <c r="K399" s="253"/>
      <c r="L399" s="258"/>
      <c r="M399" s="259"/>
      <c r="N399" s="260"/>
      <c r="O399" s="260"/>
      <c r="P399" s="260"/>
      <c r="Q399" s="260"/>
      <c r="R399" s="260"/>
      <c r="S399" s="260"/>
      <c r="T399" s="261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2" t="s">
        <v>165</v>
      </c>
      <c r="AU399" s="262" t="s">
        <v>85</v>
      </c>
      <c r="AV399" s="14" t="s">
        <v>85</v>
      </c>
      <c r="AW399" s="14" t="s">
        <v>32</v>
      </c>
      <c r="AX399" s="14" t="s">
        <v>76</v>
      </c>
      <c r="AY399" s="262" t="s">
        <v>156</v>
      </c>
    </row>
    <row r="400" s="15" customFormat="1">
      <c r="A400" s="15"/>
      <c r="B400" s="263"/>
      <c r="C400" s="264"/>
      <c r="D400" s="243" t="s">
        <v>165</v>
      </c>
      <c r="E400" s="265" t="s">
        <v>1</v>
      </c>
      <c r="F400" s="266" t="s">
        <v>168</v>
      </c>
      <c r="G400" s="264"/>
      <c r="H400" s="267">
        <v>19</v>
      </c>
      <c r="I400" s="268"/>
      <c r="J400" s="264"/>
      <c r="K400" s="264"/>
      <c r="L400" s="269"/>
      <c r="M400" s="270"/>
      <c r="N400" s="271"/>
      <c r="O400" s="271"/>
      <c r="P400" s="271"/>
      <c r="Q400" s="271"/>
      <c r="R400" s="271"/>
      <c r="S400" s="271"/>
      <c r="T400" s="272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3" t="s">
        <v>165</v>
      </c>
      <c r="AU400" s="273" t="s">
        <v>85</v>
      </c>
      <c r="AV400" s="15" t="s">
        <v>163</v>
      </c>
      <c r="AW400" s="15" t="s">
        <v>32</v>
      </c>
      <c r="AX400" s="15" t="s">
        <v>83</v>
      </c>
      <c r="AY400" s="273" t="s">
        <v>156</v>
      </c>
    </row>
    <row r="401" s="12" customFormat="1" ht="22.8" customHeight="1">
      <c r="A401" s="12"/>
      <c r="B401" s="211"/>
      <c r="C401" s="212"/>
      <c r="D401" s="213" t="s">
        <v>75</v>
      </c>
      <c r="E401" s="225" t="s">
        <v>163</v>
      </c>
      <c r="F401" s="225" t="s">
        <v>543</v>
      </c>
      <c r="G401" s="212"/>
      <c r="H401" s="212"/>
      <c r="I401" s="215"/>
      <c r="J401" s="226">
        <f>BK401</f>
        <v>0</v>
      </c>
      <c r="K401" s="212"/>
      <c r="L401" s="217"/>
      <c r="M401" s="218"/>
      <c r="N401" s="219"/>
      <c r="O401" s="219"/>
      <c r="P401" s="220">
        <f>SUM(P402:P488)</f>
        <v>0</v>
      </c>
      <c r="Q401" s="219"/>
      <c r="R401" s="220">
        <f>SUM(R402:R488)</f>
        <v>40.547282949999996</v>
      </c>
      <c r="S401" s="219"/>
      <c r="T401" s="221">
        <f>SUM(T402:T488)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22" t="s">
        <v>83</v>
      </c>
      <c r="AT401" s="223" t="s">
        <v>75</v>
      </c>
      <c r="AU401" s="223" t="s">
        <v>83</v>
      </c>
      <c r="AY401" s="222" t="s">
        <v>156</v>
      </c>
      <c r="BK401" s="224">
        <f>SUM(BK402:BK488)</f>
        <v>0</v>
      </c>
    </row>
    <row r="402" s="2" customFormat="1" ht="21.75" customHeight="1">
      <c r="A402" s="38"/>
      <c r="B402" s="39"/>
      <c r="C402" s="227" t="s">
        <v>544</v>
      </c>
      <c r="D402" s="227" t="s">
        <v>159</v>
      </c>
      <c r="E402" s="228" t="s">
        <v>545</v>
      </c>
      <c r="F402" s="229" t="s">
        <v>546</v>
      </c>
      <c r="G402" s="230" t="s">
        <v>179</v>
      </c>
      <c r="H402" s="231">
        <v>2.7000000000000002</v>
      </c>
      <c r="I402" s="232"/>
      <c r="J402" s="233">
        <f>ROUND(I402*H402,2)</f>
        <v>0</v>
      </c>
      <c r="K402" s="234"/>
      <c r="L402" s="44"/>
      <c r="M402" s="235" t="s">
        <v>1</v>
      </c>
      <c r="N402" s="236" t="s">
        <v>41</v>
      </c>
      <c r="O402" s="91"/>
      <c r="P402" s="237">
        <f>O402*H402</f>
        <v>0</v>
      </c>
      <c r="Q402" s="237">
        <v>2.5020099999999998</v>
      </c>
      <c r="R402" s="237">
        <f>Q402*H402</f>
        <v>6.7554270000000001</v>
      </c>
      <c r="S402" s="237">
        <v>0</v>
      </c>
      <c r="T402" s="23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9" t="s">
        <v>163</v>
      </c>
      <c r="AT402" s="239" t="s">
        <v>159</v>
      </c>
      <c r="AU402" s="239" t="s">
        <v>85</v>
      </c>
      <c r="AY402" s="17" t="s">
        <v>156</v>
      </c>
      <c r="BE402" s="240">
        <f>IF(N402="základní",J402,0)</f>
        <v>0</v>
      </c>
      <c r="BF402" s="240">
        <f>IF(N402="snížená",J402,0)</f>
        <v>0</v>
      </c>
      <c r="BG402" s="240">
        <f>IF(N402="zákl. přenesená",J402,0)</f>
        <v>0</v>
      </c>
      <c r="BH402" s="240">
        <f>IF(N402="sníž. přenesená",J402,0)</f>
        <v>0</v>
      </c>
      <c r="BI402" s="240">
        <f>IF(N402="nulová",J402,0)</f>
        <v>0</v>
      </c>
      <c r="BJ402" s="17" t="s">
        <v>83</v>
      </c>
      <c r="BK402" s="240">
        <f>ROUND(I402*H402,2)</f>
        <v>0</v>
      </c>
      <c r="BL402" s="17" t="s">
        <v>163</v>
      </c>
      <c r="BM402" s="239" t="s">
        <v>547</v>
      </c>
    </row>
    <row r="403" s="13" customFormat="1">
      <c r="A403" s="13"/>
      <c r="B403" s="241"/>
      <c r="C403" s="242"/>
      <c r="D403" s="243" t="s">
        <v>165</v>
      </c>
      <c r="E403" s="244" t="s">
        <v>1</v>
      </c>
      <c r="F403" s="245" t="s">
        <v>548</v>
      </c>
      <c r="G403" s="242"/>
      <c r="H403" s="244" t="s">
        <v>1</v>
      </c>
      <c r="I403" s="246"/>
      <c r="J403" s="242"/>
      <c r="K403" s="242"/>
      <c r="L403" s="247"/>
      <c r="M403" s="248"/>
      <c r="N403" s="249"/>
      <c r="O403" s="249"/>
      <c r="P403" s="249"/>
      <c r="Q403" s="249"/>
      <c r="R403" s="249"/>
      <c r="S403" s="249"/>
      <c r="T403" s="25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1" t="s">
        <v>165</v>
      </c>
      <c r="AU403" s="251" t="s">
        <v>85</v>
      </c>
      <c r="AV403" s="13" t="s">
        <v>83</v>
      </c>
      <c r="AW403" s="13" t="s">
        <v>32</v>
      </c>
      <c r="AX403" s="13" t="s">
        <v>76</v>
      </c>
      <c r="AY403" s="251" t="s">
        <v>156</v>
      </c>
    </row>
    <row r="404" s="14" customFormat="1">
      <c r="A404" s="14"/>
      <c r="B404" s="252"/>
      <c r="C404" s="253"/>
      <c r="D404" s="243" t="s">
        <v>165</v>
      </c>
      <c r="E404" s="254" t="s">
        <v>1</v>
      </c>
      <c r="F404" s="255" t="s">
        <v>549</v>
      </c>
      <c r="G404" s="253"/>
      <c r="H404" s="256">
        <v>1.8</v>
      </c>
      <c r="I404" s="257"/>
      <c r="J404" s="253"/>
      <c r="K404" s="253"/>
      <c r="L404" s="258"/>
      <c r="M404" s="259"/>
      <c r="N404" s="260"/>
      <c r="O404" s="260"/>
      <c r="P404" s="260"/>
      <c r="Q404" s="260"/>
      <c r="R404" s="260"/>
      <c r="S404" s="260"/>
      <c r="T404" s="26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2" t="s">
        <v>165</v>
      </c>
      <c r="AU404" s="262" t="s">
        <v>85</v>
      </c>
      <c r="AV404" s="14" t="s">
        <v>85</v>
      </c>
      <c r="AW404" s="14" t="s">
        <v>32</v>
      </c>
      <c r="AX404" s="14" t="s">
        <v>76</v>
      </c>
      <c r="AY404" s="262" t="s">
        <v>156</v>
      </c>
    </row>
    <row r="405" s="13" customFormat="1">
      <c r="A405" s="13"/>
      <c r="B405" s="241"/>
      <c r="C405" s="242"/>
      <c r="D405" s="243" t="s">
        <v>165</v>
      </c>
      <c r="E405" s="244" t="s">
        <v>1</v>
      </c>
      <c r="F405" s="245" t="s">
        <v>269</v>
      </c>
      <c r="G405" s="242"/>
      <c r="H405" s="244" t="s">
        <v>1</v>
      </c>
      <c r="I405" s="246"/>
      <c r="J405" s="242"/>
      <c r="K405" s="242"/>
      <c r="L405" s="247"/>
      <c r="M405" s="248"/>
      <c r="N405" s="249"/>
      <c r="O405" s="249"/>
      <c r="P405" s="249"/>
      <c r="Q405" s="249"/>
      <c r="R405" s="249"/>
      <c r="S405" s="249"/>
      <c r="T405" s="250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1" t="s">
        <v>165</v>
      </c>
      <c r="AU405" s="251" t="s">
        <v>85</v>
      </c>
      <c r="AV405" s="13" t="s">
        <v>83</v>
      </c>
      <c r="AW405" s="13" t="s">
        <v>32</v>
      </c>
      <c r="AX405" s="13" t="s">
        <v>76</v>
      </c>
      <c r="AY405" s="251" t="s">
        <v>156</v>
      </c>
    </row>
    <row r="406" s="14" customFormat="1">
      <c r="A406" s="14"/>
      <c r="B406" s="252"/>
      <c r="C406" s="253"/>
      <c r="D406" s="243" t="s">
        <v>165</v>
      </c>
      <c r="E406" s="254" t="s">
        <v>1</v>
      </c>
      <c r="F406" s="255" t="s">
        <v>550</v>
      </c>
      <c r="G406" s="253"/>
      <c r="H406" s="256">
        <v>-0.45000000000000001</v>
      </c>
      <c r="I406" s="257"/>
      <c r="J406" s="253"/>
      <c r="K406" s="253"/>
      <c r="L406" s="258"/>
      <c r="M406" s="259"/>
      <c r="N406" s="260"/>
      <c r="O406" s="260"/>
      <c r="P406" s="260"/>
      <c r="Q406" s="260"/>
      <c r="R406" s="260"/>
      <c r="S406" s="260"/>
      <c r="T406" s="261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2" t="s">
        <v>165</v>
      </c>
      <c r="AU406" s="262" t="s">
        <v>85</v>
      </c>
      <c r="AV406" s="14" t="s">
        <v>85</v>
      </c>
      <c r="AW406" s="14" t="s">
        <v>32</v>
      </c>
      <c r="AX406" s="14" t="s">
        <v>76</v>
      </c>
      <c r="AY406" s="262" t="s">
        <v>156</v>
      </c>
    </row>
    <row r="407" s="13" customFormat="1">
      <c r="A407" s="13"/>
      <c r="B407" s="241"/>
      <c r="C407" s="242"/>
      <c r="D407" s="243" t="s">
        <v>165</v>
      </c>
      <c r="E407" s="244" t="s">
        <v>1</v>
      </c>
      <c r="F407" s="245" t="s">
        <v>551</v>
      </c>
      <c r="G407" s="242"/>
      <c r="H407" s="244" t="s">
        <v>1</v>
      </c>
      <c r="I407" s="246"/>
      <c r="J407" s="242"/>
      <c r="K407" s="242"/>
      <c r="L407" s="247"/>
      <c r="M407" s="248"/>
      <c r="N407" s="249"/>
      <c r="O407" s="249"/>
      <c r="P407" s="249"/>
      <c r="Q407" s="249"/>
      <c r="R407" s="249"/>
      <c r="S407" s="249"/>
      <c r="T407" s="25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1" t="s">
        <v>165</v>
      </c>
      <c r="AU407" s="251" t="s">
        <v>85</v>
      </c>
      <c r="AV407" s="13" t="s">
        <v>83</v>
      </c>
      <c r="AW407" s="13" t="s">
        <v>32</v>
      </c>
      <c r="AX407" s="13" t="s">
        <v>76</v>
      </c>
      <c r="AY407" s="251" t="s">
        <v>156</v>
      </c>
    </row>
    <row r="408" s="14" customFormat="1">
      <c r="A408" s="14"/>
      <c r="B408" s="252"/>
      <c r="C408" s="253"/>
      <c r="D408" s="243" t="s">
        <v>165</v>
      </c>
      <c r="E408" s="254" t="s">
        <v>1</v>
      </c>
      <c r="F408" s="255" t="s">
        <v>549</v>
      </c>
      <c r="G408" s="253"/>
      <c r="H408" s="256">
        <v>1.8</v>
      </c>
      <c r="I408" s="257"/>
      <c r="J408" s="253"/>
      <c r="K408" s="253"/>
      <c r="L408" s="258"/>
      <c r="M408" s="259"/>
      <c r="N408" s="260"/>
      <c r="O408" s="260"/>
      <c r="P408" s="260"/>
      <c r="Q408" s="260"/>
      <c r="R408" s="260"/>
      <c r="S408" s="260"/>
      <c r="T408" s="261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2" t="s">
        <v>165</v>
      </c>
      <c r="AU408" s="262" t="s">
        <v>85</v>
      </c>
      <c r="AV408" s="14" t="s">
        <v>85</v>
      </c>
      <c r="AW408" s="14" t="s">
        <v>32</v>
      </c>
      <c r="AX408" s="14" t="s">
        <v>76</v>
      </c>
      <c r="AY408" s="262" t="s">
        <v>156</v>
      </c>
    </row>
    <row r="409" s="13" customFormat="1">
      <c r="A409" s="13"/>
      <c r="B409" s="241"/>
      <c r="C409" s="242"/>
      <c r="D409" s="243" t="s">
        <v>165</v>
      </c>
      <c r="E409" s="244" t="s">
        <v>1</v>
      </c>
      <c r="F409" s="245" t="s">
        <v>269</v>
      </c>
      <c r="G409" s="242"/>
      <c r="H409" s="244" t="s">
        <v>1</v>
      </c>
      <c r="I409" s="246"/>
      <c r="J409" s="242"/>
      <c r="K409" s="242"/>
      <c r="L409" s="247"/>
      <c r="M409" s="248"/>
      <c r="N409" s="249"/>
      <c r="O409" s="249"/>
      <c r="P409" s="249"/>
      <c r="Q409" s="249"/>
      <c r="R409" s="249"/>
      <c r="S409" s="249"/>
      <c r="T409" s="25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1" t="s">
        <v>165</v>
      </c>
      <c r="AU409" s="251" t="s">
        <v>85</v>
      </c>
      <c r="AV409" s="13" t="s">
        <v>83</v>
      </c>
      <c r="AW409" s="13" t="s">
        <v>32</v>
      </c>
      <c r="AX409" s="13" t="s">
        <v>76</v>
      </c>
      <c r="AY409" s="251" t="s">
        <v>156</v>
      </c>
    </row>
    <row r="410" s="14" customFormat="1">
      <c r="A410" s="14"/>
      <c r="B410" s="252"/>
      <c r="C410" s="253"/>
      <c r="D410" s="243" t="s">
        <v>165</v>
      </c>
      <c r="E410" s="254" t="s">
        <v>1</v>
      </c>
      <c r="F410" s="255" t="s">
        <v>550</v>
      </c>
      <c r="G410" s="253"/>
      <c r="H410" s="256">
        <v>-0.45000000000000001</v>
      </c>
      <c r="I410" s="257"/>
      <c r="J410" s="253"/>
      <c r="K410" s="253"/>
      <c r="L410" s="258"/>
      <c r="M410" s="259"/>
      <c r="N410" s="260"/>
      <c r="O410" s="260"/>
      <c r="P410" s="260"/>
      <c r="Q410" s="260"/>
      <c r="R410" s="260"/>
      <c r="S410" s="260"/>
      <c r="T410" s="261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2" t="s">
        <v>165</v>
      </c>
      <c r="AU410" s="262" t="s">
        <v>85</v>
      </c>
      <c r="AV410" s="14" t="s">
        <v>85</v>
      </c>
      <c r="AW410" s="14" t="s">
        <v>32</v>
      </c>
      <c r="AX410" s="14" t="s">
        <v>76</v>
      </c>
      <c r="AY410" s="262" t="s">
        <v>156</v>
      </c>
    </row>
    <row r="411" s="15" customFormat="1">
      <c r="A411" s="15"/>
      <c r="B411" s="263"/>
      <c r="C411" s="264"/>
      <c r="D411" s="243" t="s">
        <v>165</v>
      </c>
      <c r="E411" s="265" t="s">
        <v>1</v>
      </c>
      <c r="F411" s="266" t="s">
        <v>168</v>
      </c>
      <c r="G411" s="264"/>
      <c r="H411" s="267">
        <v>2.7000000000000002</v>
      </c>
      <c r="I411" s="268"/>
      <c r="J411" s="264"/>
      <c r="K411" s="264"/>
      <c r="L411" s="269"/>
      <c r="M411" s="270"/>
      <c r="N411" s="271"/>
      <c r="O411" s="271"/>
      <c r="P411" s="271"/>
      <c r="Q411" s="271"/>
      <c r="R411" s="271"/>
      <c r="S411" s="271"/>
      <c r="T411" s="272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73" t="s">
        <v>165</v>
      </c>
      <c r="AU411" s="273" t="s">
        <v>85</v>
      </c>
      <c r="AV411" s="15" t="s">
        <v>163</v>
      </c>
      <c r="AW411" s="15" t="s">
        <v>32</v>
      </c>
      <c r="AX411" s="15" t="s">
        <v>83</v>
      </c>
      <c r="AY411" s="273" t="s">
        <v>156</v>
      </c>
    </row>
    <row r="412" s="2" customFormat="1" ht="24.15" customHeight="1">
      <c r="A412" s="38"/>
      <c r="B412" s="39"/>
      <c r="C412" s="227" t="s">
        <v>552</v>
      </c>
      <c r="D412" s="227" t="s">
        <v>159</v>
      </c>
      <c r="E412" s="228" t="s">
        <v>553</v>
      </c>
      <c r="F412" s="229" t="s">
        <v>554</v>
      </c>
      <c r="G412" s="230" t="s">
        <v>162</v>
      </c>
      <c r="H412" s="231">
        <v>18</v>
      </c>
      <c r="I412" s="232"/>
      <c r="J412" s="233">
        <f>ROUND(I412*H412,2)</f>
        <v>0</v>
      </c>
      <c r="K412" s="234"/>
      <c r="L412" s="44"/>
      <c r="M412" s="235" t="s">
        <v>1</v>
      </c>
      <c r="N412" s="236" t="s">
        <v>41</v>
      </c>
      <c r="O412" s="91"/>
      <c r="P412" s="237">
        <f>O412*H412</f>
        <v>0</v>
      </c>
      <c r="Q412" s="237">
        <v>0.0081200000000000005</v>
      </c>
      <c r="R412" s="237">
        <f>Q412*H412</f>
        <v>0.14616000000000001</v>
      </c>
      <c r="S412" s="237">
        <v>0</v>
      </c>
      <c r="T412" s="238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9" t="s">
        <v>163</v>
      </c>
      <c r="AT412" s="239" t="s">
        <v>159</v>
      </c>
      <c r="AU412" s="239" t="s">
        <v>85</v>
      </c>
      <c r="AY412" s="17" t="s">
        <v>156</v>
      </c>
      <c r="BE412" s="240">
        <f>IF(N412="základní",J412,0)</f>
        <v>0</v>
      </c>
      <c r="BF412" s="240">
        <f>IF(N412="snížená",J412,0)</f>
        <v>0</v>
      </c>
      <c r="BG412" s="240">
        <f>IF(N412="zákl. přenesená",J412,0)</f>
        <v>0</v>
      </c>
      <c r="BH412" s="240">
        <f>IF(N412="sníž. přenesená",J412,0)</f>
        <v>0</v>
      </c>
      <c r="BI412" s="240">
        <f>IF(N412="nulová",J412,0)</f>
        <v>0</v>
      </c>
      <c r="BJ412" s="17" t="s">
        <v>83</v>
      </c>
      <c r="BK412" s="240">
        <f>ROUND(I412*H412,2)</f>
        <v>0</v>
      </c>
      <c r="BL412" s="17" t="s">
        <v>163</v>
      </c>
      <c r="BM412" s="239" t="s">
        <v>555</v>
      </c>
    </row>
    <row r="413" s="13" customFormat="1">
      <c r="A413" s="13"/>
      <c r="B413" s="241"/>
      <c r="C413" s="242"/>
      <c r="D413" s="243" t="s">
        <v>165</v>
      </c>
      <c r="E413" s="244" t="s">
        <v>1</v>
      </c>
      <c r="F413" s="245" t="s">
        <v>556</v>
      </c>
      <c r="G413" s="242"/>
      <c r="H413" s="244" t="s">
        <v>1</v>
      </c>
      <c r="I413" s="246"/>
      <c r="J413" s="242"/>
      <c r="K413" s="242"/>
      <c r="L413" s="247"/>
      <c r="M413" s="248"/>
      <c r="N413" s="249"/>
      <c r="O413" s="249"/>
      <c r="P413" s="249"/>
      <c r="Q413" s="249"/>
      <c r="R413" s="249"/>
      <c r="S413" s="249"/>
      <c r="T413" s="250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1" t="s">
        <v>165</v>
      </c>
      <c r="AU413" s="251" t="s">
        <v>85</v>
      </c>
      <c r="AV413" s="13" t="s">
        <v>83</v>
      </c>
      <c r="AW413" s="13" t="s">
        <v>32</v>
      </c>
      <c r="AX413" s="13" t="s">
        <v>76</v>
      </c>
      <c r="AY413" s="251" t="s">
        <v>156</v>
      </c>
    </row>
    <row r="414" s="14" customFormat="1">
      <c r="A414" s="14"/>
      <c r="B414" s="252"/>
      <c r="C414" s="253"/>
      <c r="D414" s="243" t="s">
        <v>165</v>
      </c>
      <c r="E414" s="254" t="s">
        <v>1</v>
      </c>
      <c r="F414" s="255" t="s">
        <v>394</v>
      </c>
      <c r="G414" s="253"/>
      <c r="H414" s="256">
        <v>18</v>
      </c>
      <c r="I414" s="257"/>
      <c r="J414" s="253"/>
      <c r="K414" s="253"/>
      <c r="L414" s="258"/>
      <c r="M414" s="259"/>
      <c r="N414" s="260"/>
      <c r="O414" s="260"/>
      <c r="P414" s="260"/>
      <c r="Q414" s="260"/>
      <c r="R414" s="260"/>
      <c r="S414" s="260"/>
      <c r="T414" s="261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2" t="s">
        <v>165</v>
      </c>
      <c r="AU414" s="262" t="s">
        <v>85</v>
      </c>
      <c r="AV414" s="14" t="s">
        <v>85</v>
      </c>
      <c r="AW414" s="14" t="s">
        <v>32</v>
      </c>
      <c r="AX414" s="14" t="s">
        <v>76</v>
      </c>
      <c r="AY414" s="262" t="s">
        <v>156</v>
      </c>
    </row>
    <row r="415" s="15" customFormat="1">
      <c r="A415" s="15"/>
      <c r="B415" s="263"/>
      <c r="C415" s="264"/>
      <c r="D415" s="243" t="s">
        <v>165</v>
      </c>
      <c r="E415" s="265" t="s">
        <v>1</v>
      </c>
      <c r="F415" s="266" t="s">
        <v>168</v>
      </c>
      <c r="G415" s="264"/>
      <c r="H415" s="267">
        <v>18</v>
      </c>
      <c r="I415" s="268"/>
      <c r="J415" s="264"/>
      <c r="K415" s="264"/>
      <c r="L415" s="269"/>
      <c r="M415" s="270"/>
      <c r="N415" s="271"/>
      <c r="O415" s="271"/>
      <c r="P415" s="271"/>
      <c r="Q415" s="271"/>
      <c r="R415" s="271"/>
      <c r="S415" s="271"/>
      <c r="T415" s="272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3" t="s">
        <v>165</v>
      </c>
      <c r="AU415" s="273" t="s">
        <v>85</v>
      </c>
      <c r="AV415" s="15" t="s">
        <v>163</v>
      </c>
      <c r="AW415" s="15" t="s">
        <v>32</v>
      </c>
      <c r="AX415" s="15" t="s">
        <v>83</v>
      </c>
      <c r="AY415" s="273" t="s">
        <v>156</v>
      </c>
    </row>
    <row r="416" s="2" customFormat="1" ht="24.15" customHeight="1">
      <c r="A416" s="38"/>
      <c r="B416" s="39"/>
      <c r="C416" s="227" t="s">
        <v>557</v>
      </c>
      <c r="D416" s="227" t="s">
        <v>159</v>
      </c>
      <c r="E416" s="228" t="s">
        <v>558</v>
      </c>
      <c r="F416" s="229" t="s">
        <v>559</v>
      </c>
      <c r="G416" s="230" t="s">
        <v>162</v>
      </c>
      <c r="H416" s="231">
        <v>18</v>
      </c>
      <c r="I416" s="232"/>
      <c r="J416" s="233">
        <f>ROUND(I416*H416,2)</f>
        <v>0</v>
      </c>
      <c r="K416" s="234"/>
      <c r="L416" s="44"/>
      <c r="M416" s="235" t="s">
        <v>1</v>
      </c>
      <c r="N416" s="236" t="s">
        <v>41</v>
      </c>
      <c r="O416" s="91"/>
      <c r="P416" s="237">
        <f>O416*H416</f>
        <v>0</v>
      </c>
      <c r="Q416" s="237">
        <v>0.01031</v>
      </c>
      <c r="R416" s="237">
        <f>Q416*H416</f>
        <v>0.18558</v>
      </c>
      <c r="S416" s="237">
        <v>0</v>
      </c>
      <c r="T416" s="23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9" t="s">
        <v>163</v>
      </c>
      <c r="AT416" s="239" t="s">
        <v>159</v>
      </c>
      <c r="AU416" s="239" t="s">
        <v>85</v>
      </c>
      <c r="AY416" s="17" t="s">
        <v>156</v>
      </c>
      <c r="BE416" s="240">
        <f>IF(N416="základní",J416,0)</f>
        <v>0</v>
      </c>
      <c r="BF416" s="240">
        <f>IF(N416="snížená",J416,0)</f>
        <v>0</v>
      </c>
      <c r="BG416" s="240">
        <f>IF(N416="zákl. přenesená",J416,0)</f>
        <v>0</v>
      </c>
      <c r="BH416" s="240">
        <f>IF(N416="sníž. přenesená",J416,0)</f>
        <v>0</v>
      </c>
      <c r="BI416" s="240">
        <f>IF(N416="nulová",J416,0)</f>
        <v>0</v>
      </c>
      <c r="BJ416" s="17" t="s">
        <v>83</v>
      </c>
      <c r="BK416" s="240">
        <f>ROUND(I416*H416,2)</f>
        <v>0</v>
      </c>
      <c r="BL416" s="17" t="s">
        <v>163</v>
      </c>
      <c r="BM416" s="239" t="s">
        <v>560</v>
      </c>
    </row>
    <row r="417" s="13" customFormat="1">
      <c r="A417" s="13"/>
      <c r="B417" s="241"/>
      <c r="C417" s="242"/>
      <c r="D417" s="243" t="s">
        <v>165</v>
      </c>
      <c r="E417" s="244" t="s">
        <v>1</v>
      </c>
      <c r="F417" s="245" t="s">
        <v>561</v>
      </c>
      <c r="G417" s="242"/>
      <c r="H417" s="244" t="s">
        <v>1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1" t="s">
        <v>165</v>
      </c>
      <c r="AU417" s="251" t="s">
        <v>85</v>
      </c>
      <c r="AV417" s="13" t="s">
        <v>83</v>
      </c>
      <c r="AW417" s="13" t="s">
        <v>32</v>
      </c>
      <c r="AX417" s="13" t="s">
        <v>76</v>
      </c>
      <c r="AY417" s="251" t="s">
        <v>156</v>
      </c>
    </row>
    <row r="418" s="14" customFormat="1">
      <c r="A418" s="14"/>
      <c r="B418" s="252"/>
      <c r="C418" s="253"/>
      <c r="D418" s="243" t="s">
        <v>165</v>
      </c>
      <c r="E418" s="254" t="s">
        <v>1</v>
      </c>
      <c r="F418" s="255" t="s">
        <v>394</v>
      </c>
      <c r="G418" s="253"/>
      <c r="H418" s="256">
        <v>18</v>
      </c>
      <c r="I418" s="257"/>
      <c r="J418" s="253"/>
      <c r="K418" s="253"/>
      <c r="L418" s="258"/>
      <c r="M418" s="259"/>
      <c r="N418" s="260"/>
      <c r="O418" s="260"/>
      <c r="P418" s="260"/>
      <c r="Q418" s="260"/>
      <c r="R418" s="260"/>
      <c r="S418" s="260"/>
      <c r="T418" s="261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2" t="s">
        <v>165</v>
      </c>
      <c r="AU418" s="262" t="s">
        <v>85</v>
      </c>
      <c r="AV418" s="14" t="s">
        <v>85</v>
      </c>
      <c r="AW418" s="14" t="s">
        <v>32</v>
      </c>
      <c r="AX418" s="14" t="s">
        <v>76</v>
      </c>
      <c r="AY418" s="262" t="s">
        <v>156</v>
      </c>
    </row>
    <row r="419" s="15" customFormat="1">
      <c r="A419" s="15"/>
      <c r="B419" s="263"/>
      <c r="C419" s="264"/>
      <c r="D419" s="243" t="s">
        <v>165</v>
      </c>
      <c r="E419" s="265" t="s">
        <v>1</v>
      </c>
      <c r="F419" s="266" t="s">
        <v>168</v>
      </c>
      <c r="G419" s="264"/>
      <c r="H419" s="267">
        <v>18</v>
      </c>
      <c r="I419" s="268"/>
      <c r="J419" s="264"/>
      <c r="K419" s="264"/>
      <c r="L419" s="269"/>
      <c r="M419" s="270"/>
      <c r="N419" s="271"/>
      <c r="O419" s="271"/>
      <c r="P419" s="271"/>
      <c r="Q419" s="271"/>
      <c r="R419" s="271"/>
      <c r="S419" s="271"/>
      <c r="T419" s="272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3" t="s">
        <v>165</v>
      </c>
      <c r="AU419" s="273" t="s">
        <v>85</v>
      </c>
      <c r="AV419" s="15" t="s">
        <v>163</v>
      </c>
      <c r="AW419" s="15" t="s">
        <v>32</v>
      </c>
      <c r="AX419" s="15" t="s">
        <v>83</v>
      </c>
      <c r="AY419" s="273" t="s">
        <v>156</v>
      </c>
    </row>
    <row r="420" s="2" customFormat="1" ht="24.15" customHeight="1">
      <c r="A420" s="38"/>
      <c r="B420" s="39"/>
      <c r="C420" s="227" t="s">
        <v>562</v>
      </c>
      <c r="D420" s="227" t="s">
        <v>159</v>
      </c>
      <c r="E420" s="228" t="s">
        <v>563</v>
      </c>
      <c r="F420" s="229" t="s">
        <v>564</v>
      </c>
      <c r="G420" s="230" t="s">
        <v>162</v>
      </c>
      <c r="H420" s="231">
        <v>22</v>
      </c>
      <c r="I420" s="232"/>
      <c r="J420" s="233">
        <f>ROUND(I420*H420,2)</f>
        <v>0</v>
      </c>
      <c r="K420" s="234"/>
      <c r="L420" s="44"/>
      <c r="M420" s="235" t="s">
        <v>1</v>
      </c>
      <c r="N420" s="236" t="s">
        <v>41</v>
      </c>
      <c r="O420" s="91"/>
      <c r="P420" s="237">
        <f>O420*H420</f>
        <v>0</v>
      </c>
      <c r="Q420" s="237">
        <v>0.0081200000000000005</v>
      </c>
      <c r="R420" s="237">
        <f>Q420*H420</f>
        <v>0.17864000000000002</v>
      </c>
      <c r="S420" s="237">
        <v>0</v>
      </c>
      <c r="T420" s="238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9" t="s">
        <v>163</v>
      </c>
      <c r="AT420" s="239" t="s">
        <v>159</v>
      </c>
      <c r="AU420" s="239" t="s">
        <v>85</v>
      </c>
      <c r="AY420" s="17" t="s">
        <v>156</v>
      </c>
      <c r="BE420" s="240">
        <f>IF(N420="základní",J420,0)</f>
        <v>0</v>
      </c>
      <c r="BF420" s="240">
        <f>IF(N420="snížená",J420,0)</f>
        <v>0</v>
      </c>
      <c r="BG420" s="240">
        <f>IF(N420="zákl. přenesená",J420,0)</f>
        <v>0</v>
      </c>
      <c r="BH420" s="240">
        <f>IF(N420="sníž. přenesená",J420,0)</f>
        <v>0</v>
      </c>
      <c r="BI420" s="240">
        <f>IF(N420="nulová",J420,0)</f>
        <v>0</v>
      </c>
      <c r="BJ420" s="17" t="s">
        <v>83</v>
      </c>
      <c r="BK420" s="240">
        <f>ROUND(I420*H420,2)</f>
        <v>0</v>
      </c>
      <c r="BL420" s="17" t="s">
        <v>163</v>
      </c>
      <c r="BM420" s="239" t="s">
        <v>565</v>
      </c>
    </row>
    <row r="421" s="13" customFormat="1">
      <c r="A421" s="13"/>
      <c r="B421" s="241"/>
      <c r="C421" s="242"/>
      <c r="D421" s="243" t="s">
        <v>165</v>
      </c>
      <c r="E421" s="244" t="s">
        <v>1</v>
      </c>
      <c r="F421" s="245" t="s">
        <v>566</v>
      </c>
      <c r="G421" s="242"/>
      <c r="H421" s="244" t="s">
        <v>1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1" t="s">
        <v>165</v>
      </c>
      <c r="AU421" s="251" t="s">
        <v>85</v>
      </c>
      <c r="AV421" s="13" t="s">
        <v>83</v>
      </c>
      <c r="AW421" s="13" t="s">
        <v>32</v>
      </c>
      <c r="AX421" s="13" t="s">
        <v>76</v>
      </c>
      <c r="AY421" s="251" t="s">
        <v>156</v>
      </c>
    </row>
    <row r="422" s="14" customFormat="1">
      <c r="A422" s="14"/>
      <c r="B422" s="252"/>
      <c r="C422" s="253"/>
      <c r="D422" s="243" t="s">
        <v>165</v>
      </c>
      <c r="E422" s="254" t="s">
        <v>1</v>
      </c>
      <c r="F422" s="255" t="s">
        <v>420</v>
      </c>
      <c r="G422" s="253"/>
      <c r="H422" s="256">
        <v>22</v>
      </c>
      <c r="I422" s="257"/>
      <c r="J422" s="253"/>
      <c r="K422" s="253"/>
      <c r="L422" s="258"/>
      <c r="M422" s="259"/>
      <c r="N422" s="260"/>
      <c r="O422" s="260"/>
      <c r="P422" s="260"/>
      <c r="Q422" s="260"/>
      <c r="R422" s="260"/>
      <c r="S422" s="260"/>
      <c r="T422" s="261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2" t="s">
        <v>165</v>
      </c>
      <c r="AU422" s="262" t="s">
        <v>85</v>
      </c>
      <c r="AV422" s="14" t="s">
        <v>85</v>
      </c>
      <c r="AW422" s="14" t="s">
        <v>32</v>
      </c>
      <c r="AX422" s="14" t="s">
        <v>76</v>
      </c>
      <c r="AY422" s="262" t="s">
        <v>156</v>
      </c>
    </row>
    <row r="423" s="15" customFormat="1">
      <c r="A423" s="15"/>
      <c r="B423" s="263"/>
      <c r="C423" s="264"/>
      <c r="D423" s="243" t="s">
        <v>165</v>
      </c>
      <c r="E423" s="265" t="s">
        <v>1</v>
      </c>
      <c r="F423" s="266" t="s">
        <v>168</v>
      </c>
      <c r="G423" s="264"/>
      <c r="H423" s="267">
        <v>22</v>
      </c>
      <c r="I423" s="268"/>
      <c r="J423" s="264"/>
      <c r="K423" s="264"/>
      <c r="L423" s="269"/>
      <c r="M423" s="270"/>
      <c r="N423" s="271"/>
      <c r="O423" s="271"/>
      <c r="P423" s="271"/>
      <c r="Q423" s="271"/>
      <c r="R423" s="271"/>
      <c r="S423" s="271"/>
      <c r="T423" s="272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3" t="s">
        <v>165</v>
      </c>
      <c r="AU423" s="273" t="s">
        <v>85</v>
      </c>
      <c r="AV423" s="15" t="s">
        <v>163</v>
      </c>
      <c r="AW423" s="15" t="s">
        <v>32</v>
      </c>
      <c r="AX423" s="15" t="s">
        <v>83</v>
      </c>
      <c r="AY423" s="273" t="s">
        <v>156</v>
      </c>
    </row>
    <row r="424" s="2" customFormat="1" ht="16.5" customHeight="1">
      <c r="A424" s="38"/>
      <c r="B424" s="39"/>
      <c r="C424" s="227" t="s">
        <v>567</v>
      </c>
      <c r="D424" s="227" t="s">
        <v>159</v>
      </c>
      <c r="E424" s="228" t="s">
        <v>568</v>
      </c>
      <c r="F424" s="229" t="s">
        <v>569</v>
      </c>
      <c r="G424" s="230" t="s">
        <v>200</v>
      </c>
      <c r="H424" s="231">
        <v>0.059999999999999998</v>
      </c>
      <c r="I424" s="232"/>
      <c r="J424" s="233">
        <f>ROUND(I424*H424,2)</f>
        <v>0</v>
      </c>
      <c r="K424" s="234"/>
      <c r="L424" s="44"/>
      <c r="M424" s="235" t="s">
        <v>1</v>
      </c>
      <c r="N424" s="236" t="s">
        <v>41</v>
      </c>
      <c r="O424" s="91"/>
      <c r="P424" s="237">
        <f>O424*H424</f>
        <v>0</v>
      </c>
      <c r="Q424" s="237">
        <v>1.05555</v>
      </c>
      <c r="R424" s="237">
        <f>Q424*H424</f>
        <v>0.063333</v>
      </c>
      <c r="S424" s="237">
        <v>0</v>
      </c>
      <c r="T424" s="238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9" t="s">
        <v>163</v>
      </c>
      <c r="AT424" s="239" t="s">
        <v>159</v>
      </c>
      <c r="AU424" s="239" t="s">
        <v>85</v>
      </c>
      <c r="AY424" s="17" t="s">
        <v>156</v>
      </c>
      <c r="BE424" s="240">
        <f>IF(N424="základní",J424,0)</f>
        <v>0</v>
      </c>
      <c r="BF424" s="240">
        <f>IF(N424="snížená",J424,0)</f>
        <v>0</v>
      </c>
      <c r="BG424" s="240">
        <f>IF(N424="zákl. přenesená",J424,0)</f>
        <v>0</v>
      </c>
      <c r="BH424" s="240">
        <f>IF(N424="sníž. přenesená",J424,0)</f>
        <v>0</v>
      </c>
      <c r="BI424" s="240">
        <f>IF(N424="nulová",J424,0)</f>
        <v>0</v>
      </c>
      <c r="BJ424" s="17" t="s">
        <v>83</v>
      </c>
      <c r="BK424" s="240">
        <f>ROUND(I424*H424,2)</f>
        <v>0</v>
      </c>
      <c r="BL424" s="17" t="s">
        <v>163</v>
      </c>
      <c r="BM424" s="239" t="s">
        <v>570</v>
      </c>
    </row>
    <row r="425" s="13" customFormat="1">
      <c r="A425" s="13"/>
      <c r="B425" s="241"/>
      <c r="C425" s="242"/>
      <c r="D425" s="243" t="s">
        <v>165</v>
      </c>
      <c r="E425" s="244" t="s">
        <v>1</v>
      </c>
      <c r="F425" s="245" t="s">
        <v>556</v>
      </c>
      <c r="G425" s="242"/>
      <c r="H425" s="244" t="s">
        <v>1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1" t="s">
        <v>165</v>
      </c>
      <c r="AU425" s="251" t="s">
        <v>85</v>
      </c>
      <c r="AV425" s="13" t="s">
        <v>83</v>
      </c>
      <c r="AW425" s="13" t="s">
        <v>32</v>
      </c>
      <c r="AX425" s="13" t="s">
        <v>76</v>
      </c>
      <c r="AY425" s="251" t="s">
        <v>156</v>
      </c>
    </row>
    <row r="426" s="14" customFormat="1">
      <c r="A426" s="14"/>
      <c r="B426" s="252"/>
      <c r="C426" s="253"/>
      <c r="D426" s="243" t="s">
        <v>165</v>
      </c>
      <c r="E426" s="254" t="s">
        <v>1</v>
      </c>
      <c r="F426" s="255" t="s">
        <v>571</v>
      </c>
      <c r="G426" s="253"/>
      <c r="H426" s="256">
        <v>0.029999999999999999</v>
      </c>
      <c r="I426" s="257"/>
      <c r="J426" s="253"/>
      <c r="K426" s="253"/>
      <c r="L426" s="258"/>
      <c r="M426" s="259"/>
      <c r="N426" s="260"/>
      <c r="O426" s="260"/>
      <c r="P426" s="260"/>
      <c r="Q426" s="260"/>
      <c r="R426" s="260"/>
      <c r="S426" s="260"/>
      <c r="T426" s="261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2" t="s">
        <v>165</v>
      </c>
      <c r="AU426" s="262" t="s">
        <v>85</v>
      </c>
      <c r="AV426" s="14" t="s">
        <v>85</v>
      </c>
      <c r="AW426" s="14" t="s">
        <v>32</v>
      </c>
      <c r="AX426" s="14" t="s">
        <v>76</v>
      </c>
      <c r="AY426" s="262" t="s">
        <v>156</v>
      </c>
    </row>
    <row r="427" s="13" customFormat="1">
      <c r="A427" s="13"/>
      <c r="B427" s="241"/>
      <c r="C427" s="242"/>
      <c r="D427" s="243" t="s">
        <v>165</v>
      </c>
      <c r="E427" s="244" t="s">
        <v>1</v>
      </c>
      <c r="F427" s="245" t="s">
        <v>561</v>
      </c>
      <c r="G427" s="242"/>
      <c r="H427" s="244" t="s">
        <v>1</v>
      </c>
      <c r="I427" s="246"/>
      <c r="J427" s="242"/>
      <c r="K427" s="242"/>
      <c r="L427" s="247"/>
      <c r="M427" s="248"/>
      <c r="N427" s="249"/>
      <c r="O427" s="249"/>
      <c r="P427" s="249"/>
      <c r="Q427" s="249"/>
      <c r="R427" s="249"/>
      <c r="S427" s="249"/>
      <c r="T427" s="25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1" t="s">
        <v>165</v>
      </c>
      <c r="AU427" s="251" t="s">
        <v>85</v>
      </c>
      <c r="AV427" s="13" t="s">
        <v>83</v>
      </c>
      <c r="AW427" s="13" t="s">
        <v>32</v>
      </c>
      <c r="AX427" s="13" t="s">
        <v>76</v>
      </c>
      <c r="AY427" s="251" t="s">
        <v>156</v>
      </c>
    </row>
    <row r="428" s="14" customFormat="1">
      <c r="A428" s="14"/>
      <c r="B428" s="252"/>
      <c r="C428" s="253"/>
      <c r="D428" s="243" t="s">
        <v>165</v>
      </c>
      <c r="E428" s="254" t="s">
        <v>1</v>
      </c>
      <c r="F428" s="255" t="s">
        <v>571</v>
      </c>
      <c r="G428" s="253"/>
      <c r="H428" s="256">
        <v>0.029999999999999999</v>
      </c>
      <c r="I428" s="257"/>
      <c r="J428" s="253"/>
      <c r="K428" s="253"/>
      <c r="L428" s="258"/>
      <c r="M428" s="259"/>
      <c r="N428" s="260"/>
      <c r="O428" s="260"/>
      <c r="P428" s="260"/>
      <c r="Q428" s="260"/>
      <c r="R428" s="260"/>
      <c r="S428" s="260"/>
      <c r="T428" s="261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2" t="s">
        <v>165</v>
      </c>
      <c r="AU428" s="262" t="s">
        <v>85</v>
      </c>
      <c r="AV428" s="14" t="s">
        <v>85</v>
      </c>
      <c r="AW428" s="14" t="s">
        <v>32</v>
      </c>
      <c r="AX428" s="14" t="s">
        <v>76</v>
      </c>
      <c r="AY428" s="262" t="s">
        <v>156</v>
      </c>
    </row>
    <row r="429" s="15" customFormat="1">
      <c r="A429" s="15"/>
      <c r="B429" s="263"/>
      <c r="C429" s="264"/>
      <c r="D429" s="243" t="s">
        <v>165</v>
      </c>
      <c r="E429" s="265" t="s">
        <v>1</v>
      </c>
      <c r="F429" s="266" t="s">
        <v>168</v>
      </c>
      <c r="G429" s="264"/>
      <c r="H429" s="267">
        <v>0.059999999999999998</v>
      </c>
      <c r="I429" s="268"/>
      <c r="J429" s="264"/>
      <c r="K429" s="264"/>
      <c r="L429" s="269"/>
      <c r="M429" s="270"/>
      <c r="N429" s="271"/>
      <c r="O429" s="271"/>
      <c r="P429" s="271"/>
      <c r="Q429" s="271"/>
      <c r="R429" s="271"/>
      <c r="S429" s="271"/>
      <c r="T429" s="272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3" t="s">
        <v>165</v>
      </c>
      <c r="AU429" s="273" t="s">
        <v>85</v>
      </c>
      <c r="AV429" s="15" t="s">
        <v>163</v>
      </c>
      <c r="AW429" s="15" t="s">
        <v>32</v>
      </c>
      <c r="AX429" s="15" t="s">
        <v>83</v>
      </c>
      <c r="AY429" s="273" t="s">
        <v>156</v>
      </c>
    </row>
    <row r="430" s="2" customFormat="1" ht="16.5" customHeight="1">
      <c r="A430" s="38"/>
      <c r="B430" s="39"/>
      <c r="C430" s="227" t="s">
        <v>572</v>
      </c>
      <c r="D430" s="227" t="s">
        <v>159</v>
      </c>
      <c r="E430" s="228" t="s">
        <v>573</v>
      </c>
      <c r="F430" s="229" t="s">
        <v>574</v>
      </c>
      <c r="G430" s="230" t="s">
        <v>200</v>
      </c>
      <c r="H430" s="231">
        <v>0.094</v>
      </c>
      <c r="I430" s="232"/>
      <c r="J430" s="233">
        <f>ROUND(I430*H430,2)</f>
        <v>0</v>
      </c>
      <c r="K430" s="234"/>
      <c r="L430" s="44"/>
      <c r="M430" s="235" t="s">
        <v>1</v>
      </c>
      <c r="N430" s="236" t="s">
        <v>41</v>
      </c>
      <c r="O430" s="91"/>
      <c r="P430" s="237">
        <f>O430*H430</f>
        <v>0</v>
      </c>
      <c r="Q430" s="237">
        <v>1.06277</v>
      </c>
      <c r="R430" s="237">
        <f>Q430*H430</f>
        <v>0.099900379999999997</v>
      </c>
      <c r="S430" s="237">
        <v>0</v>
      </c>
      <c r="T430" s="23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9" t="s">
        <v>163</v>
      </c>
      <c r="AT430" s="239" t="s">
        <v>159</v>
      </c>
      <c r="AU430" s="239" t="s">
        <v>85</v>
      </c>
      <c r="AY430" s="17" t="s">
        <v>156</v>
      </c>
      <c r="BE430" s="240">
        <f>IF(N430="základní",J430,0)</f>
        <v>0</v>
      </c>
      <c r="BF430" s="240">
        <f>IF(N430="snížená",J430,0)</f>
        <v>0</v>
      </c>
      <c r="BG430" s="240">
        <f>IF(N430="zákl. přenesená",J430,0)</f>
        <v>0</v>
      </c>
      <c r="BH430" s="240">
        <f>IF(N430="sníž. přenesená",J430,0)</f>
        <v>0</v>
      </c>
      <c r="BI430" s="240">
        <f>IF(N430="nulová",J430,0)</f>
        <v>0</v>
      </c>
      <c r="BJ430" s="17" t="s">
        <v>83</v>
      </c>
      <c r="BK430" s="240">
        <f>ROUND(I430*H430,2)</f>
        <v>0</v>
      </c>
      <c r="BL430" s="17" t="s">
        <v>163</v>
      </c>
      <c r="BM430" s="239" t="s">
        <v>575</v>
      </c>
    </row>
    <row r="431" s="13" customFormat="1">
      <c r="A431" s="13"/>
      <c r="B431" s="241"/>
      <c r="C431" s="242"/>
      <c r="D431" s="243" t="s">
        <v>165</v>
      </c>
      <c r="E431" s="244" t="s">
        <v>1</v>
      </c>
      <c r="F431" s="245" t="s">
        <v>556</v>
      </c>
      <c r="G431" s="242"/>
      <c r="H431" s="244" t="s">
        <v>1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1" t="s">
        <v>165</v>
      </c>
      <c r="AU431" s="251" t="s">
        <v>85</v>
      </c>
      <c r="AV431" s="13" t="s">
        <v>83</v>
      </c>
      <c r="AW431" s="13" t="s">
        <v>32</v>
      </c>
      <c r="AX431" s="13" t="s">
        <v>76</v>
      </c>
      <c r="AY431" s="251" t="s">
        <v>156</v>
      </c>
    </row>
    <row r="432" s="14" customFormat="1">
      <c r="A432" s="14"/>
      <c r="B432" s="252"/>
      <c r="C432" s="253"/>
      <c r="D432" s="243" t="s">
        <v>165</v>
      </c>
      <c r="E432" s="254" t="s">
        <v>1</v>
      </c>
      <c r="F432" s="255" t="s">
        <v>576</v>
      </c>
      <c r="G432" s="253"/>
      <c r="H432" s="256">
        <v>0.047</v>
      </c>
      <c r="I432" s="257"/>
      <c r="J432" s="253"/>
      <c r="K432" s="253"/>
      <c r="L432" s="258"/>
      <c r="M432" s="259"/>
      <c r="N432" s="260"/>
      <c r="O432" s="260"/>
      <c r="P432" s="260"/>
      <c r="Q432" s="260"/>
      <c r="R432" s="260"/>
      <c r="S432" s="260"/>
      <c r="T432" s="261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2" t="s">
        <v>165</v>
      </c>
      <c r="AU432" s="262" t="s">
        <v>85</v>
      </c>
      <c r="AV432" s="14" t="s">
        <v>85</v>
      </c>
      <c r="AW432" s="14" t="s">
        <v>32</v>
      </c>
      <c r="AX432" s="14" t="s">
        <v>76</v>
      </c>
      <c r="AY432" s="262" t="s">
        <v>156</v>
      </c>
    </row>
    <row r="433" s="13" customFormat="1">
      <c r="A433" s="13"/>
      <c r="B433" s="241"/>
      <c r="C433" s="242"/>
      <c r="D433" s="243" t="s">
        <v>165</v>
      </c>
      <c r="E433" s="244" t="s">
        <v>1</v>
      </c>
      <c r="F433" s="245" t="s">
        <v>561</v>
      </c>
      <c r="G433" s="242"/>
      <c r="H433" s="244" t="s">
        <v>1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1" t="s">
        <v>165</v>
      </c>
      <c r="AU433" s="251" t="s">
        <v>85</v>
      </c>
      <c r="AV433" s="13" t="s">
        <v>83</v>
      </c>
      <c r="AW433" s="13" t="s">
        <v>32</v>
      </c>
      <c r="AX433" s="13" t="s">
        <v>76</v>
      </c>
      <c r="AY433" s="251" t="s">
        <v>156</v>
      </c>
    </row>
    <row r="434" s="14" customFormat="1">
      <c r="A434" s="14"/>
      <c r="B434" s="252"/>
      <c r="C434" s="253"/>
      <c r="D434" s="243" t="s">
        <v>165</v>
      </c>
      <c r="E434" s="254" t="s">
        <v>1</v>
      </c>
      <c r="F434" s="255" t="s">
        <v>576</v>
      </c>
      <c r="G434" s="253"/>
      <c r="H434" s="256">
        <v>0.047</v>
      </c>
      <c r="I434" s="257"/>
      <c r="J434" s="253"/>
      <c r="K434" s="253"/>
      <c r="L434" s="258"/>
      <c r="M434" s="259"/>
      <c r="N434" s="260"/>
      <c r="O434" s="260"/>
      <c r="P434" s="260"/>
      <c r="Q434" s="260"/>
      <c r="R434" s="260"/>
      <c r="S434" s="260"/>
      <c r="T434" s="261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2" t="s">
        <v>165</v>
      </c>
      <c r="AU434" s="262" t="s">
        <v>85</v>
      </c>
      <c r="AV434" s="14" t="s">
        <v>85</v>
      </c>
      <c r="AW434" s="14" t="s">
        <v>32</v>
      </c>
      <c r="AX434" s="14" t="s">
        <v>76</v>
      </c>
      <c r="AY434" s="262" t="s">
        <v>156</v>
      </c>
    </row>
    <row r="435" s="15" customFormat="1">
      <c r="A435" s="15"/>
      <c r="B435" s="263"/>
      <c r="C435" s="264"/>
      <c r="D435" s="243" t="s">
        <v>165</v>
      </c>
      <c r="E435" s="265" t="s">
        <v>1</v>
      </c>
      <c r="F435" s="266" t="s">
        <v>168</v>
      </c>
      <c r="G435" s="264"/>
      <c r="H435" s="267">
        <v>0.094</v>
      </c>
      <c r="I435" s="268"/>
      <c r="J435" s="264"/>
      <c r="K435" s="264"/>
      <c r="L435" s="269"/>
      <c r="M435" s="270"/>
      <c r="N435" s="271"/>
      <c r="O435" s="271"/>
      <c r="P435" s="271"/>
      <c r="Q435" s="271"/>
      <c r="R435" s="271"/>
      <c r="S435" s="271"/>
      <c r="T435" s="272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3" t="s">
        <v>165</v>
      </c>
      <c r="AU435" s="273" t="s">
        <v>85</v>
      </c>
      <c r="AV435" s="15" t="s">
        <v>163</v>
      </c>
      <c r="AW435" s="15" t="s">
        <v>32</v>
      </c>
      <c r="AX435" s="15" t="s">
        <v>83</v>
      </c>
      <c r="AY435" s="273" t="s">
        <v>156</v>
      </c>
    </row>
    <row r="436" s="2" customFormat="1" ht="16.5" customHeight="1">
      <c r="A436" s="38"/>
      <c r="B436" s="39"/>
      <c r="C436" s="227" t="s">
        <v>577</v>
      </c>
      <c r="D436" s="227" t="s">
        <v>159</v>
      </c>
      <c r="E436" s="228" t="s">
        <v>578</v>
      </c>
      <c r="F436" s="229" t="s">
        <v>579</v>
      </c>
      <c r="G436" s="230" t="s">
        <v>179</v>
      </c>
      <c r="H436" s="231">
        <v>12.468</v>
      </c>
      <c r="I436" s="232"/>
      <c r="J436" s="233">
        <f>ROUND(I436*H436,2)</f>
        <v>0</v>
      </c>
      <c r="K436" s="234"/>
      <c r="L436" s="44"/>
      <c r="M436" s="235" t="s">
        <v>1</v>
      </c>
      <c r="N436" s="236" t="s">
        <v>41</v>
      </c>
      <c r="O436" s="91"/>
      <c r="P436" s="237">
        <f>O436*H436</f>
        <v>0</v>
      </c>
      <c r="Q436" s="237">
        <v>2.5019800000000001</v>
      </c>
      <c r="R436" s="237">
        <f>Q436*H436</f>
        <v>31.19468664</v>
      </c>
      <c r="S436" s="237">
        <v>0</v>
      </c>
      <c r="T436" s="238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9" t="s">
        <v>163</v>
      </c>
      <c r="AT436" s="239" t="s">
        <v>159</v>
      </c>
      <c r="AU436" s="239" t="s">
        <v>85</v>
      </c>
      <c r="AY436" s="17" t="s">
        <v>156</v>
      </c>
      <c r="BE436" s="240">
        <f>IF(N436="základní",J436,0)</f>
        <v>0</v>
      </c>
      <c r="BF436" s="240">
        <f>IF(N436="snížená",J436,0)</f>
        <v>0</v>
      </c>
      <c r="BG436" s="240">
        <f>IF(N436="zákl. přenesená",J436,0)</f>
        <v>0</v>
      </c>
      <c r="BH436" s="240">
        <f>IF(N436="sníž. přenesená",J436,0)</f>
        <v>0</v>
      </c>
      <c r="BI436" s="240">
        <f>IF(N436="nulová",J436,0)</f>
        <v>0</v>
      </c>
      <c r="BJ436" s="17" t="s">
        <v>83</v>
      </c>
      <c r="BK436" s="240">
        <f>ROUND(I436*H436,2)</f>
        <v>0</v>
      </c>
      <c r="BL436" s="17" t="s">
        <v>163</v>
      </c>
      <c r="BM436" s="239" t="s">
        <v>580</v>
      </c>
    </row>
    <row r="437" s="13" customFormat="1">
      <c r="A437" s="13"/>
      <c r="B437" s="241"/>
      <c r="C437" s="242"/>
      <c r="D437" s="243" t="s">
        <v>165</v>
      </c>
      <c r="E437" s="244" t="s">
        <v>1</v>
      </c>
      <c r="F437" s="245" t="s">
        <v>471</v>
      </c>
      <c r="G437" s="242"/>
      <c r="H437" s="244" t="s">
        <v>1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1" t="s">
        <v>165</v>
      </c>
      <c r="AU437" s="251" t="s">
        <v>85</v>
      </c>
      <c r="AV437" s="13" t="s">
        <v>83</v>
      </c>
      <c r="AW437" s="13" t="s">
        <v>32</v>
      </c>
      <c r="AX437" s="13" t="s">
        <v>76</v>
      </c>
      <c r="AY437" s="251" t="s">
        <v>156</v>
      </c>
    </row>
    <row r="438" s="14" customFormat="1">
      <c r="A438" s="14"/>
      <c r="B438" s="252"/>
      <c r="C438" s="253"/>
      <c r="D438" s="243" t="s">
        <v>165</v>
      </c>
      <c r="E438" s="254" t="s">
        <v>1</v>
      </c>
      <c r="F438" s="255" t="s">
        <v>581</v>
      </c>
      <c r="G438" s="253"/>
      <c r="H438" s="256">
        <v>0.70299999999999996</v>
      </c>
      <c r="I438" s="257"/>
      <c r="J438" s="253"/>
      <c r="K438" s="253"/>
      <c r="L438" s="258"/>
      <c r="M438" s="259"/>
      <c r="N438" s="260"/>
      <c r="O438" s="260"/>
      <c r="P438" s="260"/>
      <c r="Q438" s="260"/>
      <c r="R438" s="260"/>
      <c r="S438" s="260"/>
      <c r="T438" s="26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2" t="s">
        <v>165</v>
      </c>
      <c r="AU438" s="262" t="s">
        <v>85</v>
      </c>
      <c r="AV438" s="14" t="s">
        <v>85</v>
      </c>
      <c r="AW438" s="14" t="s">
        <v>32</v>
      </c>
      <c r="AX438" s="14" t="s">
        <v>76</v>
      </c>
      <c r="AY438" s="262" t="s">
        <v>156</v>
      </c>
    </row>
    <row r="439" s="14" customFormat="1">
      <c r="A439" s="14"/>
      <c r="B439" s="252"/>
      <c r="C439" s="253"/>
      <c r="D439" s="243" t="s">
        <v>165</v>
      </c>
      <c r="E439" s="254" t="s">
        <v>1</v>
      </c>
      <c r="F439" s="255" t="s">
        <v>582</v>
      </c>
      <c r="G439" s="253"/>
      <c r="H439" s="256">
        <v>0.89100000000000001</v>
      </c>
      <c r="I439" s="257"/>
      <c r="J439" s="253"/>
      <c r="K439" s="253"/>
      <c r="L439" s="258"/>
      <c r="M439" s="259"/>
      <c r="N439" s="260"/>
      <c r="O439" s="260"/>
      <c r="P439" s="260"/>
      <c r="Q439" s="260"/>
      <c r="R439" s="260"/>
      <c r="S439" s="260"/>
      <c r="T439" s="261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2" t="s">
        <v>165</v>
      </c>
      <c r="AU439" s="262" t="s">
        <v>85</v>
      </c>
      <c r="AV439" s="14" t="s">
        <v>85</v>
      </c>
      <c r="AW439" s="14" t="s">
        <v>32</v>
      </c>
      <c r="AX439" s="14" t="s">
        <v>76</v>
      </c>
      <c r="AY439" s="262" t="s">
        <v>156</v>
      </c>
    </row>
    <row r="440" s="14" customFormat="1">
      <c r="A440" s="14"/>
      <c r="B440" s="252"/>
      <c r="C440" s="253"/>
      <c r="D440" s="243" t="s">
        <v>165</v>
      </c>
      <c r="E440" s="254" t="s">
        <v>1</v>
      </c>
      <c r="F440" s="255" t="s">
        <v>583</v>
      </c>
      <c r="G440" s="253"/>
      <c r="H440" s="256">
        <v>0.23799999999999999</v>
      </c>
      <c r="I440" s="257"/>
      <c r="J440" s="253"/>
      <c r="K440" s="253"/>
      <c r="L440" s="258"/>
      <c r="M440" s="259"/>
      <c r="N440" s="260"/>
      <c r="O440" s="260"/>
      <c r="P440" s="260"/>
      <c r="Q440" s="260"/>
      <c r="R440" s="260"/>
      <c r="S440" s="260"/>
      <c r="T440" s="261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2" t="s">
        <v>165</v>
      </c>
      <c r="AU440" s="262" t="s">
        <v>85</v>
      </c>
      <c r="AV440" s="14" t="s">
        <v>85</v>
      </c>
      <c r="AW440" s="14" t="s">
        <v>32</v>
      </c>
      <c r="AX440" s="14" t="s">
        <v>76</v>
      </c>
      <c r="AY440" s="262" t="s">
        <v>156</v>
      </c>
    </row>
    <row r="441" s="13" customFormat="1">
      <c r="A441" s="13"/>
      <c r="B441" s="241"/>
      <c r="C441" s="242"/>
      <c r="D441" s="243" t="s">
        <v>165</v>
      </c>
      <c r="E441" s="244" t="s">
        <v>1</v>
      </c>
      <c r="F441" s="245" t="s">
        <v>463</v>
      </c>
      <c r="G441" s="242"/>
      <c r="H441" s="244" t="s">
        <v>1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1" t="s">
        <v>165</v>
      </c>
      <c r="AU441" s="251" t="s">
        <v>85</v>
      </c>
      <c r="AV441" s="13" t="s">
        <v>83</v>
      </c>
      <c r="AW441" s="13" t="s">
        <v>32</v>
      </c>
      <c r="AX441" s="13" t="s">
        <v>76</v>
      </c>
      <c r="AY441" s="251" t="s">
        <v>156</v>
      </c>
    </row>
    <row r="442" s="14" customFormat="1">
      <c r="A442" s="14"/>
      <c r="B442" s="252"/>
      <c r="C442" s="253"/>
      <c r="D442" s="243" t="s">
        <v>165</v>
      </c>
      <c r="E442" s="254" t="s">
        <v>1</v>
      </c>
      <c r="F442" s="255" t="s">
        <v>584</v>
      </c>
      <c r="G442" s="253"/>
      <c r="H442" s="256">
        <v>2.605</v>
      </c>
      <c r="I442" s="257"/>
      <c r="J442" s="253"/>
      <c r="K442" s="253"/>
      <c r="L442" s="258"/>
      <c r="M442" s="259"/>
      <c r="N442" s="260"/>
      <c r="O442" s="260"/>
      <c r="P442" s="260"/>
      <c r="Q442" s="260"/>
      <c r="R442" s="260"/>
      <c r="S442" s="260"/>
      <c r="T442" s="261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2" t="s">
        <v>165</v>
      </c>
      <c r="AU442" s="262" t="s">
        <v>85</v>
      </c>
      <c r="AV442" s="14" t="s">
        <v>85</v>
      </c>
      <c r="AW442" s="14" t="s">
        <v>32</v>
      </c>
      <c r="AX442" s="14" t="s">
        <v>76</v>
      </c>
      <c r="AY442" s="262" t="s">
        <v>156</v>
      </c>
    </row>
    <row r="443" s="14" customFormat="1">
      <c r="A443" s="14"/>
      <c r="B443" s="252"/>
      <c r="C443" s="253"/>
      <c r="D443" s="243" t="s">
        <v>165</v>
      </c>
      <c r="E443" s="254" t="s">
        <v>1</v>
      </c>
      <c r="F443" s="255" t="s">
        <v>585</v>
      </c>
      <c r="G443" s="253"/>
      <c r="H443" s="256">
        <v>7.2039999999999997</v>
      </c>
      <c r="I443" s="257"/>
      <c r="J443" s="253"/>
      <c r="K443" s="253"/>
      <c r="L443" s="258"/>
      <c r="M443" s="259"/>
      <c r="N443" s="260"/>
      <c r="O443" s="260"/>
      <c r="P443" s="260"/>
      <c r="Q443" s="260"/>
      <c r="R443" s="260"/>
      <c r="S443" s="260"/>
      <c r="T443" s="261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2" t="s">
        <v>165</v>
      </c>
      <c r="AU443" s="262" t="s">
        <v>85</v>
      </c>
      <c r="AV443" s="14" t="s">
        <v>85</v>
      </c>
      <c r="AW443" s="14" t="s">
        <v>32</v>
      </c>
      <c r="AX443" s="14" t="s">
        <v>76</v>
      </c>
      <c r="AY443" s="262" t="s">
        <v>156</v>
      </c>
    </row>
    <row r="444" s="14" customFormat="1">
      <c r="A444" s="14"/>
      <c r="B444" s="252"/>
      <c r="C444" s="253"/>
      <c r="D444" s="243" t="s">
        <v>165</v>
      </c>
      <c r="E444" s="254" t="s">
        <v>1</v>
      </c>
      <c r="F444" s="255" t="s">
        <v>586</v>
      </c>
      <c r="G444" s="253"/>
      <c r="H444" s="256">
        <v>0.82699999999999996</v>
      </c>
      <c r="I444" s="257"/>
      <c r="J444" s="253"/>
      <c r="K444" s="253"/>
      <c r="L444" s="258"/>
      <c r="M444" s="259"/>
      <c r="N444" s="260"/>
      <c r="O444" s="260"/>
      <c r="P444" s="260"/>
      <c r="Q444" s="260"/>
      <c r="R444" s="260"/>
      <c r="S444" s="260"/>
      <c r="T444" s="26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2" t="s">
        <v>165</v>
      </c>
      <c r="AU444" s="262" t="s">
        <v>85</v>
      </c>
      <c r="AV444" s="14" t="s">
        <v>85</v>
      </c>
      <c r="AW444" s="14" t="s">
        <v>32</v>
      </c>
      <c r="AX444" s="14" t="s">
        <v>76</v>
      </c>
      <c r="AY444" s="262" t="s">
        <v>156</v>
      </c>
    </row>
    <row r="445" s="15" customFormat="1">
      <c r="A445" s="15"/>
      <c r="B445" s="263"/>
      <c r="C445" s="264"/>
      <c r="D445" s="243" t="s">
        <v>165</v>
      </c>
      <c r="E445" s="265" t="s">
        <v>1</v>
      </c>
      <c r="F445" s="266" t="s">
        <v>168</v>
      </c>
      <c r="G445" s="264"/>
      <c r="H445" s="267">
        <v>12.467999999999998</v>
      </c>
      <c r="I445" s="268"/>
      <c r="J445" s="264"/>
      <c r="K445" s="264"/>
      <c r="L445" s="269"/>
      <c r="M445" s="270"/>
      <c r="N445" s="271"/>
      <c r="O445" s="271"/>
      <c r="P445" s="271"/>
      <c r="Q445" s="271"/>
      <c r="R445" s="271"/>
      <c r="S445" s="271"/>
      <c r="T445" s="272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73" t="s">
        <v>165</v>
      </c>
      <c r="AU445" s="273" t="s">
        <v>85</v>
      </c>
      <c r="AV445" s="15" t="s">
        <v>163</v>
      </c>
      <c r="AW445" s="15" t="s">
        <v>32</v>
      </c>
      <c r="AX445" s="15" t="s">
        <v>83</v>
      </c>
      <c r="AY445" s="273" t="s">
        <v>156</v>
      </c>
    </row>
    <row r="446" s="2" customFormat="1" ht="16.5" customHeight="1">
      <c r="A446" s="38"/>
      <c r="B446" s="39"/>
      <c r="C446" s="227" t="s">
        <v>587</v>
      </c>
      <c r="D446" s="227" t="s">
        <v>159</v>
      </c>
      <c r="E446" s="228" t="s">
        <v>588</v>
      </c>
      <c r="F446" s="229" t="s">
        <v>589</v>
      </c>
      <c r="G446" s="230" t="s">
        <v>162</v>
      </c>
      <c r="H446" s="231">
        <v>127.527</v>
      </c>
      <c r="I446" s="232"/>
      <c r="J446" s="233">
        <f>ROUND(I446*H446,2)</f>
        <v>0</v>
      </c>
      <c r="K446" s="234"/>
      <c r="L446" s="44"/>
      <c r="M446" s="235" t="s">
        <v>1</v>
      </c>
      <c r="N446" s="236" t="s">
        <v>41</v>
      </c>
      <c r="O446" s="91"/>
      <c r="P446" s="237">
        <f>O446*H446</f>
        <v>0</v>
      </c>
      <c r="Q446" s="237">
        <v>0.011169999999999999</v>
      </c>
      <c r="R446" s="237">
        <f>Q446*H446</f>
        <v>1.42447659</v>
      </c>
      <c r="S446" s="237">
        <v>0</v>
      </c>
      <c r="T446" s="23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9" t="s">
        <v>163</v>
      </c>
      <c r="AT446" s="239" t="s">
        <v>159</v>
      </c>
      <c r="AU446" s="239" t="s">
        <v>85</v>
      </c>
      <c r="AY446" s="17" t="s">
        <v>156</v>
      </c>
      <c r="BE446" s="240">
        <f>IF(N446="základní",J446,0)</f>
        <v>0</v>
      </c>
      <c r="BF446" s="240">
        <f>IF(N446="snížená",J446,0)</f>
        <v>0</v>
      </c>
      <c r="BG446" s="240">
        <f>IF(N446="zákl. přenesená",J446,0)</f>
        <v>0</v>
      </c>
      <c r="BH446" s="240">
        <f>IF(N446="sníž. přenesená",J446,0)</f>
        <v>0</v>
      </c>
      <c r="BI446" s="240">
        <f>IF(N446="nulová",J446,0)</f>
        <v>0</v>
      </c>
      <c r="BJ446" s="17" t="s">
        <v>83</v>
      </c>
      <c r="BK446" s="240">
        <f>ROUND(I446*H446,2)</f>
        <v>0</v>
      </c>
      <c r="BL446" s="17" t="s">
        <v>163</v>
      </c>
      <c r="BM446" s="239" t="s">
        <v>590</v>
      </c>
    </row>
    <row r="447" s="13" customFormat="1">
      <c r="A447" s="13"/>
      <c r="B447" s="241"/>
      <c r="C447" s="242"/>
      <c r="D447" s="243" t="s">
        <v>165</v>
      </c>
      <c r="E447" s="244" t="s">
        <v>1</v>
      </c>
      <c r="F447" s="245" t="s">
        <v>471</v>
      </c>
      <c r="G447" s="242"/>
      <c r="H447" s="244" t="s">
        <v>1</v>
      </c>
      <c r="I447" s="246"/>
      <c r="J447" s="242"/>
      <c r="K447" s="242"/>
      <c r="L447" s="247"/>
      <c r="M447" s="248"/>
      <c r="N447" s="249"/>
      <c r="O447" s="249"/>
      <c r="P447" s="249"/>
      <c r="Q447" s="249"/>
      <c r="R447" s="249"/>
      <c r="S447" s="249"/>
      <c r="T447" s="25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1" t="s">
        <v>165</v>
      </c>
      <c r="AU447" s="251" t="s">
        <v>85</v>
      </c>
      <c r="AV447" s="13" t="s">
        <v>83</v>
      </c>
      <c r="AW447" s="13" t="s">
        <v>32</v>
      </c>
      <c r="AX447" s="13" t="s">
        <v>76</v>
      </c>
      <c r="AY447" s="251" t="s">
        <v>156</v>
      </c>
    </row>
    <row r="448" s="14" customFormat="1">
      <c r="A448" s="14"/>
      <c r="B448" s="252"/>
      <c r="C448" s="253"/>
      <c r="D448" s="243" t="s">
        <v>165</v>
      </c>
      <c r="E448" s="254" t="s">
        <v>1</v>
      </c>
      <c r="F448" s="255" t="s">
        <v>591</v>
      </c>
      <c r="G448" s="253"/>
      <c r="H448" s="256">
        <v>4.5</v>
      </c>
      <c r="I448" s="257"/>
      <c r="J448" s="253"/>
      <c r="K448" s="253"/>
      <c r="L448" s="258"/>
      <c r="M448" s="259"/>
      <c r="N448" s="260"/>
      <c r="O448" s="260"/>
      <c r="P448" s="260"/>
      <c r="Q448" s="260"/>
      <c r="R448" s="260"/>
      <c r="S448" s="260"/>
      <c r="T448" s="261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2" t="s">
        <v>165</v>
      </c>
      <c r="AU448" s="262" t="s">
        <v>85</v>
      </c>
      <c r="AV448" s="14" t="s">
        <v>85</v>
      </c>
      <c r="AW448" s="14" t="s">
        <v>32</v>
      </c>
      <c r="AX448" s="14" t="s">
        <v>76</v>
      </c>
      <c r="AY448" s="262" t="s">
        <v>156</v>
      </c>
    </row>
    <row r="449" s="14" customFormat="1">
      <c r="A449" s="14"/>
      <c r="B449" s="252"/>
      <c r="C449" s="253"/>
      <c r="D449" s="243" t="s">
        <v>165</v>
      </c>
      <c r="E449" s="254" t="s">
        <v>1</v>
      </c>
      <c r="F449" s="255" t="s">
        <v>592</v>
      </c>
      <c r="G449" s="253"/>
      <c r="H449" s="256">
        <v>6.1500000000000004</v>
      </c>
      <c r="I449" s="257"/>
      <c r="J449" s="253"/>
      <c r="K449" s="253"/>
      <c r="L449" s="258"/>
      <c r="M449" s="259"/>
      <c r="N449" s="260"/>
      <c r="O449" s="260"/>
      <c r="P449" s="260"/>
      <c r="Q449" s="260"/>
      <c r="R449" s="260"/>
      <c r="S449" s="260"/>
      <c r="T449" s="261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2" t="s">
        <v>165</v>
      </c>
      <c r="AU449" s="262" t="s">
        <v>85</v>
      </c>
      <c r="AV449" s="14" t="s">
        <v>85</v>
      </c>
      <c r="AW449" s="14" t="s">
        <v>32</v>
      </c>
      <c r="AX449" s="14" t="s">
        <v>76</v>
      </c>
      <c r="AY449" s="262" t="s">
        <v>156</v>
      </c>
    </row>
    <row r="450" s="14" customFormat="1">
      <c r="A450" s="14"/>
      <c r="B450" s="252"/>
      <c r="C450" s="253"/>
      <c r="D450" s="243" t="s">
        <v>165</v>
      </c>
      <c r="E450" s="254" t="s">
        <v>1</v>
      </c>
      <c r="F450" s="255" t="s">
        <v>593</v>
      </c>
      <c r="G450" s="253"/>
      <c r="H450" s="256">
        <v>1.6499999999999999</v>
      </c>
      <c r="I450" s="257"/>
      <c r="J450" s="253"/>
      <c r="K450" s="253"/>
      <c r="L450" s="258"/>
      <c r="M450" s="259"/>
      <c r="N450" s="260"/>
      <c r="O450" s="260"/>
      <c r="P450" s="260"/>
      <c r="Q450" s="260"/>
      <c r="R450" s="260"/>
      <c r="S450" s="260"/>
      <c r="T450" s="261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2" t="s">
        <v>165</v>
      </c>
      <c r="AU450" s="262" t="s">
        <v>85</v>
      </c>
      <c r="AV450" s="14" t="s">
        <v>85</v>
      </c>
      <c r="AW450" s="14" t="s">
        <v>32</v>
      </c>
      <c r="AX450" s="14" t="s">
        <v>76</v>
      </c>
      <c r="AY450" s="262" t="s">
        <v>156</v>
      </c>
    </row>
    <row r="451" s="14" customFormat="1">
      <c r="A451" s="14"/>
      <c r="B451" s="252"/>
      <c r="C451" s="253"/>
      <c r="D451" s="243" t="s">
        <v>165</v>
      </c>
      <c r="E451" s="254" t="s">
        <v>1</v>
      </c>
      <c r="F451" s="255" t="s">
        <v>594</v>
      </c>
      <c r="G451" s="253"/>
      <c r="H451" s="256">
        <v>11.4</v>
      </c>
      <c r="I451" s="257"/>
      <c r="J451" s="253"/>
      <c r="K451" s="253"/>
      <c r="L451" s="258"/>
      <c r="M451" s="259"/>
      <c r="N451" s="260"/>
      <c r="O451" s="260"/>
      <c r="P451" s="260"/>
      <c r="Q451" s="260"/>
      <c r="R451" s="260"/>
      <c r="S451" s="260"/>
      <c r="T451" s="261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2" t="s">
        <v>165</v>
      </c>
      <c r="AU451" s="262" t="s">
        <v>85</v>
      </c>
      <c r="AV451" s="14" t="s">
        <v>85</v>
      </c>
      <c r="AW451" s="14" t="s">
        <v>32</v>
      </c>
      <c r="AX451" s="14" t="s">
        <v>76</v>
      </c>
      <c r="AY451" s="262" t="s">
        <v>156</v>
      </c>
    </row>
    <row r="452" s="14" customFormat="1">
      <c r="A452" s="14"/>
      <c r="B452" s="252"/>
      <c r="C452" s="253"/>
      <c r="D452" s="243" t="s">
        <v>165</v>
      </c>
      <c r="E452" s="254" t="s">
        <v>1</v>
      </c>
      <c r="F452" s="255" t="s">
        <v>595</v>
      </c>
      <c r="G452" s="253"/>
      <c r="H452" s="256">
        <v>2.3100000000000001</v>
      </c>
      <c r="I452" s="257"/>
      <c r="J452" s="253"/>
      <c r="K452" s="253"/>
      <c r="L452" s="258"/>
      <c r="M452" s="259"/>
      <c r="N452" s="260"/>
      <c r="O452" s="260"/>
      <c r="P452" s="260"/>
      <c r="Q452" s="260"/>
      <c r="R452" s="260"/>
      <c r="S452" s="260"/>
      <c r="T452" s="261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2" t="s">
        <v>165</v>
      </c>
      <c r="AU452" s="262" t="s">
        <v>85</v>
      </c>
      <c r="AV452" s="14" t="s">
        <v>85</v>
      </c>
      <c r="AW452" s="14" t="s">
        <v>32</v>
      </c>
      <c r="AX452" s="14" t="s">
        <v>76</v>
      </c>
      <c r="AY452" s="262" t="s">
        <v>156</v>
      </c>
    </row>
    <row r="453" s="13" customFormat="1">
      <c r="A453" s="13"/>
      <c r="B453" s="241"/>
      <c r="C453" s="242"/>
      <c r="D453" s="243" t="s">
        <v>165</v>
      </c>
      <c r="E453" s="244" t="s">
        <v>1</v>
      </c>
      <c r="F453" s="245" t="s">
        <v>463</v>
      </c>
      <c r="G453" s="242"/>
      <c r="H453" s="244" t="s">
        <v>1</v>
      </c>
      <c r="I453" s="246"/>
      <c r="J453" s="242"/>
      <c r="K453" s="242"/>
      <c r="L453" s="247"/>
      <c r="M453" s="248"/>
      <c r="N453" s="249"/>
      <c r="O453" s="249"/>
      <c r="P453" s="249"/>
      <c r="Q453" s="249"/>
      <c r="R453" s="249"/>
      <c r="S453" s="249"/>
      <c r="T453" s="250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1" t="s">
        <v>165</v>
      </c>
      <c r="AU453" s="251" t="s">
        <v>85</v>
      </c>
      <c r="AV453" s="13" t="s">
        <v>83</v>
      </c>
      <c r="AW453" s="13" t="s">
        <v>32</v>
      </c>
      <c r="AX453" s="13" t="s">
        <v>76</v>
      </c>
      <c r="AY453" s="251" t="s">
        <v>156</v>
      </c>
    </row>
    <row r="454" s="14" customFormat="1">
      <c r="A454" s="14"/>
      <c r="B454" s="252"/>
      <c r="C454" s="253"/>
      <c r="D454" s="243" t="s">
        <v>165</v>
      </c>
      <c r="E454" s="254" t="s">
        <v>1</v>
      </c>
      <c r="F454" s="255" t="s">
        <v>596</v>
      </c>
      <c r="G454" s="253"/>
      <c r="H454" s="256">
        <v>11.91</v>
      </c>
      <c r="I454" s="257"/>
      <c r="J454" s="253"/>
      <c r="K454" s="253"/>
      <c r="L454" s="258"/>
      <c r="M454" s="259"/>
      <c r="N454" s="260"/>
      <c r="O454" s="260"/>
      <c r="P454" s="260"/>
      <c r="Q454" s="260"/>
      <c r="R454" s="260"/>
      <c r="S454" s="260"/>
      <c r="T454" s="261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2" t="s">
        <v>165</v>
      </c>
      <c r="AU454" s="262" t="s">
        <v>85</v>
      </c>
      <c r="AV454" s="14" t="s">
        <v>85</v>
      </c>
      <c r="AW454" s="14" t="s">
        <v>32</v>
      </c>
      <c r="AX454" s="14" t="s">
        <v>76</v>
      </c>
      <c r="AY454" s="262" t="s">
        <v>156</v>
      </c>
    </row>
    <row r="455" s="14" customFormat="1">
      <c r="A455" s="14"/>
      <c r="B455" s="252"/>
      <c r="C455" s="253"/>
      <c r="D455" s="243" t="s">
        <v>165</v>
      </c>
      <c r="E455" s="254" t="s">
        <v>1</v>
      </c>
      <c r="F455" s="255" t="s">
        <v>597</v>
      </c>
      <c r="G455" s="253"/>
      <c r="H455" s="256">
        <v>22.853999999999999</v>
      </c>
      <c r="I455" s="257"/>
      <c r="J455" s="253"/>
      <c r="K455" s="253"/>
      <c r="L455" s="258"/>
      <c r="M455" s="259"/>
      <c r="N455" s="260"/>
      <c r="O455" s="260"/>
      <c r="P455" s="260"/>
      <c r="Q455" s="260"/>
      <c r="R455" s="260"/>
      <c r="S455" s="260"/>
      <c r="T455" s="261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2" t="s">
        <v>165</v>
      </c>
      <c r="AU455" s="262" t="s">
        <v>85</v>
      </c>
      <c r="AV455" s="14" t="s">
        <v>85</v>
      </c>
      <c r="AW455" s="14" t="s">
        <v>32</v>
      </c>
      <c r="AX455" s="14" t="s">
        <v>76</v>
      </c>
      <c r="AY455" s="262" t="s">
        <v>156</v>
      </c>
    </row>
    <row r="456" s="14" customFormat="1">
      <c r="A456" s="14"/>
      <c r="B456" s="252"/>
      <c r="C456" s="253"/>
      <c r="D456" s="243" t="s">
        <v>165</v>
      </c>
      <c r="E456" s="254" t="s">
        <v>1</v>
      </c>
      <c r="F456" s="255" t="s">
        <v>598</v>
      </c>
      <c r="G456" s="253"/>
      <c r="H456" s="256">
        <v>3</v>
      </c>
      <c r="I456" s="257"/>
      <c r="J456" s="253"/>
      <c r="K456" s="253"/>
      <c r="L456" s="258"/>
      <c r="M456" s="259"/>
      <c r="N456" s="260"/>
      <c r="O456" s="260"/>
      <c r="P456" s="260"/>
      <c r="Q456" s="260"/>
      <c r="R456" s="260"/>
      <c r="S456" s="260"/>
      <c r="T456" s="261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2" t="s">
        <v>165</v>
      </c>
      <c r="AU456" s="262" t="s">
        <v>85</v>
      </c>
      <c r="AV456" s="14" t="s">
        <v>85</v>
      </c>
      <c r="AW456" s="14" t="s">
        <v>32</v>
      </c>
      <c r="AX456" s="14" t="s">
        <v>76</v>
      </c>
      <c r="AY456" s="262" t="s">
        <v>156</v>
      </c>
    </row>
    <row r="457" s="14" customFormat="1">
      <c r="A457" s="14"/>
      <c r="B457" s="252"/>
      <c r="C457" s="253"/>
      <c r="D457" s="243" t="s">
        <v>165</v>
      </c>
      <c r="E457" s="254" t="s">
        <v>1</v>
      </c>
      <c r="F457" s="255" t="s">
        <v>599</v>
      </c>
      <c r="G457" s="253"/>
      <c r="H457" s="256">
        <v>21.954000000000001</v>
      </c>
      <c r="I457" s="257"/>
      <c r="J457" s="253"/>
      <c r="K457" s="253"/>
      <c r="L457" s="258"/>
      <c r="M457" s="259"/>
      <c r="N457" s="260"/>
      <c r="O457" s="260"/>
      <c r="P457" s="260"/>
      <c r="Q457" s="260"/>
      <c r="R457" s="260"/>
      <c r="S457" s="260"/>
      <c r="T457" s="261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2" t="s">
        <v>165</v>
      </c>
      <c r="AU457" s="262" t="s">
        <v>85</v>
      </c>
      <c r="AV457" s="14" t="s">
        <v>85</v>
      </c>
      <c r="AW457" s="14" t="s">
        <v>32</v>
      </c>
      <c r="AX457" s="14" t="s">
        <v>76</v>
      </c>
      <c r="AY457" s="262" t="s">
        <v>156</v>
      </c>
    </row>
    <row r="458" s="14" customFormat="1">
      <c r="A458" s="14"/>
      <c r="B458" s="252"/>
      <c r="C458" s="253"/>
      <c r="D458" s="243" t="s">
        <v>165</v>
      </c>
      <c r="E458" s="254" t="s">
        <v>1</v>
      </c>
      <c r="F458" s="255" t="s">
        <v>600</v>
      </c>
      <c r="G458" s="253"/>
      <c r="H458" s="256">
        <v>15.119999999999999</v>
      </c>
      <c r="I458" s="257"/>
      <c r="J458" s="253"/>
      <c r="K458" s="253"/>
      <c r="L458" s="258"/>
      <c r="M458" s="259"/>
      <c r="N458" s="260"/>
      <c r="O458" s="260"/>
      <c r="P458" s="260"/>
      <c r="Q458" s="260"/>
      <c r="R458" s="260"/>
      <c r="S458" s="260"/>
      <c r="T458" s="261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2" t="s">
        <v>165</v>
      </c>
      <c r="AU458" s="262" t="s">
        <v>85</v>
      </c>
      <c r="AV458" s="14" t="s">
        <v>85</v>
      </c>
      <c r="AW458" s="14" t="s">
        <v>32</v>
      </c>
      <c r="AX458" s="14" t="s">
        <v>76</v>
      </c>
      <c r="AY458" s="262" t="s">
        <v>156</v>
      </c>
    </row>
    <row r="459" s="14" customFormat="1">
      <c r="A459" s="14"/>
      <c r="B459" s="252"/>
      <c r="C459" s="253"/>
      <c r="D459" s="243" t="s">
        <v>165</v>
      </c>
      <c r="E459" s="254" t="s">
        <v>1</v>
      </c>
      <c r="F459" s="255" t="s">
        <v>601</v>
      </c>
      <c r="G459" s="253"/>
      <c r="H459" s="256">
        <v>21.504000000000001</v>
      </c>
      <c r="I459" s="257"/>
      <c r="J459" s="253"/>
      <c r="K459" s="253"/>
      <c r="L459" s="258"/>
      <c r="M459" s="259"/>
      <c r="N459" s="260"/>
      <c r="O459" s="260"/>
      <c r="P459" s="260"/>
      <c r="Q459" s="260"/>
      <c r="R459" s="260"/>
      <c r="S459" s="260"/>
      <c r="T459" s="261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2" t="s">
        <v>165</v>
      </c>
      <c r="AU459" s="262" t="s">
        <v>85</v>
      </c>
      <c r="AV459" s="14" t="s">
        <v>85</v>
      </c>
      <c r="AW459" s="14" t="s">
        <v>32</v>
      </c>
      <c r="AX459" s="14" t="s">
        <v>76</v>
      </c>
      <c r="AY459" s="262" t="s">
        <v>156</v>
      </c>
    </row>
    <row r="460" s="13" customFormat="1">
      <c r="A460" s="13"/>
      <c r="B460" s="241"/>
      <c r="C460" s="242"/>
      <c r="D460" s="243" t="s">
        <v>165</v>
      </c>
      <c r="E460" s="244" t="s">
        <v>1</v>
      </c>
      <c r="F460" s="245" t="s">
        <v>602</v>
      </c>
      <c r="G460" s="242"/>
      <c r="H460" s="244" t="s">
        <v>1</v>
      </c>
      <c r="I460" s="246"/>
      <c r="J460" s="242"/>
      <c r="K460" s="242"/>
      <c r="L460" s="247"/>
      <c r="M460" s="248"/>
      <c r="N460" s="249"/>
      <c r="O460" s="249"/>
      <c r="P460" s="249"/>
      <c r="Q460" s="249"/>
      <c r="R460" s="249"/>
      <c r="S460" s="249"/>
      <c r="T460" s="25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1" t="s">
        <v>165</v>
      </c>
      <c r="AU460" s="251" t="s">
        <v>85</v>
      </c>
      <c r="AV460" s="13" t="s">
        <v>83</v>
      </c>
      <c r="AW460" s="13" t="s">
        <v>32</v>
      </c>
      <c r="AX460" s="13" t="s">
        <v>76</v>
      </c>
      <c r="AY460" s="251" t="s">
        <v>156</v>
      </c>
    </row>
    <row r="461" s="14" customFormat="1">
      <c r="A461" s="14"/>
      <c r="B461" s="252"/>
      <c r="C461" s="253"/>
      <c r="D461" s="243" t="s">
        <v>165</v>
      </c>
      <c r="E461" s="254" t="s">
        <v>1</v>
      </c>
      <c r="F461" s="255" t="s">
        <v>603</v>
      </c>
      <c r="G461" s="253"/>
      <c r="H461" s="256">
        <v>5.1749999999999998</v>
      </c>
      <c r="I461" s="257"/>
      <c r="J461" s="253"/>
      <c r="K461" s="253"/>
      <c r="L461" s="258"/>
      <c r="M461" s="259"/>
      <c r="N461" s="260"/>
      <c r="O461" s="260"/>
      <c r="P461" s="260"/>
      <c r="Q461" s="260"/>
      <c r="R461" s="260"/>
      <c r="S461" s="260"/>
      <c r="T461" s="261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2" t="s">
        <v>165</v>
      </c>
      <c r="AU461" s="262" t="s">
        <v>85</v>
      </c>
      <c r="AV461" s="14" t="s">
        <v>85</v>
      </c>
      <c r="AW461" s="14" t="s">
        <v>32</v>
      </c>
      <c r="AX461" s="14" t="s">
        <v>76</v>
      </c>
      <c r="AY461" s="262" t="s">
        <v>156</v>
      </c>
    </row>
    <row r="462" s="15" customFormat="1">
      <c r="A462" s="15"/>
      <c r="B462" s="263"/>
      <c r="C462" s="264"/>
      <c r="D462" s="243" t="s">
        <v>165</v>
      </c>
      <c r="E462" s="265" t="s">
        <v>1</v>
      </c>
      <c r="F462" s="266" t="s">
        <v>168</v>
      </c>
      <c r="G462" s="264"/>
      <c r="H462" s="267">
        <v>127.52700000000002</v>
      </c>
      <c r="I462" s="268"/>
      <c r="J462" s="264"/>
      <c r="K462" s="264"/>
      <c r="L462" s="269"/>
      <c r="M462" s="270"/>
      <c r="N462" s="271"/>
      <c r="O462" s="271"/>
      <c r="P462" s="271"/>
      <c r="Q462" s="271"/>
      <c r="R462" s="271"/>
      <c r="S462" s="271"/>
      <c r="T462" s="272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3" t="s">
        <v>165</v>
      </c>
      <c r="AU462" s="273" t="s">
        <v>85</v>
      </c>
      <c r="AV462" s="15" t="s">
        <v>163</v>
      </c>
      <c r="AW462" s="15" t="s">
        <v>32</v>
      </c>
      <c r="AX462" s="15" t="s">
        <v>83</v>
      </c>
      <c r="AY462" s="273" t="s">
        <v>156</v>
      </c>
    </row>
    <row r="463" s="2" customFormat="1" ht="16.5" customHeight="1">
      <c r="A463" s="38"/>
      <c r="B463" s="39"/>
      <c r="C463" s="227" t="s">
        <v>604</v>
      </c>
      <c r="D463" s="227" t="s">
        <v>159</v>
      </c>
      <c r="E463" s="228" t="s">
        <v>605</v>
      </c>
      <c r="F463" s="229" t="s">
        <v>606</v>
      </c>
      <c r="G463" s="230" t="s">
        <v>162</v>
      </c>
      <c r="H463" s="231">
        <v>127.527</v>
      </c>
      <c r="I463" s="232"/>
      <c r="J463" s="233">
        <f>ROUND(I463*H463,2)</f>
        <v>0</v>
      </c>
      <c r="K463" s="234"/>
      <c r="L463" s="44"/>
      <c r="M463" s="235" t="s">
        <v>1</v>
      </c>
      <c r="N463" s="236" t="s">
        <v>41</v>
      </c>
      <c r="O463" s="91"/>
      <c r="P463" s="237">
        <f>O463*H463</f>
        <v>0</v>
      </c>
      <c r="Q463" s="237">
        <v>0</v>
      </c>
      <c r="R463" s="237">
        <f>Q463*H463</f>
        <v>0</v>
      </c>
      <c r="S463" s="237">
        <v>0</v>
      </c>
      <c r="T463" s="238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9" t="s">
        <v>163</v>
      </c>
      <c r="AT463" s="239" t="s">
        <v>159</v>
      </c>
      <c r="AU463" s="239" t="s">
        <v>85</v>
      </c>
      <c r="AY463" s="17" t="s">
        <v>156</v>
      </c>
      <c r="BE463" s="240">
        <f>IF(N463="základní",J463,0)</f>
        <v>0</v>
      </c>
      <c r="BF463" s="240">
        <f>IF(N463="snížená",J463,0)</f>
        <v>0</v>
      </c>
      <c r="BG463" s="240">
        <f>IF(N463="zákl. přenesená",J463,0)</f>
        <v>0</v>
      </c>
      <c r="BH463" s="240">
        <f>IF(N463="sníž. přenesená",J463,0)</f>
        <v>0</v>
      </c>
      <c r="BI463" s="240">
        <f>IF(N463="nulová",J463,0)</f>
        <v>0</v>
      </c>
      <c r="BJ463" s="17" t="s">
        <v>83</v>
      </c>
      <c r="BK463" s="240">
        <f>ROUND(I463*H463,2)</f>
        <v>0</v>
      </c>
      <c r="BL463" s="17" t="s">
        <v>163</v>
      </c>
      <c r="BM463" s="239" t="s">
        <v>607</v>
      </c>
    </row>
    <row r="464" s="2" customFormat="1" ht="24.15" customHeight="1">
      <c r="A464" s="38"/>
      <c r="B464" s="39"/>
      <c r="C464" s="227" t="s">
        <v>608</v>
      </c>
      <c r="D464" s="227" t="s">
        <v>159</v>
      </c>
      <c r="E464" s="228" t="s">
        <v>609</v>
      </c>
      <c r="F464" s="229" t="s">
        <v>610</v>
      </c>
      <c r="G464" s="230" t="s">
        <v>200</v>
      </c>
      <c r="H464" s="231">
        <v>0.47399999999999998</v>
      </c>
      <c r="I464" s="232"/>
      <c r="J464" s="233">
        <f>ROUND(I464*H464,2)</f>
        <v>0</v>
      </c>
      <c r="K464" s="234"/>
      <c r="L464" s="44"/>
      <c r="M464" s="235" t="s">
        <v>1</v>
      </c>
      <c r="N464" s="236" t="s">
        <v>41</v>
      </c>
      <c r="O464" s="91"/>
      <c r="P464" s="237">
        <f>O464*H464</f>
        <v>0</v>
      </c>
      <c r="Q464" s="237">
        <v>1.05291</v>
      </c>
      <c r="R464" s="237">
        <f>Q464*H464</f>
        <v>0.49907933999999998</v>
      </c>
      <c r="S464" s="237">
        <v>0</v>
      </c>
      <c r="T464" s="23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9" t="s">
        <v>163</v>
      </c>
      <c r="AT464" s="239" t="s">
        <v>159</v>
      </c>
      <c r="AU464" s="239" t="s">
        <v>85</v>
      </c>
      <c r="AY464" s="17" t="s">
        <v>156</v>
      </c>
      <c r="BE464" s="240">
        <f>IF(N464="základní",J464,0)</f>
        <v>0</v>
      </c>
      <c r="BF464" s="240">
        <f>IF(N464="snížená",J464,0)</f>
        <v>0</v>
      </c>
      <c r="BG464" s="240">
        <f>IF(N464="zákl. přenesená",J464,0)</f>
        <v>0</v>
      </c>
      <c r="BH464" s="240">
        <f>IF(N464="sníž. přenesená",J464,0)</f>
        <v>0</v>
      </c>
      <c r="BI464" s="240">
        <f>IF(N464="nulová",J464,0)</f>
        <v>0</v>
      </c>
      <c r="BJ464" s="17" t="s">
        <v>83</v>
      </c>
      <c r="BK464" s="240">
        <f>ROUND(I464*H464,2)</f>
        <v>0</v>
      </c>
      <c r="BL464" s="17" t="s">
        <v>163</v>
      </c>
      <c r="BM464" s="239" t="s">
        <v>611</v>
      </c>
    </row>
    <row r="465" s="13" customFormat="1">
      <c r="A465" s="13"/>
      <c r="B465" s="241"/>
      <c r="C465" s="242"/>
      <c r="D465" s="243" t="s">
        <v>165</v>
      </c>
      <c r="E465" s="244" t="s">
        <v>1</v>
      </c>
      <c r="F465" s="245" t="s">
        <v>471</v>
      </c>
      <c r="G465" s="242"/>
      <c r="H465" s="244" t="s">
        <v>1</v>
      </c>
      <c r="I465" s="246"/>
      <c r="J465" s="242"/>
      <c r="K465" s="242"/>
      <c r="L465" s="247"/>
      <c r="M465" s="248"/>
      <c r="N465" s="249"/>
      <c r="O465" s="249"/>
      <c r="P465" s="249"/>
      <c r="Q465" s="249"/>
      <c r="R465" s="249"/>
      <c r="S465" s="249"/>
      <c r="T465" s="250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1" t="s">
        <v>165</v>
      </c>
      <c r="AU465" s="251" t="s">
        <v>85</v>
      </c>
      <c r="AV465" s="13" t="s">
        <v>83</v>
      </c>
      <c r="AW465" s="13" t="s">
        <v>32</v>
      </c>
      <c r="AX465" s="13" t="s">
        <v>76</v>
      </c>
      <c r="AY465" s="251" t="s">
        <v>156</v>
      </c>
    </row>
    <row r="466" s="13" customFormat="1">
      <c r="A466" s="13"/>
      <c r="B466" s="241"/>
      <c r="C466" s="242"/>
      <c r="D466" s="243" t="s">
        <v>165</v>
      </c>
      <c r="E466" s="244" t="s">
        <v>1</v>
      </c>
      <c r="F466" s="245" t="s">
        <v>612</v>
      </c>
      <c r="G466" s="242"/>
      <c r="H466" s="244" t="s">
        <v>1</v>
      </c>
      <c r="I466" s="246"/>
      <c r="J466" s="242"/>
      <c r="K466" s="242"/>
      <c r="L466" s="247"/>
      <c r="M466" s="248"/>
      <c r="N466" s="249"/>
      <c r="O466" s="249"/>
      <c r="P466" s="249"/>
      <c r="Q466" s="249"/>
      <c r="R466" s="249"/>
      <c r="S466" s="249"/>
      <c r="T466" s="250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1" t="s">
        <v>165</v>
      </c>
      <c r="AU466" s="251" t="s">
        <v>85</v>
      </c>
      <c r="AV466" s="13" t="s">
        <v>83</v>
      </c>
      <c r="AW466" s="13" t="s">
        <v>32</v>
      </c>
      <c r="AX466" s="13" t="s">
        <v>76</v>
      </c>
      <c r="AY466" s="251" t="s">
        <v>156</v>
      </c>
    </row>
    <row r="467" s="14" customFormat="1">
      <c r="A467" s="14"/>
      <c r="B467" s="252"/>
      <c r="C467" s="253"/>
      <c r="D467" s="243" t="s">
        <v>165</v>
      </c>
      <c r="E467" s="254" t="s">
        <v>1</v>
      </c>
      <c r="F467" s="255" t="s">
        <v>613</v>
      </c>
      <c r="G467" s="253"/>
      <c r="H467" s="256">
        <v>0.063</v>
      </c>
      <c r="I467" s="257"/>
      <c r="J467" s="253"/>
      <c r="K467" s="253"/>
      <c r="L467" s="258"/>
      <c r="M467" s="259"/>
      <c r="N467" s="260"/>
      <c r="O467" s="260"/>
      <c r="P467" s="260"/>
      <c r="Q467" s="260"/>
      <c r="R467" s="260"/>
      <c r="S467" s="260"/>
      <c r="T467" s="261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2" t="s">
        <v>165</v>
      </c>
      <c r="AU467" s="262" t="s">
        <v>85</v>
      </c>
      <c r="AV467" s="14" t="s">
        <v>85</v>
      </c>
      <c r="AW467" s="14" t="s">
        <v>32</v>
      </c>
      <c r="AX467" s="14" t="s">
        <v>76</v>
      </c>
      <c r="AY467" s="262" t="s">
        <v>156</v>
      </c>
    </row>
    <row r="468" s="13" customFormat="1">
      <c r="A468" s="13"/>
      <c r="B468" s="241"/>
      <c r="C468" s="242"/>
      <c r="D468" s="243" t="s">
        <v>165</v>
      </c>
      <c r="E468" s="244" t="s">
        <v>1</v>
      </c>
      <c r="F468" s="245" t="s">
        <v>614</v>
      </c>
      <c r="G468" s="242"/>
      <c r="H468" s="244" t="s">
        <v>1</v>
      </c>
      <c r="I468" s="246"/>
      <c r="J468" s="242"/>
      <c r="K468" s="242"/>
      <c r="L468" s="247"/>
      <c r="M468" s="248"/>
      <c r="N468" s="249"/>
      <c r="O468" s="249"/>
      <c r="P468" s="249"/>
      <c r="Q468" s="249"/>
      <c r="R468" s="249"/>
      <c r="S468" s="249"/>
      <c r="T468" s="25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1" t="s">
        <v>165</v>
      </c>
      <c r="AU468" s="251" t="s">
        <v>85</v>
      </c>
      <c r="AV468" s="13" t="s">
        <v>83</v>
      </c>
      <c r="AW468" s="13" t="s">
        <v>32</v>
      </c>
      <c r="AX468" s="13" t="s">
        <v>76</v>
      </c>
      <c r="AY468" s="251" t="s">
        <v>156</v>
      </c>
    </row>
    <row r="469" s="14" customFormat="1">
      <c r="A469" s="14"/>
      <c r="B469" s="252"/>
      <c r="C469" s="253"/>
      <c r="D469" s="243" t="s">
        <v>165</v>
      </c>
      <c r="E469" s="254" t="s">
        <v>1</v>
      </c>
      <c r="F469" s="255" t="s">
        <v>615</v>
      </c>
      <c r="G469" s="253"/>
      <c r="H469" s="256">
        <v>0.014999999999999999</v>
      </c>
      <c r="I469" s="257"/>
      <c r="J469" s="253"/>
      <c r="K469" s="253"/>
      <c r="L469" s="258"/>
      <c r="M469" s="259"/>
      <c r="N469" s="260"/>
      <c r="O469" s="260"/>
      <c r="P469" s="260"/>
      <c r="Q469" s="260"/>
      <c r="R469" s="260"/>
      <c r="S469" s="260"/>
      <c r="T469" s="261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2" t="s">
        <v>165</v>
      </c>
      <c r="AU469" s="262" t="s">
        <v>85</v>
      </c>
      <c r="AV469" s="14" t="s">
        <v>85</v>
      </c>
      <c r="AW469" s="14" t="s">
        <v>32</v>
      </c>
      <c r="AX469" s="14" t="s">
        <v>76</v>
      </c>
      <c r="AY469" s="262" t="s">
        <v>156</v>
      </c>
    </row>
    <row r="470" s="13" customFormat="1">
      <c r="A470" s="13"/>
      <c r="B470" s="241"/>
      <c r="C470" s="242"/>
      <c r="D470" s="243" t="s">
        <v>165</v>
      </c>
      <c r="E470" s="244" t="s">
        <v>1</v>
      </c>
      <c r="F470" s="245" t="s">
        <v>463</v>
      </c>
      <c r="G470" s="242"/>
      <c r="H470" s="244" t="s">
        <v>1</v>
      </c>
      <c r="I470" s="246"/>
      <c r="J470" s="242"/>
      <c r="K470" s="242"/>
      <c r="L470" s="247"/>
      <c r="M470" s="248"/>
      <c r="N470" s="249"/>
      <c r="O470" s="249"/>
      <c r="P470" s="249"/>
      <c r="Q470" s="249"/>
      <c r="R470" s="249"/>
      <c r="S470" s="249"/>
      <c r="T470" s="25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1" t="s">
        <v>165</v>
      </c>
      <c r="AU470" s="251" t="s">
        <v>85</v>
      </c>
      <c r="AV470" s="13" t="s">
        <v>83</v>
      </c>
      <c r="AW470" s="13" t="s">
        <v>32</v>
      </c>
      <c r="AX470" s="13" t="s">
        <v>76</v>
      </c>
      <c r="AY470" s="251" t="s">
        <v>156</v>
      </c>
    </row>
    <row r="471" s="13" customFormat="1">
      <c r="A471" s="13"/>
      <c r="B471" s="241"/>
      <c r="C471" s="242"/>
      <c r="D471" s="243" t="s">
        <v>165</v>
      </c>
      <c r="E471" s="244" t="s">
        <v>1</v>
      </c>
      <c r="F471" s="245" t="s">
        <v>612</v>
      </c>
      <c r="G471" s="242"/>
      <c r="H471" s="244" t="s">
        <v>1</v>
      </c>
      <c r="I471" s="246"/>
      <c r="J471" s="242"/>
      <c r="K471" s="242"/>
      <c r="L471" s="247"/>
      <c r="M471" s="248"/>
      <c r="N471" s="249"/>
      <c r="O471" s="249"/>
      <c r="P471" s="249"/>
      <c r="Q471" s="249"/>
      <c r="R471" s="249"/>
      <c r="S471" s="249"/>
      <c r="T471" s="25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1" t="s">
        <v>165</v>
      </c>
      <c r="AU471" s="251" t="s">
        <v>85</v>
      </c>
      <c r="AV471" s="13" t="s">
        <v>83</v>
      </c>
      <c r="AW471" s="13" t="s">
        <v>32</v>
      </c>
      <c r="AX471" s="13" t="s">
        <v>76</v>
      </c>
      <c r="AY471" s="251" t="s">
        <v>156</v>
      </c>
    </row>
    <row r="472" s="14" customFormat="1">
      <c r="A472" s="14"/>
      <c r="B472" s="252"/>
      <c r="C472" s="253"/>
      <c r="D472" s="243" t="s">
        <v>165</v>
      </c>
      <c r="E472" s="254" t="s">
        <v>1</v>
      </c>
      <c r="F472" s="255" t="s">
        <v>616</v>
      </c>
      <c r="G472" s="253"/>
      <c r="H472" s="256">
        <v>0.28799999999999998</v>
      </c>
      <c r="I472" s="257"/>
      <c r="J472" s="253"/>
      <c r="K472" s="253"/>
      <c r="L472" s="258"/>
      <c r="M472" s="259"/>
      <c r="N472" s="260"/>
      <c r="O472" s="260"/>
      <c r="P472" s="260"/>
      <c r="Q472" s="260"/>
      <c r="R472" s="260"/>
      <c r="S472" s="260"/>
      <c r="T472" s="261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2" t="s">
        <v>165</v>
      </c>
      <c r="AU472" s="262" t="s">
        <v>85</v>
      </c>
      <c r="AV472" s="14" t="s">
        <v>85</v>
      </c>
      <c r="AW472" s="14" t="s">
        <v>32</v>
      </c>
      <c r="AX472" s="14" t="s">
        <v>76</v>
      </c>
      <c r="AY472" s="262" t="s">
        <v>156</v>
      </c>
    </row>
    <row r="473" s="13" customFormat="1">
      <c r="A473" s="13"/>
      <c r="B473" s="241"/>
      <c r="C473" s="242"/>
      <c r="D473" s="243" t="s">
        <v>165</v>
      </c>
      <c r="E473" s="244" t="s">
        <v>1</v>
      </c>
      <c r="F473" s="245" t="s">
        <v>614</v>
      </c>
      <c r="G473" s="242"/>
      <c r="H473" s="244" t="s">
        <v>1</v>
      </c>
      <c r="I473" s="246"/>
      <c r="J473" s="242"/>
      <c r="K473" s="242"/>
      <c r="L473" s="247"/>
      <c r="M473" s="248"/>
      <c r="N473" s="249"/>
      <c r="O473" s="249"/>
      <c r="P473" s="249"/>
      <c r="Q473" s="249"/>
      <c r="R473" s="249"/>
      <c r="S473" s="249"/>
      <c r="T473" s="250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1" t="s">
        <v>165</v>
      </c>
      <c r="AU473" s="251" t="s">
        <v>85</v>
      </c>
      <c r="AV473" s="13" t="s">
        <v>83</v>
      </c>
      <c r="AW473" s="13" t="s">
        <v>32</v>
      </c>
      <c r="AX473" s="13" t="s">
        <v>76</v>
      </c>
      <c r="AY473" s="251" t="s">
        <v>156</v>
      </c>
    </row>
    <row r="474" s="14" customFormat="1">
      <c r="A474" s="14"/>
      <c r="B474" s="252"/>
      <c r="C474" s="253"/>
      <c r="D474" s="243" t="s">
        <v>165</v>
      </c>
      <c r="E474" s="254" t="s">
        <v>1</v>
      </c>
      <c r="F474" s="255" t="s">
        <v>617</v>
      </c>
      <c r="G474" s="253"/>
      <c r="H474" s="256">
        <v>0.108</v>
      </c>
      <c r="I474" s="257"/>
      <c r="J474" s="253"/>
      <c r="K474" s="253"/>
      <c r="L474" s="258"/>
      <c r="M474" s="259"/>
      <c r="N474" s="260"/>
      <c r="O474" s="260"/>
      <c r="P474" s="260"/>
      <c r="Q474" s="260"/>
      <c r="R474" s="260"/>
      <c r="S474" s="260"/>
      <c r="T474" s="261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2" t="s">
        <v>165</v>
      </c>
      <c r="AU474" s="262" t="s">
        <v>85</v>
      </c>
      <c r="AV474" s="14" t="s">
        <v>85</v>
      </c>
      <c r="AW474" s="14" t="s">
        <v>32</v>
      </c>
      <c r="AX474" s="14" t="s">
        <v>76</v>
      </c>
      <c r="AY474" s="262" t="s">
        <v>156</v>
      </c>
    </row>
    <row r="475" s="15" customFormat="1">
      <c r="A475" s="15"/>
      <c r="B475" s="263"/>
      <c r="C475" s="264"/>
      <c r="D475" s="243" t="s">
        <v>165</v>
      </c>
      <c r="E475" s="265" t="s">
        <v>1</v>
      </c>
      <c r="F475" s="266" t="s">
        <v>168</v>
      </c>
      <c r="G475" s="264"/>
      <c r="H475" s="267">
        <v>0.47399999999999998</v>
      </c>
      <c r="I475" s="268"/>
      <c r="J475" s="264"/>
      <c r="K475" s="264"/>
      <c r="L475" s="269"/>
      <c r="M475" s="270"/>
      <c r="N475" s="271"/>
      <c r="O475" s="271"/>
      <c r="P475" s="271"/>
      <c r="Q475" s="271"/>
      <c r="R475" s="271"/>
      <c r="S475" s="271"/>
      <c r="T475" s="272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73" t="s">
        <v>165</v>
      </c>
      <c r="AU475" s="273" t="s">
        <v>85</v>
      </c>
      <c r="AV475" s="15" t="s">
        <v>163</v>
      </c>
      <c r="AW475" s="15" t="s">
        <v>32</v>
      </c>
      <c r="AX475" s="15" t="s">
        <v>83</v>
      </c>
      <c r="AY475" s="273" t="s">
        <v>156</v>
      </c>
    </row>
    <row r="476" s="2" customFormat="1" ht="33" customHeight="1">
      <c r="A476" s="38"/>
      <c r="B476" s="39"/>
      <c r="C476" s="227" t="s">
        <v>618</v>
      </c>
      <c r="D476" s="227" t="s">
        <v>159</v>
      </c>
      <c r="E476" s="228" t="s">
        <v>619</v>
      </c>
      <c r="F476" s="229" t="s">
        <v>620</v>
      </c>
      <c r="G476" s="230" t="s">
        <v>621</v>
      </c>
      <c r="H476" s="231">
        <v>40.600000000000001</v>
      </c>
      <c r="I476" s="232"/>
      <c r="J476" s="233">
        <f>ROUND(I476*H476,2)</f>
        <v>0</v>
      </c>
      <c r="K476" s="234"/>
      <c r="L476" s="44"/>
      <c r="M476" s="235" t="s">
        <v>1</v>
      </c>
      <c r="N476" s="236" t="s">
        <v>41</v>
      </c>
      <c r="O476" s="91"/>
      <c r="P476" s="237">
        <f>O476*H476</f>
        <v>0</v>
      </c>
      <c r="Q476" s="237">
        <v>0</v>
      </c>
      <c r="R476" s="237">
        <f>Q476*H476</f>
        <v>0</v>
      </c>
      <c r="S476" s="237">
        <v>0</v>
      </c>
      <c r="T476" s="238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9" t="s">
        <v>163</v>
      </c>
      <c r="AT476" s="239" t="s">
        <v>159</v>
      </c>
      <c r="AU476" s="239" t="s">
        <v>85</v>
      </c>
      <c r="AY476" s="17" t="s">
        <v>156</v>
      </c>
      <c r="BE476" s="240">
        <f>IF(N476="základní",J476,0)</f>
        <v>0</v>
      </c>
      <c r="BF476" s="240">
        <f>IF(N476="snížená",J476,0)</f>
        <v>0</v>
      </c>
      <c r="BG476" s="240">
        <f>IF(N476="zákl. přenesená",J476,0)</f>
        <v>0</v>
      </c>
      <c r="BH476" s="240">
        <f>IF(N476="sníž. přenesená",J476,0)</f>
        <v>0</v>
      </c>
      <c r="BI476" s="240">
        <f>IF(N476="nulová",J476,0)</f>
        <v>0</v>
      </c>
      <c r="BJ476" s="17" t="s">
        <v>83</v>
      </c>
      <c r="BK476" s="240">
        <f>ROUND(I476*H476,2)</f>
        <v>0</v>
      </c>
      <c r="BL476" s="17" t="s">
        <v>163</v>
      </c>
      <c r="BM476" s="239" t="s">
        <v>622</v>
      </c>
    </row>
    <row r="477" s="13" customFormat="1">
      <c r="A477" s="13"/>
      <c r="B477" s="241"/>
      <c r="C477" s="242"/>
      <c r="D477" s="243" t="s">
        <v>165</v>
      </c>
      <c r="E477" s="244" t="s">
        <v>1</v>
      </c>
      <c r="F477" s="245" t="s">
        <v>623</v>
      </c>
      <c r="G477" s="242"/>
      <c r="H477" s="244" t="s">
        <v>1</v>
      </c>
      <c r="I477" s="246"/>
      <c r="J477" s="242"/>
      <c r="K477" s="242"/>
      <c r="L477" s="247"/>
      <c r="M477" s="248"/>
      <c r="N477" s="249"/>
      <c r="O477" s="249"/>
      <c r="P477" s="249"/>
      <c r="Q477" s="249"/>
      <c r="R477" s="249"/>
      <c r="S477" s="249"/>
      <c r="T477" s="25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1" t="s">
        <v>165</v>
      </c>
      <c r="AU477" s="251" t="s">
        <v>85</v>
      </c>
      <c r="AV477" s="13" t="s">
        <v>83</v>
      </c>
      <c r="AW477" s="13" t="s">
        <v>32</v>
      </c>
      <c r="AX477" s="13" t="s">
        <v>76</v>
      </c>
      <c r="AY477" s="251" t="s">
        <v>156</v>
      </c>
    </row>
    <row r="478" s="13" customFormat="1">
      <c r="A478" s="13"/>
      <c r="B478" s="241"/>
      <c r="C478" s="242"/>
      <c r="D478" s="243" t="s">
        <v>165</v>
      </c>
      <c r="E478" s="244" t="s">
        <v>1</v>
      </c>
      <c r="F478" s="245" t="s">
        <v>624</v>
      </c>
      <c r="G478" s="242"/>
      <c r="H478" s="244" t="s">
        <v>1</v>
      </c>
      <c r="I478" s="246"/>
      <c r="J478" s="242"/>
      <c r="K478" s="242"/>
      <c r="L478" s="247"/>
      <c r="M478" s="248"/>
      <c r="N478" s="249"/>
      <c r="O478" s="249"/>
      <c r="P478" s="249"/>
      <c r="Q478" s="249"/>
      <c r="R478" s="249"/>
      <c r="S478" s="249"/>
      <c r="T478" s="25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1" t="s">
        <v>165</v>
      </c>
      <c r="AU478" s="251" t="s">
        <v>85</v>
      </c>
      <c r="AV478" s="13" t="s">
        <v>83</v>
      </c>
      <c r="AW478" s="13" t="s">
        <v>32</v>
      </c>
      <c r="AX478" s="13" t="s">
        <v>76</v>
      </c>
      <c r="AY478" s="251" t="s">
        <v>156</v>
      </c>
    </row>
    <row r="479" s="14" customFormat="1">
      <c r="A479" s="14"/>
      <c r="B479" s="252"/>
      <c r="C479" s="253"/>
      <c r="D479" s="243" t="s">
        <v>165</v>
      </c>
      <c r="E479" s="254" t="s">
        <v>1</v>
      </c>
      <c r="F479" s="255" t="s">
        <v>625</v>
      </c>
      <c r="G479" s="253"/>
      <c r="H479" s="256">
        <v>16.5</v>
      </c>
      <c r="I479" s="257"/>
      <c r="J479" s="253"/>
      <c r="K479" s="253"/>
      <c r="L479" s="258"/>
      <c r="M479" s="259"/>
      <c r="N479" s="260"/>
      <c r="O479" s="260"/>
      <c r="P479" s="260"/>
      <c r="Q479" s="260"/>
      <c r="R479" s="260"/>
      <c r="S479" s="260"/>
      <c r="T479" s="261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2" t="s">
        <v>165</v>
      </c>
      <c r="AU479" s="262" t="s">
        <v>85</v>
      </c>
      <c r="AV479" s="14" t="s">
        <v>85</v>
      </c>
      <c r="AW479" s="14" t="s">
        <v>32</v>
      </c>
      <c r="AX479" s="14" t="s">
        <v>76</v>
      </c>
      <c r="AY479" s="262" t="s">
        <v>156</v>
      </c>
    </row>
    <row r="480" s="14" customFormat="1">
      <c r="A480" s="14"/>
      <c r="B480" s="252"/>
      <c r="C480" s="253"/>
      <c r="D480" s="243" t="s">
        <v>165</v>
      </c>
      <c r="E480" s="254" t="s">
        <v>1</v>
      </c>
      <c r="F480" s="255" t="s">
        <v>626</v>
      </c>
      <c r="G480" s="253"/>
      <c r="H480" s="256">
        <v>3.7999999999999998</v>
      </c>
      <c r="I480" s="257"/>
      <c r="J480" s="253"/>
      <c r="K480" s="253"/>
      <c r="L480" s="258"/>
      <c r="M480" s="259"/>
      <c r="N480" s="260"/>
      <c r="O480" s="260"/>
      <c r="P480" s="260"/>
      <c r="Q480" s="260"/>
      <c r="R480" s="260"/>
      <c r="S480" s="260"/>
      <c r="T480" s="261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2" t="s">
        <v>165</v>
      </c>
      <c r="AU480" s="262" t="s">
        <v>85</v>
      </c>
      <c r="AV480" s="14" t="s">
        <v>85</v>
      </c>
      <c r="AW480" s="14" t="s">
        <v>32</v>
      </c>
      <c r="AX480" s="14" t="s">
        <v>76</v>
      </c>
      <c r="AY480" s="262" t="s">
        <v>156</v>
      </c>
    </row>
    <row r="481" s="13" customFormat="1">
      <c r="A481" s="13"/>
      <c r="B481" s="241"/>
      <c r="C481" s="242"/>
      <c r="D481" s="243" t="s">
        <v>165</v>
      </c>
      <c r="E481" s="244" t="s">
        <v>1</v>
      </c>
      <c r="F481" s="245" t="s">
        <v>627</v>
      </c>
      <c r="G481" s="242"/>
      <c r="H481" s="244" t="s">
        <v>1</v>
      </c>
      <c r="I481" s="246"/>
      <c r="J481" s="242"/>
      <c r="K481" s="242"/>
      <c r="L481" s="247"/>
      <c r="M481" s="248"/>
      <c r="N481" s="249"/>
      <c r="O481" s="249"/>
      <c r="P481" s="249"/>
      <c r="Q481" s="249"/>
      <c r="R481" s="249"/>
      <c r="S481" s="249"/>
      <c r="T481" s="25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1" t="s">
        <v>165</v>
      </c>
      <c r="AU481" s="251" t="s">
        <v>85</v>
      </c>
      <c r="AV481" s="13" t="s">
        <v>83</v>
      </c>
      <c r="AW481" s="13" t="s">
        <v>32</v>
      </c>
      <c r="AX481" s="13" t="s">
        <v>76</v>
      </c>
      <c r="AY481" s="251" t="s">
        <v>156</v>
      </c>
    </row>
    <row r="482" s="14" customFormat="1">
      <c r="A482" s="14"/>
      <c r="B482" s="252"/>
      <c r="C482" s="253"/>
      <c r="D482" s="243" t="s">
        <v>165</v>
      </c>
      <c r="E482" s="254" t="s">
        <v>1</v>
      </c>
      <c r="F482" s="255" t="s">
        <v>625</v>
      </c>
      <c r="G482" s="253"/>
      <c r="H482" s="256">
        <v>16.5</v>
      </c>
      <c r="I482" s="257"/>
      <c r="J482" s="253"/>
      <c r="K482" s="253"/>
      <c r="L482" s="258"/>
      <c r="M482" s="259"/>
      <c r="N482" s="260"/>
      <c r="O482" s="260"/>
      <c r="P482" s="260"/>
      <c r="Q482" s="260"/>
      <c r="R482" s="260"/>
      <c r="S482" s="260"/>
      <c r="T482" s="261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2" t="s">
        <v>165</v>
      </c>
      <c r="AU482" s="262" t="s">
        <v>85</v>
      </c>
      <c r="AV482" s="14" t="s">
        <v>85</v>
      </c>
      <c r="AW482" s="14" t="s">
        <v>32</v>
      </c>
      <c r="AX482" s="14" t="s">
        <v>76</v>
      </c>
      <c r="AY482" s="262" t="s">
        <v>156</v>
      </c>
    </row>
    <row r="483" s="14" customFormat="1">
      <c r="A483" s="14"/>
      <c r="B483" s="252"/>
      <c r="C483" s="253"/>
      <c r="D483" s="243" t="s">
        <v>165</v>
      </c>
      <c r="E483" s="254" t="s">
        <v>1</v>
      </c>
      <c r="F483" s="255" t="s">
        <v>626</v>
      </c>
      <c r="G483" s="253"/>
      <c r="H483" s="256">
        <v>3.7999999999999998</v>
      </c>
      <c r="I483" s="257"/>
      <c r="J483" s="253"/>
      <c r="K483" s="253"/>
      <c r="L483" s="258"/>
      <c r="M483" s="259"/>
      <c r="N483" s="260"/>
      <c r="O483" s="260"/>
      <c r="P483" s="260"/>
      <c r="Q483" s="260"/>
      <c r="R483" s="260"/>
      <c r="S483" s="260"/>
      <c r="T483" s="261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2" t="s">
        <v>165</v>
      </c>
      <c r="AU483" s="262" t="s">
        <v>85</v>
      </c>
      <c r="AV483" s="14" t="s">
        <v>85</v>
      </c>
      <c r="AW483" s="14" t="s">
        <v>32</v>
      </c>
      <c r="AX483" s="14" t="s">
        <v>76</v>
      </c>
      <c r="AY483" s="262" t="s">
        <v>156</v>
      </c>
    </row>
    <row r="484" s="15" customFormat="1">
      <c r="A484" s="15"/>
      <c r="B484" s="263"/>
      <c r="C484" s="264"/>
      <c r="D484" s="243" t="s">
        <v>165</v>
      </c>
      <c r="E484" s="265" t="s">
        <v>1</v>
      </c>
      <c r="F484" s="266" t="s">
        <v>168</v>
      </c>
      <c r="G484" s="264"/>
      <c r="H484" s="267">
        <v>40.599999999999994</v>
      </c>
      <c r="I484" s="268"/>
      <c r="J484" s="264"/>
      <c r="K484" s="264"/>
      <c r="L484" s="269"/>
      <c r="M484" s="270"/>
      <c r="N484" s="271"/>
      <c r="O484" s="271"/>
      <c r="P484" s="271"/>
      <c r="Q484" s="271"/>
      <c r="R484" s="271"/>
      <c r="S484" s="271"/>
      <c r="T484" s="272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73" t="s">
        <v>165</v>
      </c>
      <c r="AU484" s="273" t="s">
        <v>85</v>
      </c>
      <c r="AV484" s="15" t="s">
        <v>163</v>
      </c>
      <c r="AW484" s="15" t="s">
        <v>32</v>
      </c>
      <c r="AX484" s="15" t="s">
        <v>83</v>
      </c>
      <c r="AY484" s="273" t="s">
        <v>156</v>
      </c>
    </row>
    <row r="485" s="2" customFormat="1" ht="33" customHeight="1">
      <c r="A485" s="38"/>
      <c r="B485" s="39"/>
      <c r="C485" s="227" t="s">
        <v>628</v>
      </c>
      <c r="D485" s="227" t="s">
        <v>159</v>
      </c>
      <c r="E485" s="228" t="s">
        <v>629</v>
      </c>
      <c r="F485" s="229" t="s">
        <v>630</v>
      </c>
      <c r="G485" s="230" t="s">
        <v>621</v>
      </c>
      <c r="H485" s="231">
        <v>16</v>
      </c>
      <c r="I485" s="232"/>
      <c r="J485" s="233">
        <f>ROUND(I485*H485,2)</f>
        <v>0</v>
      </c>
      <c r="K485" s="234"/>
      <c r="L485" s="44"/>
      <c r="M485" s="235" t="s">
        <v>1</v>
      </c>
      <c r="N485" s="236" t="s">
        <v>41</v>
      </c>
      <c r="O485" s="91"/>
      <c r="P485" s="237">
        <f>O485*H485</f>
        <v>0</v>
      </c>
      <c r="Q485" s="237">
        <v>0</v>
      </c>
      <c r="R485" s="237">
        <f>Q485*H485</f>
        <v>0</v>
      </c>
      <c r="S485" s="237">
        <v>0</v>
      </c>
      <c r="T485" s="238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39" t="s">
        <v>163</v>
      </c>
      <c r="AT485" s="239" t="s">
        <v>159</v>
      </c>
      <c r="AU485" s="239" t="s">
        <v>85</v>
      </c>
      <c r="AY485" s="17" t="s">
        <v>156</v>
      </c>
      <c r="BE485" s="240">
        <f>IF(N485="základní",J485,0)</f>
        <v>0</v>
      </c>
      <c r="BF485" s="240">
        <f>IF(N485="snížená",J485,0)</f>
        <v>0</v>
      </c>
      <c r="BG485" s="240">
        <f>IF(N485="zákl. přenesená",J485,0)</f>
        <v>0</v>
      </c>
      <c r="BH485" s="240">
        <f>IF(N485="sníž. přenesená",J485,0)</f>
        <v>0</v>
      </c>
      <c r="BI485" s="240">
        <f>IF(N485="nulová",J485,0)</f>
        <v>0</v>
      </c>
      <c r="BJ485" s="17" t="s">
        <v>83</v>
      </c>
      <c r="BK485" s="240">
        <f>ROUND(I485*H485,2)</f>
        <v>0</v>
      </c>
      <c r="BL485" s="17" t="s">
        <v>163</v>
      </c>
      <c r="BM485" s="239" t="s">
        <v>631</v>
      </c>
    </row>
    <row r="486" s="13" customFormat="1">
      <c r="A486" s="13"/>
      <c r="B486" s="241"/>
      <c r="C486" s="242"/>
      <c r="D486" s="243" t="s">
        <v>165</v>
      </c>
      <c r="E486" s="244" t="s">
        <v>1</v>
      </c>
      <c r="F486" s="245" t="s">
        <v>632</v>
      </c>
      <c r="G486" s="242"/>
      <c r="H486" s="244" t="s">
        <v>1</v>
      </c>
      <c r="I486" s="246"/>
      <c r="J486" s="242"/>
      <c r="K486" s="242"/>
      <c r="L486" s="247"/>
      <c r="M486" s="248"/>
      <c r="N486" s="249"/>
      <c r="O486" s="249"/>
      <c r="P486" s="249"/>
      <c r="Q486" s="249"/>
      <c r="R486" s="249"/>
      <c r="S486" s="249"/>
      <c r="T486" s="25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1" t="s">
        <v>165</v>
      </c>
      <c r="AU486" s="251" t="s">
        <v>85</v>
      </c>
      <c r="AV486" s="13" t="s">
        <v>83</v>
      </c>
      <c r="AW486" s="13" t="s">
        <v>32</v>
      </c>
      <c r="AX486" s="13" t="s">
        <v>76</v>
      </c>
      <c r="AY486" s="251" t="s">
        <v>156</v>
      </c>
    </row>
    <row r="487" s="14" customFormat="1">
      <c r="A487" s="14"/>
      <c r="B487" s="252"/>
      <c r="C487" s="253"/>
      <c r="D487" s="243" t="s">
        <v>165</v>
      </c>
      <c r="E487" s="254" t="s">
        <v>1</v>
      </c>
      <c r="F487" s="255" t="s">
        <v>222</v>
      </c>
      <c r="G487" s="253"/>
      <c r="H487" s="256">
        <v>16</v>
      </c>
      <c r="I487" s="257"/>
      <c r="J487" s="253"/>
      <c r="K487" s="253"/>
      <c r="L487" s="258"/>
      <c r="M487" s="259"/>
      <c r="N487" s="260"/>
      <c r="O487" s="260"/>
      <c r="P487" s="260"/>
      <c r="Q487" s="260"/>
      <c r="R487" s="260"/>
      <c r="S487" s="260"/>
      <c r="T487" s="261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2" t="s">
        <v>165</v>
      </c>
      <c r="AU487" s="262" t="s">
        <v>85</v>
      </c>
      <c r="AV487" s="14" t="s">
        <v>85</v>
      </c>
      <c r="AW487" s="14" t="s">
        <v>32</v>
      </c>
      <c r="AX487" s="14" t="s">
        <v>76</v>
      </c>
      <c r="AY487" s="262" t="s">
        <v>156</v>
      </c>
    </row>
    <row r="488" s="15" customFormat="1">
      <c r="A488" s="15"/>
      <c r="B488" s="263"/>
      <c r="C488" s="264"/>
      <c r="D488" s="243" t="s">
        <v>165</v>
      </c>
      <c r="E488" s="265" t="s">
        <v>1</v>
      </c>
      <c r="F488" s="266" t="s">
        <v>168</v>
      </c>
      <c r="G488" s="264"/>
      <c r="H488" s="267">
        <v>16</v>
      </c>
      <c r="I488" s="268"/>
      <c r="J488" s="264"/>
      <c r="K488" s="264"/>
      <c r="L488" s="269"/>
      <c r="M488" s="270"/>
      <c r="N488" s="271"/>
      <c r="O488" s="271"/>
      <c r="P488" s="271"/>
      <c r="Q488" s="271"/>
      <c r="R488" s="271"/>
      <c r="S488" s="271"/>
      <c r="T488" s="272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3" t="s">
        <v>165</v>
      </c>
      <c r="AU488" s="273" t="s">
        <v>85</v>
      </c>
      <c r="AV488" s="15" t="s">
        <v>163</v>
      </c>
      <c r="AW488" s="15" t="s">
        <v>32</v>
      </c>
      <c r="AX488" s="15" t="s">
        <v>83</v>
      </c>
      <c r="AY488" s="273" t="s">
        <v>156</v>
      </c>
    </row>
    <row r="489" s="12" customFormat="1" ht="22.8" customHeight="1">
      <c r="A489" s="12"/>
      <c r="B489" s="211"/>
      <c r="C489" s="212"/>
      <c r="D489" s="213" t="s">
        <v>75</v>
      </c>
      <c r="E489" s="225" t="s">
        <v>202</v>
      </c>
      <c r="F489" s="225" t="s">
        <v>633</v>
      </c>
      <c r="G489" s="212"/>
      <c r="H489" s="212"/>
      <c r="I489" s="215"/>
      <c r="J489" s="226">
        <f>BK489</f>
        <v>0</v>
      </c>
      <c r="K489" s="212"/>
      <c r="L489" s="217"/>
      <c r="M489" s="218"/>
      <c r="N489" s="219"/>
      <c r="O489" s="219"/>
      <c r="P489" s="220">
        <f>SUM(P490:P1215)</f>
        <v>0</v>
      </c>
      <c r="Q489" s="219"/>
      <c r="R489" s="220">
        <f>SUM(R490:R1215)</f>
        <v>46.379205050000003</v>
      </c>
      <c r="S489" s="219"/>
      <c r="T489" s="221">
        <f>SUM(T490:T1215)</f>
        <v>0.0010358400000000001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22" t="s">
        <v>83</v>
      </c>
      <c r="AT489" s="223" t="s">
        <v>75</v>
      </c>
      <c r="AU489" s="223" t="s">
        <v>83</v>
      </c>
      <c r="AY489" s="222" t="s">
        <v>156</v>
      </c>
      <c r="BK489" s="224">
        <f>SUM(BK490:BK1215)</f>
        <v>0</v>
      </c>
    </row>
    <row r="490" s="2" customFormat="1" ht="24.15" customHeight="1">
      <c r="A490" s="38"/>
      <c r="B490" s="39"/>
      <c r="C490" s="227" t="s">
        <v>634</v>
      </c>
      <c r="D490" s="227" t="s">
        <v>159</v>
      </c>
      <c r="E490" s="228" t="s">
        <v>635</v>
      </c>
      <c r="F490" s="229" t="s">
        <v>636</v>
      </c>
      <c r="G490" s="230" t="s">
        <v>162</v>
      </c>
      <c r="H490" s="231">
        <v>527.64400000000001</v>
      </c>
      <c r="I490" s="232"/>
      <c r="J490" s="233">
        <f>ROUND(I490*H490,2)</f>
        <v>0</v>
      </c>
      <c r="K490" s="234"/>
      <c r="L490" s="44"/>
      <c r="M490" s="235" t="s">
        <v>1</v>
      </c>
      <c r="N490" s="236" t="s">
        <v>41</v>
      </c>
      <c r="O490" s="91"/>
      <c r="P490" s="237">
        <f>O490*H490</f>
        <v>0</v>
      </c>
      <c r="Q490" s="237">
        <v>0.00025999999999999998</v>
      </c>
      <c r="R490" s="237">
        <f>Q490*H490</f>
        <v>0.13718743999999999</v>
      </c>
      <c r="S490" s="237">
        <v>0</v>
      </c>
      <c r="T490" s="23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9" t="s">
        <v>163</v>
      </c>
      <c r="AT490" s="239" t="s">
        <v>159</v>
      </c>
      <c r="AU490" s="239" t="s">
        <v>85</v>
      </c>
      <c r="AY490" s="17" t="s">
        <v>156</v>
      </c>
      <c r="BE490" s="240">
        <f>IF(N490="základní",J490,0)</f>
        <v>0</v>
      </c>
      <c r="BF490" s="240">
        <f>IF(N490="snížená",J490,0)</f>
        <v>0</v>
      </c>
      <c r="BG490" s="240">
        <f>IF(N490="zákl. přenesená",J490,0)</f>
        <v>0</v>
      </c>
      <c r="BH490" s="240">
        <f>IF(N490="sníž. přenesená",J490,0)</f>
        <v>0</v>
      </c>
      <c r="BI490" s="240">
        <f>IF(N490="nulová",J490,0)</f>
        <v>0</v>
      </c>
      <c r="BJ490" s="17" t="s">
        <v>83</v>
      </c>
      <c r="BK490" s="240">
        <f>ROUND(I490*H490,2)</f>
        <v>0</v>
      </c>
      <c r="BL490" s="17" t="s">
        <v>163</v>
      </c>
      <c r="BM490" s="239" t="s">
        <v>637</v>
      </c>
    </row>
    <row r="491" s="13" customFormat="1">
      <c r="A491" s="13"/>
      <c r="B491" s="241"/>
      <c r="C491" s="242"/>
      <c r="D491" s="243" t="s">
        <v>165</v>
      </c>
      <c r="E491" s="244" t="s">
        <v>1</v>
      </c>
      <c r="F491" s="245" t="s">
        <v>181</v>
      </c>
      <c r="G491" s="242"/>
      <c r="H491" s="244" t="s">
        <v>1</v>
      </c>
      <c r="I491" s="246"/>
      <c r="J491" s="242"/>
      <c r="K491" s="242"/>
      <c r="L491" s="247"/>
      <c r="M491" s="248"/>
      <c r="N491" s="249"/>
      <c r="O491" s="249"/>
      <c r="P491" s="249"/>
      <c r="Q491" s="249"/>
      <c r="R491" s="249"/>
      <c r="S491" s="249"/>
      <c r="T491" s="250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1" t="s">
        <v>165</v>
      </c>
      <c r="AU491" s="251" t="s">
        <v>85</v>
      </c>
      <c r="AV491" s="13" t="s">
        <v>83</v>
      </c>
      <c r="AW491" s="13" t="s">
        <v>32</v>
      </c>
      <c r="AX491" s="13" t="s">
        <v>76</v>
      </c>
      <c r="AY491" s="251" t="s">
        <v>156</v>
      </c>
    </row>
    <row r="492" s="13" customFormat="1">
      <c r="A492" s="13"/>
      <c r="B492" s="241"/>
      <c r="C492" s="242"/>
      <c r="D492" s="243" t="s">
        <v>165</v>
      </c>
      <c r="E492" s="244" t="s">
        <v>1</v>
      </c>
      <c r="F492" s="245" t="s">
        <v>638</v>
      </c>
      <c r="G492" s="242"/>
      <c r="H492" s="244" t="s">
        <v>1</v>
      </c>
      <c r="I492" s="246"/>
      <c r="J492" s="242"/>
      <c r="K492" s="242"/>
      <c r="L492" s="247"/>
      <c r="M492" s="248"/>
      <c r="N492" s="249"/>
      <c r="O492" s="249"/>
      <c r="P492" s="249"/>
      <c r="Q492" s="249"/>
      <c r="R492" s="249"/>
      <c r="S492" s="249"/>
      <c r="T492" s="25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1" t="s">
        <v>165</v>
      </c>
      <c r="AU492" s="251" t="s">
        <v>85</v>
      </c>
      <c r="AV492" s="13" t="s">
        <v>83</v>
      </c>
      <c r="AW492" s="13" t="s">
        <v>32</v>
      </c>
      <c r="AX492" s="13" t="s">
        <v>76</v>
      </c>
      <c r="AY492" s="251" t="s">
        <v>156</v>
      </c>
    </row>
    <row r="493" s="14" customFormat="1">
      <c r="A493" s="14"/>
      <c r="B493" s="252"/>
      <c r="C493" s="253"/>
      <c r="D493" s="243" t="s">
        <v>165</v>
      </c>
      <c r="E493" s="254" t="s">
        <v>1</v>
      </c>
      <c r="F493" s="255" t="s">
        <v>639</v>
      </c>
      <c r="G493" s="253"/>
      <c r="H493" s="256">
        <v>30.875</v>
      </c>
      <c r="I493" s="257"/>
      <c r="J493" s="253"/>
      <c r="K493" s="253"/>
      <c r="L493" s="258"/>
      <c r="M493" s="259"/>
      <c r="N493" s="260"/>
      <c r="O493" s="260"/>
      <c r="P493" s="260"/>
      <c r="Q493" s="260"/>
      <c r="R493" s="260"/>
      <c r="S493" s="260"/>
      <c r="T493" s="26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2" t="s">
        <v>165</v>
      </c>
      <c r="AU493" s="262" t="s">
        <v>85</v>
      </c>
      <c r="AV493" s="14" t="s">
        <v>85</v>
      </c>
      <c r="AW493" s="14" t="s">
        <v>32</v>
      </c>
      <c r="AX493" s="14" t="s">
        <v>76</v>
      </c>
      <c r="AY493" s="262" t="s">
        <v>156</v>
      </c>
    </row>
    <row r="494" s="14" customFormat="1">
      <c r="A494" s="14"/>
      <c r="B494" s="252"/>
      <c r="C494" s="253"/>
      <c r="D494" s="243" t="s">
        <v>165</v>
      </c>
      <c r="E494" s="254" t="s">
        <v>1</v>
      </c>
      <c r="F494" s="255" t="s">
        <v>640</v>
      </c>
      <c r="G494" s="253"/>
      <c r="H494" s="256">
        <v>24.375</v>
      </c>
      <c r="I494" s="257"/>
      <c r="J494" s="253"/>
      <c r="K494" s="253"/>
      <c r="L494" s="258"/>
      <c r="M494" s="259"/>
      <c r="N494" s="260"/>
      <c r="O494" s="260"/>
      <c r="P494" s="260"/>
      <c r="Q494" s="260"/>
      <c r="R494" s="260"/>
      <c r="S494" s="260"/>
      <c r="T494" s="261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2" t="s">
        <v>165</v>
      </c>
      <c r="AU494" s="262" t="s">
        <v>85</v>
      </c>
      <c r="AV494" s="14" t="s">
        <v>85</v>
      </c>
      <c r="AW494" s="14" t="s">
        <v>32</v>
      </c>
      <c r="AX494" s="14" t="s">
        <v>76</v>
      </c>
      <c r="AY494" s="262" t="s">
        <v>156</v>
      </c>
    </row>
    <row r="495" s="13" customFormat="1">
      <c r="A495" s="13"/>
      <c r="B495" s="241"/>
      <c r="C495" s="242"/>
      <c r="D495" s="243" t="s">
        <v>165</v>
      </c>
      <c r="E495" s="244" t="s">
        <v>1</v>
      </c>
      <c r="F495" s="245" t="s">
        <v>266</v>
      </c>
      <c r="G495" s="242"/>
      <c r="H495" s="244" t="s">
        <v>1</v>
      </c>
      <c r="I495" s="246"/>
      <c r="J495" s="242"/>
      <c r="K495" s="242"/>
      <c r="L495" s="247"/>
      <c r="M495" s="248"/>
      <c r="N495" s="249"/>
      <c r="O495" s="249"/>
      <c r="P495" s="249"/>
      <c r="Q495" s="249"/>
      <c r="R495" s="249"/>
      <c r="S495" s="249"/>
      <c r="T495" s="25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1" t="s">
        <v>165</v>
      </c>
      <c r="AU495" s="251" t="s">
        <v>85</v>
      </c>
      <c r="AV495" s="13" t="s">
        <v>83</v>
      </c>
      <c r="AW495" s="13" t="s">
        <v>32</v>
      </c>
      <c r="AX495" s="13" t="s">
        <v>76</v>
      </c>
      <c r="AY495" s="251" t="s">
        <v>156</v>
      </c>
    </row>
    <row r="496" s="14" customFormat="1">
      <c r="A496" s="14"/>
      <c r="B496" s="252"/>
      <c r="C496" s="253"/>
      <c r="D496" s="243" t="s">
        <v>165</v>
      </c>
      <c r="E496" s="254" t="s">
        <v>1</v>
      </c>
      <c r="F496" s="255" t="s">
        <v>267</v>
      </c>
      <c r="G496" s="253"/>
      <c r="H496" s="256">
        <v>0.59999999999999998</v>
      </c>
      <c r="I496" s="257"/>
      <c r="J496" s="253"/>
      <c r="K496" s="253"/>
      <c r="L496" s="258"/>
      <c r="M496" s="259"/>
      <c r="N496" s="260"/>
      <c r="O496" s="260"/>
      <c r="P496" s="260"/>
      <c r="Q496" s="260"/>
      <c r="R496" s="260"/>
      <c r="S496" s="260"/>
      <c r="T496" s="261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2" t="s">
        <v>165</v>
      </c>
      <c r="AU496" s="262" t="s">
        <v>85</v>
      </c>
      <c r="AV496" s="14" t="s">
        <v>85</v>
      </c>
      <c r="AW496" s="14" t="s">
        <v>32</v>
      </c>
      <c r="AX496" s="14" t="s">
        <v>76</v>
      </c>
      <c r="AY496" s="262" t="s">
        <v>156</v>
      </c>
    </row>
    <row r="497" s="14" customFormat="1">
      <c r="A497" s="14"/>
      <c r="B497" s="252"/>
      <c r="C497" s="253"/>
      <c r="D497" s="243" t="s">
        <v>165</v>
      </c>
      <c r="E497" s="254" t="s">
        <v>1</v>
      </c>
      <c r="F497" s="255" t="s">
        <v>641</v>
      </c>
      <c r="G497" s="253"/>
      <c r="H497" s="256">
        <v>0.45000000000000001</v>
      </c>
      <c r="I497" s="257"/>
      <c r="J497" s="253"/>
      <c r="K497" s="253"/>
      <c r="L497" s="258"/>
      <c r="M497" s="259"/>
      <c r="N497" s="260"/>
      <c r="O497" s="260"/>
      <c r="P497" s="260"/>
      <c r="Q497" s="260"/>
      <c r="R497" s="260"/>
      <c r="S497" s="260"/>
      <c r="T497" s="261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2" t="s">
        <v>165</v>
      </c>
      <c r="AU497" s="262" t="s">
        <v>85</v>
      </c>
      <c r="AV497" s="14" t="s">
        <v>85</v>
      </c>
      <c r="AW497" s="14" t="s">
        <v>32</v>
      </c>
      <c r="AX497" s="14" t="s">
        <v>76</v>
      </c>
      <c r="AY497" s="262" t="s">
        <v>156</v>
      </c>
    </row>
    <row r="498" s="13" customFormat="1">
      <c r="A498" s="13"/>
      <c r="B498" s="241"/>
      <c r="C498" s="242"/>
      <c r="D498" s="243" t="s">
        <v>165</v>
      </c>
      <c r="E498" s="244" t="s">
        <v>1</v>
      </c>
      <c r="F498" s="245" t="s">
        <v>269</v>
      </c>
      <c r="G498" s="242"/>
      <c r="H498" s="244" t="s">
        <v>1</v>
      </c>
      <c r="I498" s="246"/>
      <c r="J498" s="242"/>
      <c r="K498" s="242"/>
      <c r="L498" s="247"/>
      <c r="M498" s="248"/>
      <c r="N498" s="249"/>
      <c r="O498" s="249"/>
      <c r="P498" s="249"/>
      <c r="Q498" s="249"/>
      <c r="R498" s="249"/>
      <c r="S498" s="249"/>
      <c r="T498" s="25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1" t="s">
        <v>165</v>
      </c>
      <c r="AU498" s="251" t="s">
        <v>85</v>
      </c>
      <c r="AV498" s="13" t="s">
        <v>83</v>
      </c>
      <c r="AW498" s="13" t="s">
        <v>32</v>
      </c>
      <c r="AX498" s="13" t="s">
        <v>76</v>
      </c>
      <c r="AY498" s="251" t="s">
        <v>156</v>
      </c>
    </row>
    <row r="499" s="14" customFormat="1">
      <c r="A499" s="14"/>
      <c r="B499" s="252"/>
      <c r="C499" s="253"/>
      <c r="D499" s="243" t="s">
        <v>165</v>
      </c>
      <c r="E499" s="254" t="s">
        <v>1</v>
      </c>
      <c r="F499" s="255" t="s">
        <v>642</v>
      </c>
      <c r="G499" s="253"/>
      <c r="H499" s="256">
        <v>-1.5</v>
      </c>
      <c r="I499" s="257"/>
      <c r="J499" s="253"/>
      <c r="K499" s="253"/>
      <c r="L499" s="258"/>
      <c r="M499" s="259"/>
      <c r="N499" s="260"/>
      <c r="O499" s="260"/>
      <c r="P499" s="260"/>
      <c r="Q499" s="260"/>
      <c r="R499" s="260"/>
      <c r="S499" s="260"/>
      <c r="T499" s="261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2" t="s">
        <v>165</v>
      </c>
      <c r="AU499" s="262" t="s">
        <v>85</v>
      </c>
      <c r="AV499" s="14" t="s">
        <v>85</v>
      </c>
      <c r="AW499" s="14" t="s">
        <v>32</v>
      </c>
      <c r="AX499" s="14" t="s">
        <v>76</v>
      </c>
      <c r="AY499" s="262" t="s">
        <v>156</v>
      </c>
    </row>
    <row r="500" s="14" customFormat="1">
      <c r="A500" s="14"/>
      <c r="B500" s="252"/>
      <c r="C500" s="253"/>
      <c r="D500" s="243" t="s">
        <v>165</v>
      </c>
      <c r="E500" s="254" t="s">
        <v>1</v>
      </c>
      <c r="F500" s="255" t="s">
        <v>643</v>
      </c>
      <c r="G500" s="253"/>
      <c r="H500" s="256">
        <v>-2.1000000000000001</v>
      </c>
      <c r="I500" s="257"/>
      <c r="J500" s="253"/>
      <c r="K500" s="253"/>
      <c r="L500" s="258"/>
      <c r="M500" s="259"/>
      <c r="N500" s="260"/>
      <c r="O500" s="260"/>
      <c r="P500" s="260"/>
      <c r="Q500" s="260"/>
      <c r="R500" s="260"/>
      <c r="S500" s="260"/>
      <c r="T500" s="261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2" t="s">
        <v>165</v>
      </c>
      <c r="AU500" s="262" t="s">
        <v>85</v>
      </c>
      <c r="AV500" s="14" t="s">
        <v>85</v>
      </c>
      <c r="AW500" s="14" t="s">
        <v>32</v>
      </c>
      <c r="AX500" s="14" t="s">
        <v>76</v>
      </c>
      <c r="AY500" s="262" t="s">
        <v>156</v>
      </c>
    </row>
    <row r="501" s="13" customFormat="1">
      <c r="A501" s="13"/>
      <c r="B501" s="241"/>
      <c r="C501" s="242"/>
      <c r="D501" s="243" t="s">
        <v>165</v>
      </c>
      <c r="E501" s="244" t="s">
        <v>1</v>
      </c>
      <c r="F501" s="245" t="s">
        <v>644</v>
      </c>
      <c r="G501" s="242"/>
      <c r="H501" s="244" t="s">
        <v>1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1" t="s">
        <v>165</v>
      </c>
      <c r="AU501" s="251" t="s">
        <v>85</v>
      </c>
      <c r="AV501" s="13" t="s">
        <v>83</v>
      </c>
      <c r="AW501" s="13" t="s">
        <v>32</v>
      </c>
      <c r="AX501" s="13" t="s">
        <v>76</v>
      </c>
      <c r="AY501" s="251" t="s">
        <v>156</v>
      </c>
    </row>
    <row r="502" s="14" customFormat="1">
      <c r="A502" s="14"/>
      <c r="B502" s="252"/>
      <c r="C502" s="253"/>
      <c r="D502" s="243" t="s">
        <v>165</v>
      </c>
      <c r="E502" s="254" t="s">
        <v>1</v>
      </c>
      <c r="F502" s="255" t="s">
        <v>645</v>
      </c>
      <c r="G502" s="253"/>
      <c r="H502" s="256">
        <v>25.024999999999999</v>
      </c>
      <c r="I502" s="257"/>
      <c r="J502" s="253"/>
      <c r="K502" s="253"/>
      <c r="L502" s="258"/>
      <c r="M502" s="259"/>
      <c r="N502" s="260"/>
      <c r="O502" s="260"/>
      <c r="P502" s="260"/>
      <c r="Q502" s="260"/>
      <c r="R502" s="260"/>
      <c r="S502" s="260"/>
      <c r="T502" s="261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2" t="s">
        <v>165</v>
      </c>
      <c r="AU502" s="262" t="s">
        <v>85</v>
      </c>
      <c r="AV502" s="14" t="s">
        <v>85</v>
      </c>
      <c r="AW502" s="14" t="s">
        <v>32</v>
      </c>
      <c r="AX502" s="14" t="s">
        <v>76</v>
      </c>
      <c r="AY502" s="262" t="s">
        <v>156</v>
      </c>
    </row>
    <row r="503" s="14" customFormat="1">
      <c r="A503" s="14"/>
      <c r="B503" s="252"/>
      <c r="C503" s="253"/>
      <c r="D503" s="243" t="s">
        <v>165</v>
      </c>
      <c r="E503" s="254" t="s">
        <v>1</v>
      </c>
      <c r="F503" s="255" t="s">
        <v>639</v>
      </c>
      <c r="G503" s="253"/>
      <c r="H503" s="256">
        <v>30.875</v>
      </c>
      <c r="I503" s="257"/>
      <c r="J503" s="253"/>
      <c r="K503" s="253"/>
      <c r="L503" s="258"/>
      <c r="M503" s="259"/>
      <c r="N503" s="260"/>
      <c r="O503" s="260"/>
      <c r="P503" s="260"/>
      <c r="Q503" s="260"/>
      <c r="R503" s="260"/>
      <c r="S503" s="260"/>
      <c r="T503" s="261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2" t="s">
        <v>165</v>
      </c>
      <c r="AU503" s="262" t="s">
        <v>85</v>
      </c>
      <c r="AV503" s="14" t="s">
        <v>85</v>
      </c>
      <c r="AW503" s="14" t="s">
        <v>32</v>
      </c>
      <c r="AX503" s="14" t="s">
        <v>76</v>
      </c>
      <c r="AY503" s="262" t="s">
        <v>156</v>
      </c>
    </row>
    <row r="504" s="13" customFormat="1">
      <c r="A504" s="13"/>
      <c r="B504" s="241"/>
      <c r="C504" s="242"/>
      <c r="D504" s="243" t="s">
        <v>165</v>
      </c>
      <c r="E504" s="244" t="s">
        <v>1</v>
      </c>
      <c r="F504" s="245" t="s">
        <v>266</v>
      </c>
      <c r="G504" s="242"/>
      <c r="H504" s="244" t="s">
        <v>1</v>
      </c>
      <c r="I504" s="246"/>
      <c r="J504" s="242"/>
      <c r="K504" s="242"/>
      <c r="L504" s="247"/>
      <c r="M504" s="248"/>
      <c r="N504" s="249"/>
      <c r="O504" s="249"/>
      <c r="P504" s="249"/>
      <c r="Q504" s="249"/>
      <c r="R504" s="249"/>
      <c r="S504" s="249"/>
      <c r="T504" s="250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1" t="s">
        <v>165</v>
      </c>
      <c r="AU504" s="251" t="s">
        <v>85</v>
      </c>
      <c r="AV504" s="13" t="s">
        <v>83</v>
      </c>
      <c r="AW504" s="13" t="s">
        <v>32</v>
      </c>
      <c r="AX504" s="13" t="s">
        <v>76</v>
      </c>
      <c r="AY504" s="251" t="s">
        <v>156</v>
      </c>
    </row>
    <row r="505" s="14" customFormat="1">
      <c r="A505" s="14"/>
      <c r="B505" s="252"/>
      <c r="C505" s="253"/>
      <c r="D505" s="243" t="s">
        <v>165</v>
      </c>
      <c r="E505" s="254" t="s">
        <v>1</v>
      </c>
      <c r="F505" s="255" t="s">
        <v>267</v>
      </c>
      <c r="G505" s="253"/>
      <c r="H505" s="256">
        <v>0.59999999999999998</v>
      </c>
      <c r="I505" s="257"/>
      <c r="J505" s="253"/>
      <c r="K505" s="253"/>
      <c r="L505" s="258"/>
      <c r="M505" s="259"/>
      <c r="N505" s="260"/>
      <c r="O505" s="260"/>
      <c r="P505" s="260"/>
      <c r="Q505" s="260"/>
      <c r="R505" s="260"/>
      <c r="S505" s="260"/>
      <c r="T505" s="261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2" t="s">
        <v>165</v>
      </c>
      <c r="AU505" s="262" t="s">
        <v>85</v>
      </c>
      <c r="AV505" s="14" t="s">
        <v>85</v>
      </c>
      <c r="AW505" s="14" t="s">
        <v>32</v>
      </c>
      <c r="AX505" s="14" t="s">
        <v>76</v>
      </c>
      <c r="AY505" s="262" t="s">
        <v>156</v>
      </c>
    </row>
    <row r="506" s="14" customFormat="1">
      <c r="A506" s="14"/>
      <c r="B506" s="252"/>
      <c r="C506" s="253"/>
      <c r="D506" s="243" t="s">
        <v>165</v>
      </c>
      <c r="E506" s="254" t="s">
        <v>1</v>
      </c>
      <c r="F506" s="255" t="s">
        <v>641</v>
      </c>
      <c r="G506" s="253"/>
      <c r="H506" s="256">
        <v>0.45000000000000001</v>
      </c>
      <c r="I506" s="257"/>
      <c r="J506" s="253"/>
      <c r="K506" s="253"/>
      <c r="L506" s="258"/>
      <c r="M506" s="259"/>
      <c r="N506" s="260"/>
      <c r="O506" s="260"/>
      <c r="P506" s="260"/>
      <c r="Q506" s="260"/>
      <c r="R506" s="260"/>
      <c r="S506" s="260"/>
      <c r="T506" s="261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2" t="s">
        <v>165</v>
      </c>
      <c r="AU506" s="262" t="s">
        <v>85</v>
      </c>
      <c r="AV506" s="14" t="s">
        <v>85</v>
      </c>
      <c r="AW506" s="14" t="s">
        <v>32</v>
      </c>
      <c r="AX506" s="14" t="s">
        <v>76</v>
      </c>
      <c r="AY506" s="262" t="s">
        <v>156</v>
      </c>
    </row>
    <row r="507" s="13" customFormat="1">
      <c r="A507" s="13"/>
      <c r="B507" s="241"/>
      <c r="C507" s="242"/>
      <c r="D507" s="243" t="s">
        <v>165</v>
      </c>
      <c r="E507" s="244" t="s">
        <v>1</v>
      </c>
      <c r="F507" s="245" t="s">
        <v>269</v>
      </c>
      <c r="G507" s="242"/>
      <c r="H507" s="244" t="s">
        <v>1</v>
      </c>
      <c r="I507" s="246"/>
      <c r="J507" s="242"/>
      <c r="K507" s="242"/>
      <c r="L507" s="247"/>
      <c r="M507" s="248"/>
      <c r="N507" s="249"/>
      <c r="O507" s="249"/>
      <c r="P507" s="249"/>
      <c r="Q507" s="249"/>
      <c r="R507" s="249"/>
      <c r="S507" s="249"/>
      <c r="T507" s="25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1" t="s">
        <v>165</v>
      </c>
      <c r="AU507" s="251" t="s">
        <v>85</v>
      </c>
      <c r="AV507" s="13" t="s">
        <v>83</v>
      </c>
      <c r="AW507" s="13" t="s">
        <v>32</v>
      </c>
      <c r="AX507" s="13" t="s">
        <v>76</v>
      </c>
      <c r="AY507" s="251" t="s">
        <v>156</v>
      </c>
    </row>
    <row r="508" s="14" customFormat="1">
      <c r="A508" s="14"/>
      <c r="B508" s="252"/>
      <c r="C508" s="253"/>
      <c r="D508" s="243" t="s">
        <v>165</v>
      </c>
      <c r="E508" s="254" t="s">
        <v>1</v>
      </c>
      <c r="F508" s="255" t="s">
        <v>642</v>
      </c>
      <c r="G508" s="253"/>
      <c r="H508" s="256">
        <v>-1.5</v>
      </c>
      <c r="I508" s="257"/>
      <c r="J508" s="253"/>
      <c r="K508" s="253"/>
      <c r="L508" s="258"/>
      <c r="M508" s="259"/>
      <c r="N508" s="260"/>
      <c r="O508" s="260"/>
      <c r="P508" s="260"/>
      <c r="Q508" s="260"/>
      <c r="R508" s="260"/>
      <c r="S508" s="260"/>
      <c r="T508" s="261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2" t="s">
        <v>165</v>
      </c>
      <c r="AU508" s="262" t="s">
        <v>85</v>
      </c>
      <c r="AV508" s="14" t="s">
        <v>85</v>
      </c>
      <c r="AW508" s="14" t="s">
        <v>32</v>
      </c>
      <c r="AX508" s="14" t="s">
        <v>76</v>
      </c>
      <c r="AY508" s="262" t="s">
        <v>156</v>
      </c>
    </row>
    <row r="509" s="14" customFormat="1">
      <c r="A509" s="14"/>
      <c r="B509" s="252"/>
      <c r="C509" s="253"/>
      <c r="D509" s="243" t="s">
        <v>165</v>
      </c>
      <c r="E509" s="254" t="s">
        <v>1</v>
      </c>
      <c r="F509" s="255" t="s">
        <v>643</v>
      </c>
      <c r="G509" s="253"/>
      <c r="H509" s="256">
        <v>-2.1000000000000001</v>
      </c>
      <c r="I509" s="257"/>
      <c r="J509" s="253"/>
      <c r="K509" s="253"/>
      <c r="L509" s="258"/>
      <c r="M509" s="259"/>
      <c r="N509" s="260"/>
      <c r="O509" s="260"/>
      <c r="P509" s="260"/>
      <c r="Q509" s="260"/>
      <c r="R509" s="260"/>
      <c r="S509" s="260"/>
      <c r="T509" s="261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2" t="s">
        <v>165</v>
      </c>
      <c r="AU509" s="262" t="s">
        <v>85</v>
      </c>
      <c r="AV509" s="14" t="s">
        <v>85</v>
      </c>
      <c r="AW509" s="14" t="s">
        <v>32</v>
      </c>
      <c r="AX509" s="14" t="s">
        <v>76</v>
      </c>
      <c r="AY509" s="262" t="s">
        <v>156</v>
      </c>
    </row>
    <row r="510" s="13" customFormat="1">
      <c r="A510" s="13"/>
      <c r="B510" s="241"/>
      <c r="C510" s="242"/>
      <c r="D510" s="243" t="s">
        <v>165</v>
      </c>
      <c r="E510" s="244" t="s">
        <v>1</v>
      </c>
      <c r="F510" s="245" t="s">
        <v>646</v>
      </c>
      <c r="G510" s="242"/>
      <c r="H510" s="244" t="s">
        <v>1</v>
      </c>
      <c r="I510" s="246"/>
      <c r="J510" s="242"/>
      <c r="K510" s="242"/>
      <c r="L510" s="247"/>
      <c r="M510" s="248"/>
      <c r="N510" s="249"/>
      <c r="O510" s="249"/>
      <c r="P510" s="249"/>
      <c r="Q510" s="249"/>
      <c r="R510" s="249"/>
      <c r="S510" s="249"/>
      <c r="T510" s="25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1" t="s">
        <v>165</v>
      </c>
      <c r="AU510" s="251" t="s">
        <v>85</v>
      </c>
      <c r="AV510" s="13" t="s">
        <v>83</v>
      </c>
      <c r="AW510" s="13" t="s">
        <v>32</v>
      </c>
      <c r="AX510" s="13" t="s">
        <v>76</v>
      </c>
      <c r="AY510" s="251" t="s">
        <v>156</v>
      </c>
    </row>
    <row r="511" s="14" customFormat="1">
      <c r="A511" s="14"/>
      <c r="B511" s="252"/>
      <c r="C511" s="253"/>
      <c r="D511" s="243" t="s">
        <v>165</v>
      </c>
      <c r="E511" s="254" t="s">
        <v>1</v>
      </c>
      <c r="F511" s="255" t="s">
        <v>647</v>
      </c>
      <c r="G511" s="253"/>
      <c r="H511" s="256">
        <v>36.673000000000002</v>
      </c>
      <c r="I511" s="257"/>
      <c r="J511" s="253"/>
      <c r="K511" s="253"/>
      <c r="L511" s="258"/>
      <c r="M511" s="259"/>
      <c r="N511" s="260"/>
      <c r="O511" s="260"/>
      <c r="P511" s="260"/>
      <c r="Q511" s="260"/>
      <c r="R511" s="260"/>
      <c r="S511" s="260"/>
      <c r="T511" s="261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2" t="s">
        <v>165</v>
      </c>
      <c r="AU511" s="262" t="s">
        <v>85</v>
      </c>
      <c r="AV511" s="14" t="s">
        <v>85</v>
      </c>
      <c r="AW511" s="14" t="s">
        <v>32</v>
      </c>
      <c r="AX511" s="14" t="s">
        <v>76</v>
      </c>
      <c r="AY511" s="262" t="s">
        <v>156</v>
      </c>
    </row>
    <row r="512" s="13" customFormat="1">
      <c r="A512" s="13"/>
      <c r="B512" s="241"/>
      <c r="C512" s="242"/>
      <c r="D512" s="243" t="s">
        <v>165</v>
      </c>
      <c r="E512" s="244" t="s">
        <v>1</v>
      </c>
      <c r="F512" s="245" t="s">
        <v>266</v>
      </c>
      <c r="G512" s="242"/>
      <c r="H512" s="244" t="s">
        <v>1</v>
      </c>
      <c r="I512" s="246"/>
      <c r="J512" s="242"/>
      <c r="K512" s="242"/>
      <c r="L512" s="247"/>
      <c r="M512" s="248"/>
      <c r="N512" s="249"/>
      <c r="O512" s="249"/>
      <c r="P512" s="249"/>
      <c r="Q512" s="249"/>
      <c r="R512" s="249"/>
      <c r="S512" s="249"/>
      <c r="T512" s="25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1" t="s">
        <v>165</v>
      </c>
      <c r="AU512" s="251" t="s">
        <v>85</v>
      </c>
      <c r="AV512" s="13" t="s">
        <v>83</v>
      </c>
      <c r="AW512" s="13" t="s">
        <v>32</v>
      </c>
      <c r="AX512" s="13" t="s">
        <v>76</v>
      </c>
      <c r="AY512" s="251" t="s">
        <v>156</v>
      </c>
    </row>
    <row r="513" s="14" customFormat="1">
      <c r="A513" s="14"/>
      <c r="B513" s="252"/>
      <c r="C513" s="253"/>
      <c r="D513" s="243" t="s">
        <v>165</v>
      </c>
      <c r="E513" s="254" t="s">
        <v>1</v>
      </c>
      <c r="F513" s="255" t="s">
        <v>648</v>
      </c>
      <c r="G513" s="253"/>
      <c r="H513" s="256">
        <v>0.67500000000000004</v>
      </c>
      <c r="I513" s="257"/>
      <c r="J513" s="253"/>
      <c r="K513" s="253"/>
      <c r="L513" s="258"/>
      <c r="M513" s="259"/>
      <c r="N513" s="260"/>
      <c r="O513" s="260"/>
      <c r="P513" s="260"/>
      <c r="Q513" s="260"/>
      <c r="R513" s="260"/>
      <c r="S513" s="260"/>
      <c r="T513" s="261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2" t="s">
        <v>165</v>
      </c>
      <c r="AU513" s="262" t="s">
        <v>85</v>
      </c>
      <c r="AV513" s="14" t="s">
        <v>85</v>
      </c>
      <c r="AW513" s="14" t="s">
        <v>32</v>
      </c>
      <c r="AX513" s="14" t="s">
        <v>76</v>
      </c>
      <c r="AY513" s="262" t="s">
        <v>156</v>
      </c>
    </row>
    <row r="514" s="14" customFormat="1">
      <c r="A514" s="14"/>
      <c r="B514" s="252"/>
      <c r="C514" s="253"/>
      <c r="D514" s="243" t="s">
        <v>165</v>
      </c>
      <c r="E514" s="254" t="s">
        <v>1</v>
      </c>
      <c r="F514" s="255" t="s">
        <v>649</v>
      </c>
      <c r="G514" s="253"/>
      <c r="H514" s="256">
        <v>1.8</v>
      </c>
      <c r="I514" s="257"/>
      <c r="J514" s="253"/>
      <c r="K514" s="253"/>
      <c r="L514" s="258"/>
      <c r="M514" s="259"/>
      <c r="N514" s="260"/>
      <c r="O514" s="260"/>
      <c r="P514" s="260"/>
      <c r="Q514" s="260"/>
      <c r="R514" s="260"/>
      <c r="S514" s="260"/>
      <c r="T514" s="261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2" t="s">
        <v>165</v>
      </c>
      <c r="AU514" s="262" t="s">
        <v>85</v>
      </c>
      <c r="AV514" s="14" t="s">
        <v>85</v>
      </c>
      <c r="AW514" s="14" t="s">
        <v>32</v>
      </c>
      <c r="AX514" s="14" t="s">
        <v>76</v>
      </c>
      <c r="AY514" s="262" t="s">
        <v>156</v>
      </c>
    </row>
    <row r="515" s="14" customFormat="1">
      <c r="A515" s="14"/>
      <c r="B515" s="252"/>
      <c r="C515" s="253"/>
      <c r="D515" s="243" t="s">
        <v>165</v>
      </c>
      <c r="E515" s="254" t="s">
        <v>1</v>
      </c>
      <c r="F515" s="255" t="s">
        <v>650</v>
      </c>
      <c r="G515" s="253"/>
      <c r="H515" s="256">
        <v>0.56299999999999994</v>
      </c>
      <c r="I515" s="257"/>
      <c r="J515" s="253"/>
      <c r="K515" s="253"/>
      <c r="L515" s="258"/>
      <c r="M515" s="259"/>
      <c r="N515" s="260"/>
      <c r="O515" s="260"/>
      <c r="P515" s="260"/>
      <c r="Q515" s="260"/>
      <c r="R515" s="260"/>
      <c r="S515" s="260"/>
      <c r="T515" s="261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2" t="s">
        <v>165</v>
      </c>
      <c r="AU515" s="262" t="s">
        <v>85</v>
      </c>
      <c r="AV515" s="14" t="s">
        <v>85</v>
      </c>
      <c r="AW515" s="14" t="s">
        <v>32</v>
      </c>
      <c r="AX515" s="14" t="s">
        <v>76</v>
      </c>
      <c r="AY515" s="262" t="s">
        <v>156</v>
      </c>
    </row>
    <row r="516" s="14" customFormat="1">
      <c r="A516" s="14"/>
      <c r="B516" s="252"/>
      <c r="C516" s="253"/>
      <c r="D516" s="243" t="s">
        <v>165</v>
      </c>
      <c r="E516" s="254" t="s">
        <v>1</v>
      </c>
      <c r="F516" s="255" t="s">
        <v>649</v>
      </c>
      <c r="G516" s="253"/>
      <c r="H516" s="256">
        <v>1.8</v>
      </c>
      <c r="I516" s="257"/>
      <c r="J516" s="253"/>
      <c r="K516" s="253"/>
      <c r="L516" s="258"/>
      <c r="M516" s="259"/>
      <c r="N516" s="260"/>
      <c r="O516" s="260"/>
      <c r="P516" s="260"/>
      <c r="Q516" s="260"/>
      <c r="R516" s="260"/>
      <c r="S516" s="260"/>
      <c r="T516" s="261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2" t="s">
        <v>165</v>
      </c>
      <c r="AU516" s="262" t="s">
        <v>85</v>
      </c>
      <c r="AV516" s="14" t="s">
        <v>85</v>
      </c>
      <c r="AW516" s="14" t="s">
        <v>32</v>
      </c>
      <c r="AX516" s="14" t="s">
        <v>76</v>
      </c>
      <c r="AY516" s="262" t="s">
        <v>156</v>
      </c>
    </row>
    <row r="517" s="13" customFormat="1">
      <c r="A517" s="13"/>
      <c r="B517" s="241"/>
      <c r="C517" s="242"/>
      <c r="D517" s="243" t="s">
        <v>165</v>
      </c>
      <c r="E517" s="244" t="s">
        <v>1</v>
      </c>
      <c r="F517" s="245" t="s">
        <v>651</v>
      </c>
      <c r="G517" s="242"/>
      <c r="H517" s="244" t="s">
        <v>1</v>
      </c>
      <c r="I517" s="246"/>
      <c r="J517" s="242"/>
      <c r="K517" s="242"/>
      <c r="L517" s="247"/>
      <c r="M517" s="248"/>
      <c r="N517" s="249"/>
      <c r="O517" s="249"/>
      <c r="P517" s="249"/>
      <c r="Q517" s="249"/>
      <c r="R517" s="249"/>
      <c r="S517" s="249"/>
      <c r="T517" s="250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1" t="s">
        <v>165</v>
      </c>
      <c r="AU517" s="251" t="s">
        <v>85</v>
      </c>
      <c r="AV517" s="13" t="s">
        <v>83</v>
      </c>
      <c r="AW517" s="13" t="s">
        <v>32</v>
      </c>
      <c r="AX517" s="13" t="s">
        <v>76</v>
      </c>
      <c r="AY517" s="251" t="s">
        <v>156</v>
      </c>
    </row>
    <row r="518" s="14" customFormat="1">
      <c r="A518" s="14"/>
      <c r="B518" s="252"/>
      <c r="C518" s="253"/>
      <c r="D518" s="243" t="s">
        <v>165</v>
      </c>
      <c r="E518" s="254" t="s">
        <v>1</v>
      </c>
      <c r="F518" s="255" t="s">
        <v>270</v>
      </c>
      <c r="G518" s="253"/>
      <c r="H518" s="256">
        <v>-4.3200000000000003</v>
      </c>
      <c r="I518" s="257"/>
      <c r="J518" s="253"/>
      <c r="K518" s="253"/>
      <c r="L518" s="258"/>
      <c r="M518" s="259"/>
      <c r="N518" s="260"/>
      <c r="O518" s="260"/>
      <c r="P518" s="260"/>
      <c r="Q518" s="260"/>
      <c r="R518" s="260"/>
      <c r="S518" s="260"/>
      <c r="T518" s="261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2" t="s">
        <v>165</v>
      </c>
      <c r="AU518" s="262" t="s">
        <v>85</v>
      </c>
      <c r="AV518" s="14" t="s">
        <v>85</v>
      </c>
      <c r="AW518" s="14" t="s">
        <v>32</v>
      </c>
      <c r="AX518" s="14" t="s">
        <v>76</v>
      </c>
      <c r="AY518" s="262" t="s">
        <v>156</v>
      </c>
    </row>
    <row r="519" s="14" customFormat="1">
      <c r="A519" s="14"/>
      <c r="B519" s="252"/>
      <c r="C519" s="253"/>
      <c r="D519" s="243" t="s">
        <v>165</v>
      </c>
      <c r="E519" s="254" t="s">
        <v>1</v>
      </c>
      <c r="F519" s="255" t="s">
        <v>480</v>
      </c>
      <c r="G519" s="253"/>
      <c r="H519" s="256">
        <v>-3.6000000000000001</v>
      </c>
      <c r="I519" s="257"/>
      <c r="J519" s="253"/>
      <c r="K519" s="253"/>
      <c r="L519" s="258"/>
      <c r="M519" s="259"/>
      <c r="N519" s="260"/>
      <c r="O519" s="260"/>
      <c r="P519" s="260"/>
      <c r="Q519" s="260"/>
      <c r="R519" s="260"/>
      <c r="S519" s="260"/>
      <c r="T519" s="261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2" t="s">
        <v>165</v>
      </c>
      <c r="AU519" s="262" t="s">
        <v>85</v>
      </c>
      <c r="AV519" s="14" t="s">
        <v>85</v>
      </c>
      <c r="AW519" s="14" t="s">
        <v>32</v>
      </c>
      <c r="AX519" s="14" t="s">
        <v>76</v>
      </c>
      <c r="AY519" s="262" t="s">
        <v>156</v>
      </c>
    </row>
    <row r="520" s="13" customFormat="1">
      <c r="A520" s="13"/>
      <c r="B520" s="241"/>
      <c r="C520" s="242"/>
      <c r="D520" s="243" t="s">
        <v>165</v>
      </c>
      <c r="E520" s="244" t="s">
        <v>1</v>
      </c>
      <c r="F520" s="245" t="s">
        <v>185</v>
      </c>
      <c r="G520" s="242"/>
      <c r="H520" s="244" t="s">
        <v>1</v>
      </c>
      <c r="I520" s="246"/>
      <c r="J520" s="242"/>
      <c r="K520" s="242"/>
      <c r="L520" s="247"/>
      <c r="M520" s="248"/>
      <c r="N520" s="249"/>
      <c r="O520" s="249"/>
      <c r="P520" s="249"/>
      <c r="Q520" s="249"/>
      <c r="R520" s="249"/>
      <c r="S520" s="249"/>
      <c r="T520" s="25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1" t="s">
        <v>165</v>
      </c>
      <c r="AU520" s="251" t="s">
        <v>85</v>
      </c>
      <c r="AV520" s="13" t="s">
        <v>83</v>
      </c>
      <c r="AW520" s="13" t="s">
        <v>32</v>
      </c>
      <c r="AX520" s="13" t="s">
        <v>76</v>
      </c>
      <c r="AY520" s="251" t="s">
        <v>156</v>
      </c>
    </row>
    <row r="521" s="13" customFormat="1">
      <c r="A521" s="13"/>
      <c r="B521" s="241"/>
      <c r="C521" s="242"/>
      <c r="D521" s="243" t="s">
        <v>165</v>
      </c>
      <c r="E521" s="244" t="s">
        <v>1</v>
      </c>
      <c r="F521" s="245" t="s">
        <v>652</v>
      </c>
      <c r="G521" s="242"/>
      <c r="H521" s="244" t="s">
        <v>1</v>
      </c>
      <c r="I521" s="246"/>
      <c r="J521" s="242"/>
      <c r="K521" s="242"/>
      <c r="L521" s="247"/>
      <c r="M521" s="248"/>
      <c r="N521" s="249"/>
      <c r="O521" s="249"/>
      <c r="P521" s="249"/>
      <c r="Q521" s="249"/>
      <c r="R521" s="249"/>
      <c r="S521" s="249"/>
      <c r="T521" s="25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1" t="s">
        <v>165</v>
      </c>
      <c r="AU521" s="251" t="s">
        <v>85</v>
      </c>
      <c r="AV521" s="13" t="s">
        <v>83</v>
      </c>
      <c r="AW521" s="13" t="s">
        <v>32</v>
      </c>
      <c r="AX521" s="13" t="s">
        <v>76</v>
      </c>
      <c r="AY521" s="251" t="s">
        <v>156</v>
      </c>
    </row>
    <row r="522" s="14" customFormat="1">
      <c r="A522" s="14"/>
      <c r="B522" s="252"/>
      <c r="C522" s="253"/>
      <c r="D522" s="243" t="s">
        <v>165</v>
      </c>
      <c r="E522" s="254" t="s">
        <v>1</v>
      </c>
      <c r="F522" s="255" t="s">
        <v>653</v>
      </c>
      <c r="G522" s="253"/>
      <c r="H522" s="256">
        <v>64.512</v>
      </c>
      <c r="I522" s="257"/>
      <c r="J522" s="253"/>
      <c r="K522" s="253"/>
      <c r="L522" s="258"/>
      <c r="M522" s="259"/>
      <c r="N522" s="260"/>
      <c r="O522" s="260"/>
      <c r="P522" s="260"/>
      <c r="Q522" s="260"/>
      <c r="R522" s="260"/>
      <c r="S522" s="260"/>
      <c r="T522" s="261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2" t="s">
        <v>165</v>
      </c>
      <c r="AU522" s="262" t="s">
        <v>85</v>
      </c>
      <c r="AV522" s="14" t="s">
        <v>85</v>
      </c>
      <c r="AW522" s="14" t="s">
        <v>32</v>
      </c>
      <c r="AX522" s="14" t="s">
        <v>76</v>
      </c>
      <c r="AY522" s="262" t="s">
        <v>156</v>
      </c>
    </row>
    <row r="523" s="14" customFormat="1">
      <c r="A523" s="14"/>
      <c r="B523" s="252"/>
      <c r="C523" s="253"/>
      <c r="D523" s="243" t="s">
        <v>165</v>
      </c>
      <c r="E523" s="254" t="s">
        <v>1</v>
      </c>
      <c r="F523" s="255" t="s">
        <v>654</v>
      </c>
      <c r="G523" s="253"/>
      <c r="H523" s="256">
        <v>45.359999999999999</v>
      </c>
      <c r="I523" s="257"/>
      <c r="J523" s="253"/>
      <c r="K523" s="253"/>
      <c r="L523" s="258"/>
      <c r="M523" s="259"/>
      <c r="N523" s="260"/>
      <c r="O523" s="260"/>
      <c r="P523" s="260"/>
      <c r="Q523" s="260"/>
      <c r="R523" s="260"/>
      <c r="S523" s="260"/>
      <c r="T523" s="261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2" t="s">
        <v>165</v>
      </c>
      <c r="AU523" s="262" t="s">
        <v>85</v>
      </c>
      <c r="AV523" s="14" t="s">
        <v>85</v>
      </c>
      <c r="AW523" s="14" t="s">
        <v>32</v>
      </c>
      <c r="AX523" s="14" t="s">
        <v>76</v>
      </c>
      <c r="AY523" s="262" t="s">
        <v>156</v>
      </c>
    </row>
    <row r="524" s="13" customFormat="1">
      <c r="A524" s="13"/>
      <c r="B524" s="241"/>
      <c r="C524" s="242"/>
      <c r="D524" s="243" t="s">
        <v>165</v>
      </c>
      <c r="E524" s="244" t="s">
        <v>1</v>
      </c>
      <c r="F524" s="245" t="s">
        <v>266</v>
      </c>
      <c r="G524" s="242"/>
      <c r="H524" s="244" t="s">
        <v>1</v>
      </c>
      <c r="I524" s="246"/>
      <c r="J524" s="242"/>
      <c r="K524" s="242"/>
      <c r="L524" s="247"/>
      <c r="M524" s="248"/>
      <c r="N524" s="249"/>
      <c r="O524" s="249"/>
      <c r="P524" s="249"/>
      <c r="Q524" s="249"/>
      <c r="R524" s="249"/>
      <c r="S524" s="249"/>
      <c r="T524" s="25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1" t="s">
        <v>165</v>
      </c>
      <c r="AU524" s="251" t="s">
        <v>85</v>
      </c>
      <c r="AV524" s="13" t="s">
        <v>83</v>
      </c>
      <c r="AW524" s="13" t="s">
        <v>32</v>
      </c>
      <c r="AX524" s="13" t="s">
        <v>76</v>
      </c>
      <c r="AY524" s="251" t="s">
        <v>156</v>
      </c>
    </row>
    <row r="525" s="14" customFormat="1">
      <c r="A525" s="14"/>
      <c r="B525" s="252"/>
      <c r="C525" s="253"/>
      <c r="D525" s="243" t="s">
        <v>165</v>
      </c>
      <c r="E525" s="254" t="s">
        <v>1</v>
      </c>
      <c r="F525" s="255" t="s">
        <v>655</v>
      </c>
      <c r="G525" s="253"/>
      <c r="H525" s="256">
        <v>2.0699999999999998</v>
      </c>
      <c r="I525" s="257"/>
      <c r="J525" s="253"/>
      <c r="K525" s="253"/>
      <c r="L525" s="258"/>
      <c r="M525" s="259"/>
      <c r="N525" s="260"/>
      <c r="O525" s="260"/>
      <c r="P525" s="260"/>
      <c r="Q525" s="260"/>
      <c r="R525" s="260"/>
      <c r="S525" s="260"/>
      <c r="T525" s="261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2" t="s">
        <v>165</v>
      </c>
      <c r="AU525" s="262" t="s">
        <v>85</v>
      </c>
      <c r="AV525" s="14" t="s">
        <v>85</v>
      </c>
      <c r="AW525" s="14" t="s">
        <v>32</v>
      </c>
      <c r="AX525" s="14" t="s">
        <v>76</v>
      </c>
      <c r="AY525" s="262" t="s">
        <v>156</v>
      </c>
    </row>
    <row r="526" s="14" customFormat="1">
      <c r="A526" s="14"/>
      <c r="B526" s="252"/>
      <c r="C526" s="253"/>
      <c r="D526" s="243" t="s">
        <v>165</v>
      </c>
      <c r="E526" s="254" t="s">
        <v>1</v>
      </c>
      <c r="F526" s="255" t="s">
        <v>656</v>
      </c>
      <c r="G526" s="253"/>
      <c r="H526" s="256">
        <v>4.1399999999999997</v>
      </c>
      <c r="I526" s="257"/>
      <c r="J526" s="253"/>
      <c r="K526" s="253"/>
      <c r="L526" s="258"/>
      <c r="M526" s="259"/>
      <c r="N526" s="260"/>
      <c r="O526" s="260"/>
      <c r="P526" s="260"/>
      <c r="Q526" s="260"/>
      <c r="R526" s="260"/>
      <c r="S526" s="260"/>
      <c r="T526" s="261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2" t="s">
        <v>165</v>
      </c>
      <c r="AU526" s="262" t="s">
        <v>85</v>
      </c>
      <c r="AV526" s="14" t="s">
        <v>85</v>
      </c>
      <c r="AW526" s="14" t="s">
        <v>32</v>
      </c>
      <c r="AX526" s="14" t="s">
        <v>76</v>
      </c>
      <c r="AY526" s="262" t="s">
        <v>156</v>
      </c>
    </row>
    <row r="527" s="13" customFormat="1">
      <c r="A527" s="13"/>
      <c r="B527" s="241"/>
      <c r="C527" s="242"/>
      <c r="D527" s="243" t="s">
        <v>165</v>
      </c>
      <c r="E527" s="244" t="s">
        <v>1</v>
      </c>
      <c r="F527" s="245" t="s">
        <v>269</v>
      </c>
      <c r="G527" s="242"/>
      <c r="H527" s="244" t="s">
        <v>1</v>
      </c>
      <c r="I527" s="246"/>
      <c r="J527" s="242"/>
      <c r="K527" s="242"/>
      <c r="L527" s="247"/>
      <c r="M527" s="248"/>
      <c r="N527" s="249"/>
      <c r="O527" s="249"/>
      <c r="P527" s="249"/>
      <c r="Q527" s="249"/>
      <c r="R527" s="249"/>
      <c r="S527" s="249"/>
      <c r="T527" s="25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1" t="s">
        <v>165</v>
      </c>
      <c r="AU527" s="251" t="s">
        <v>85</v>
      </c>
      <c r="AV527" s="13" t="s">
        <v>83</v>
      </c>
      <c r="AW527" s="13" t="s">
        <v>32</v>
      </c>
      <c r="AX527" s="13" t="s">
        <v>76</v>
      </c>
      <c r="AY527" s="251" t="s">
        <v>156</v>
      </c>
    </row>
    <row r="528" s="14" customFormat="1">
      <c r="A528" s="14"/>
      <c r="B528" s="252"/>
      <c r="C528" s="253"/>
      <c r="D528" s="243" t="s">
        <v>165</v>
      </c>
      <c r="E528" s="254" t="s">
        <v>1</v>
      </c>
      <c r="F528" s="255" t="s">
        <v>527</v>
      </c>
      <c r="G528" s="253"/>
      <c r="H528" s="256">
        <v>-2.1499999999999999</v>
      </c>
      <c r="I528" s="257"/>
      <c r="J528" s="253"/>
      <c r="K528" s="253"/>
      <c r="L528" s="258"/>
      <c r="M528" s="259"/>
      <c r="N528" s="260"/>
      <c r="O528" s="260"/>
      <c r="P528" s="260"/>
      <c r="Q528" s="260"/>
      <c r="R528" s="260"/>
      <c r="S528" s="260"/>
      <c r="T528" s="261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2" t="s">
        <v>165</v>
      </c>
      <c r="AU528" s="262" t="s">
        <v>85</v>
      </c>
      <c r="AV528" s="14" t="s">
        <v>85</v>
      </c>
      <c r="AW528" s="14" t="s">
        <v>32</v>
      </c>
      <c r="AX528" s="14" t="s">
        <v>76</v>
      </c>
      <c r="AY528" s="262" t="s">
        <v>156</v>
      </c>
    </row>
    <row r="529" s="14" customFormat="1">
      <c r="A529" s="14"/>
      <c r="B529" s="252"/>
      <c r="C529" s="253"/>
      <c r="D529" s="243" t="s">
        <v>165</v>
      </c>
      <c r="E529" s="254" t="s">
        <v>1</v>
      </c>
      <c r="F529" s="255" t="s">
        <v>657</v>
      </c>
      <c r="G529" s="253"/>
      <c r="H529" s="256">
        <v>-15.869999999999999</v>
      </c>
      <c r="I529" s="257"/>
      <c r="J529" s="253"/>
      <c r="K529" s="253"/>
      <c r="L529" s="258"/>
      <c r="M529" s="259"/>
      <c r="N529" s="260"/>
      <c r="O529" s="260"/>
      <c r="P529" s="260"/>
      <c r="Q529" s="260"/>
      <c r="R529" s="260"/>
      <c r="S529" s="260"/>
      <c r="T529" s="261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2" t="s">
        <v>165</v>
      </c>
      <c r="AU529" s="262" t="s">
        <v>85</v>
      </c>
      <c r="AV529" s="14" t="s">
        <v>85</v>
      </c>
      <c r="AW529" s="14" t="s">
        <v>32</v>
      </c>
      <c r="AX529" s="14" t="s">
        <v>76</v>
      </c>
      <c r="AY529" s="262" t="s">
        <v>156</v>
      </c>
    </row>
    <row r="530" s="13" customFormat="1">
      <c r="A530" s="13"/>
      <c r="B530" s="241"/>
      <c r="C530" s="242"/>
      <c r="D530" s="243" t="s">
        <v>165</v>
      </c>
      <c r="E530" s="244" t="s">
        <v>1</v>
      </c>
      <c r="F530" s="245" t="s">
        <v>658</v>
      </c>
      <c r="G530" s="242"/>
      <c r="H530" s="244" t="s">
        <v>1</v>
      </c>
      <c r="I530" s="246"/>
      <c r="J530" s="242"/>
      <c r="K530" s="242"/>
      <c r="L530" s="247"/>
      <c r="M530" s="248"/>
      <c r="N530" s="249"/>
      <c r="O530" s="249"/>
      <c r="P530" s="249"/>
      <c r="Q530" s="249"/>
      <c r="R530" s="249"/>
      <c r="S530" s="249"/>
      <c r="T530" s="250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1" t="s">
        <v>165</v>
      </c>
      <c r="AU530" s="251" t="s">
        <v>85</v>
      </c>
      <c r="AV530" s="13" t="s">
        <v>83</v>
      </c>
      <c r="AW530" s="13" t="s">
        <v>32</v>
      </c>
      <c r="AX530" s="13" t="s">
        <v>76</v>
      </c>
      <c r="AY530" s="251" t="s">
        <v>156</v>
      </c>
    </row>
    <row r="531" s="14" customFormat="1">
      <c r="A531" s="14"/>
      <c r="B531" s="252"/>
      <c r="C531" s="253"/>
      <c r="D531" s="243" t="s">
        <v>165</v>
      </c>
      <c r="E531" s="254" t="s">
        <v>1</v>
      </c>
      <c r="F531" s="255" t="s">
        <v>653</v>
      </c>
      <c r="G531" s="253"/>
      <c r="H531" s="256">
        <v>64.512</v>
      </c>
      <c r="I531" s="257"/>
      <c r="J531" s="253"/>
      <c r="K531" s="253"/>
      <c r="L531" s="258"/>
      <c r="M531" s="259"/>
      <c r="N531" s="260"/>
      <c r="O531" s="260"/>
      <c r="P531" s="260"/>
      <c r="Q531" s="260"/>
      <c r="R531" s="260"/>
      <c r="S531" s="260"/>
      <c r="T531" s="261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2" t="s">
        <v>165</v>
      </c>
      <c r="AU531" s="262" t="s">
        <v>85</v>
      </c>
      <c r="AV531" s="14" t="s">
        <v>85</v>
      </c>
      <c r="AW531" s="14" t="s">
        <v>32</v>
      </c>
      <c r="AX531" s="14" t="s">
        <v>76</v>
      </c>
      <c r="AY531" s="262" t="s">
        <v>156</v>
      </c>
    </row>
    <row r="532" s="14" customFormat="1">
      <c r="A532" s="14"/>
      <c r="B532" s="252"/>
      <c r="C532" s="253"/>
      <c r="D532" s="243" t="s">
        <v>165</v>
      </c>
      <c r="E532" s="254" t="s">
        <v>1</v>
      </c>
      <c r="F532" s="255" t="s">
        <v>654</v>
      </c>
      <c r="G532" s="253"/>
      <c r="H532" s="256">
        <v>45.359999999999999</v>
      </c>
      <c r="I532" s="257"/>
      <c r="J532" s="253"/>
      <c r="K532" s="253"/>
      <c r="L532" s="258"/>
      <c r="M532" s="259"/>
      <c r="N532" s="260"/>
      <c r="O532" s="260"/>
      <c r="P532" s="260"/>
      <c r="Q532" s="260"/>
      <c r="R532" s="260"/>
      <c r="S532" s="260"/>
      <c r="T532" s="261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2" t="s">
        <v>165</v>
      </c>
      <c r="AU532" s="262" t="s">
        <v>85</v>
      </c>
      <c r="AV532" s="14" t="s">
        <v>85</v>
      </c>
      <c r="AW532" s="14" t="s">
        <v>32</v>
      </c>
      <c r="AX532" s="14" t="s">
        <v>76</v>
      </c>
      <c r="AY532" s="262" t="s">
        <v>156</v>
      </c>
    </row>
    <row r="533" s="13" customFormat="1">
      <c r="A533" s="13"/>
      <c r="B533" s="241"/>
      <c r="C533" s="242"/>
      <c r="D533" s="243" t="s">
        <v>165</v>
      </c>
      <c r="E533" s="244" t="s">
        <v>1</v>
      </c>
      <c r="F533" s="245" t="s">
        <v>266</v>
      </c>
      <c r="G533" s="242"/>
      <c r="H533" s="244" t="s">
        <v>1</v>
      </c>
      <c r="I533" s="246"/>
      <c r="J533" s="242"/>
      <c r="K533" s="242"/>
      <c r="L533" s="247"/>
      <c r="M533" s="248"/>
      <c r="N533" s="249"/>
      <c r="O533" s="249"/>
      <c r="P533" s="249"/>
      <c r="Q533" s="249"/>
      <c r="R533" s="249"/>
      <c r="S533" s="249"/>
      <c r="T533" s="250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1" t="s">
        <v>165</v>
      </c>
      <c r="AU533" s="251" t="s">
        <v>85</v>
      </c>
      <c r="AV533" s="13" t="s">
        <v>83</v>
      </c>
      <c r="AW533" s="13" t="s">
        <v>32</v>
      </c>
      <c r="AX533" s="13" t="s">
        <v>76</v>
      </c>
      <c r="AY533" s="251" t="s">
        <v>156</v>
      </c>
    </row>
    <row r="534" s="14" customFormat="1">
      <c r="A534" s="14"/>
      <c r="B534" s="252"/>
      <c r="C534" s="253"/>
      <c r="D534" s="243" t="s">
        <v>165</v>
      </c>
      <c r="E534" s="254" t="s">
        <v>1</v>
      </c>
      <c r="F534" s="255" t="s">
        <v>655</v>
      </c>
      <c r="G534" s="253"/>
      <c r="H534" s="256">
        <v>2.0699999999999998</v>
      </c>
      <c r="I534" s="257"/>
      <c r="J534" s="253"/>
      <c r="K534" s="253"/>
      <c r="L534" s="258"/>
      <c r="M534" s="259"/>
      <c r="N534" s="260"/>
      <c r="O534" s="260"/>
      <c r="P534" s="260"/>
      <c r="Q534" s="260"/>
      <c r="R534" s="260"/>
      <c r="S534" s="260"/>
      <c r="T534" s="261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2" t="s">
        <v>165</v>
      </c>
      <c r="AU534" s="262" t="s">
        <v>85</v>
      </c>
      <c r="AV534" s="14" t="s">
        <v>85</v>
      </c>
      <c r="AW534" s="14" t="s">
        <v>32</v>
      </c>
      <c r="AX534" s="14" t="s">
        <v>76</v>
      </c>
      <c r="AY534" s="262" t="s">
        <v>156</v>
      </c>
    </row>
    <row r="535" s="14" customFormat="1">
      <c r="A535" s="14"/>
      <c r="B535" s="252"/>
      <c r="C535" s="253"/>
      <c r="D535" s="243" t="s">
        <v>165</v>
      </c>
      <c r="E535" s="254" t="s">
        <v>1</v>
      </c>
      <c r="F535" s="255" t="s">
        <v>656</v>
      </c>
      <c r="G535" s="253"/>
      <c r="H535" s="256">
        <v>4.1399999999999997</v>
      </c>
      <c r="I535" s="257"/>
      <c r="J535" s="253"/>
      <c r="K535" s="253"/>
      <c r="L535" s="258"/>
      <c r="M535" s="259"/>
      <c r="N535" s="260"/>
      <c r="O535" s="260"/>
      <c r="P535" s="260"/>
      <c r="Q535" s="260"/>
      <c r="R535" s="260"/>
      <c r="S535" s="260"/>
      <c r="T535" s="261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2" t="s">
        <v>165</v>
      </c>
      <c r="AU535" s="262" t="s">
        <v>85</v>
      </c>
      <c r="AV535" s="14" t="s">
        <v>85</v>
      </c>
      <c r="AW535" s="14" t="s">
        <v>32</v>
      </c>
      <c r="AX535" s="14" t="s">
        <v>76</v>
      </c>
      <c r="AY535" s="262" t="s">
        <v>156</v>
      </c>
    </row>
    <row r="536" s="13" customFormat="1">
      <c r="A536" s="13"/>
      <c r="B536" s="241"/>
      <c r="C536" s="242"/>
      <c r="D536" s="243" t="s">
        <v>165</v>
      </c>
      <c r="E536" s="244" t="s">
        <v>1</v>
      </c>
      <c r="F536" s="245" t="s">
        <v>269</v>
      </c>
      <c r="G536" s="242"/>
      <c r="H536" s="244" t="s">
        <v>1</v>
      </c>
      <c r="I536" s="246"/>
      <c r="J536" s="242"/>
      <c r="K536" s="242"/>
      <c r="L536" s="247"/>
      <c r="M536" s="248"/>
      <c r="N536" s="249"/>
      <c r="O536" s="249"/>
      <c r="P536" s="249"/>
      <c r="Q536" s="249"/>
      <c r="R536" s="249"/>
      <c r="S536" s="249"/>
      <c r="T536" s="250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1" t="s">
        <v>165</v>
      </c>
      <c r="AU536" s="251" t="s">
        <v>85</v>
      </c>
      <c r="AV536" s="13" t="s">
        <v>83</v>
      </c>
      <c r="AW536" s="13" t="s">
        <v>32</v>
      </c>
      <c r="AX536" s="13" t="s">
        <v>76</v>
      </c>
      <c r="AY536" s="251" t="s">
        <v>156</v>
      </c>
    </row>
    <row r="537" s="14" customFormat="1">
      <c r="A537" s="14"/>
      <c r="B537" s="252"/>
      <c r="C537" s="253"/>
      <c r="D537" s="243" t="s">
        <v>165</v>
      </c>
      <c r="E537" s="254" t="s">
        <v>1</v>
      </c>
      <c r="F537" s="255" t="s">
        <v>527</v>
      </c>
      <c r="G537" s="253"/>
      <c r="H537" s="256">
        <v>-2.1499999999999999</v>
      </c>
      <c r="I537" s="257"/>
      <c r="J537" s="253"/>
      <c r="K537" s="253"/>
      <c r="L537" s="258"/>
      <c r="M537" s="259"/>
      <c r="N537" s="260"/>
      <c r="O537" s="260"/>
      <c r="P537" s="260"/>
      <c r="Q537" s="260"/>
      <c r="R537" s="260"/>
      <c r="S537" s="260"/>
      <c r="T537" s="261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2" t="s">
        <v>165</v>
      </c>
      <c r="AU537" s="262" t="s">
        <v>85</v>
      </c>
      <c r="AV537" s="14" t="s">
        <v>85</v>
      </c>
      <c r="AW537" s="14" t="s">
        <v>32</v>
      </c>
      <c r="AX537" s="14" t="s">
        <v>76</v>
      </c>
      <c r="AY537" s="262" t="s">
        <v>156</v>
      </c>
    </row>
    <row r="538" s="14" customFormat="1">
      <c r="A538" s="14"/>
      <c r="B538" s="252"/>
      <c r="C538" s="253"/>
      <c r="D538" s="243" t="s">
        <v>165</v>
      </c>
      <c r="E538" s="254" t="s">
        <v>1</v>
      </c>
      <c r="F538" s="255" t="s">
        <v>657</v>
      </c>
      <c r="G538" s="253"/>
      <c r="H538" s="256">
        <v>-15.869999999999999</v>
      </c>
      <c r="I538" s="257"/>
      <c r="J538" s="253"/>
      <c r="K538" s="253"/>
      <c r="L538" s="258"/>
      <c r="M538" s="259"/>
      <c r="N538" s="260"/>
      <c r="O538" s="260"/>
      <c r="P538" s="260"/>
      <c r="Q538" s="260"/>
      <c r="R538" s="260"/>
      <c r="S538" s="260"/>
      <c r="T538" s="261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62" t="s">
        <v>165</v>
      </c>
      <c r="AU538" s="262" t="s">
        <v>85</v>
      </c>
      <c r="AV538" s="14" t="s">
        <v>85</v>
      </c>
      <c r="AW538" s="14" t="s">
        <v>32</v>
      </c>
      <c r="AX538" s="14" t="s">
        <v>76</v>
      </c>
      <c r="AY538" s="262" t="s">
        <v>156</v>
      </c>
    </row>
    <row r="539" s="13" customFormat="1">
      <c r="A539" s="13"/>
      <c r="B539" s="241"/>
      <c r="C539" s="242"/>
      <c r="D539" s="243" t="s">
        <v>165</v>
      </c>
      <c r="E539" s="244" t="s">
        <v>1</v>
      </c>
      <c r="F539" s="245" t="s">
        <v>659</v>
      </c>
      <c r="G539" s="242"/>
      <c r="H539" s="244" t="s">
        <v>1</v>
      </c>
      <c r="I539" s="246"/>
      <c r="J539" s="242"/>
      <c r="K539" s="242"/>
      <c r="L539" s="247"/>
      <c r="M539" s="248"/>
      <c r="N539" s="249"/>
      <c r="O539" s="249"/>
      <c r="P539" s="249"/>
      <c r="Q539" s="249"/>
      <c r="R539" s="249"/>
      <c r="S539" s="249"/>
      <c r="T539" s="250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1" t="s">
        <v>165</v>
      </c>
      <c r="AU539" s="251" t="s">
        <v>85</v>
      </c>
      <c r="AV539" s="13" t="s">
        <v>83</v>
      </c>
      <c r="AW539" s="13" t="s">
        <v>32</v>
      </c>
      <c r="AX539" s="13" t="s">
        <v>76</v>
      </c>
      <c r="AY539" s="251" t="s">
        <v>156</v>
      </c>
    </row>
    <row r="540" s="14" customFormat="1">
      <c r="A540" s="14"/>
      <c r="B540" s="252"/>
      <c r="C540" s="253"/>
      <c r="D540" s="243" t="s">
        <v>165</v>
      </c>
      <c r="E540" s="254" t="s">
        <v>1</v>
      </c>
      <c r="F540" s="255" t="s">
        <v>660</v>
      </c>
      <c r="G540" s="253"/>
      <c r="H540" s="256">
        <v>18</v>
      </c>
      <c r="I540" s="257"/>
      <c r="J540" s="253"/>
      <c r="K540" s="253"/>
      <c r="L540" s="258"/>
      <c r="M540" s="259"/>
      <c r="N540" s="260"/>
      <c r="O540" s="260"/>
      <c r="P540" s="260"/>
      <c r="Q540" s="260"/>
      <c r="R540" s="260"/>
      <c r="S540" s="260"/>
      <c r="T540" s="261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2" t="s">
        <v>165</v>
      </c>
      <c r="AU540" s="262" t="s">
        <v>85</v>
      </c>
      <c r="AV540" s="14" t="s">
        <v>85</v>
      </c>
      <c r="AW540" s="14" t="s">
        <v>32</v>
      </c>
      <c r="AX540" s="14" t="s">
        <v>76</v>
      </c>
      <c r="AY540" s="262" t="s">
        <v>156</v>
      </c>
    </row>
    <row r="541" s="14" customFormat="1">
      <c r="A541" s="14"/>
      <c r="B541" s="252"/>
      <c r="C541" s="253"/>
      <c r="D541" s="243" t="s">
        <v>165</v>
      </c>
      <c r="E541" s="254" t="s">
        <v>1</v>
      </c>
      <c r="F541" s="255" t="s">
        <v>661</v>
      </c>
      <c r="G541" s="253"/>
      <c r="H541" s="256">
        <v>32.399999999999999</v>
      </c>
      <c r="I541" s="257"/>
      <c r="J541" s="253"/>
      <c r="K541" s="253"/>
      <c r="L541" s="258"/>
      <c r="M541" s="259"/>
      <c r="N541" s="260"/>
      <c r="O541" s="260"/>
      <c r="P541" s="260"/>
      <c r="Q541" s="260"/>
      <c r="R541" s="260"/>
      <c r="S541" s="260"/>
      <c r="T541" s="261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2" t="s">
        <v>165</v>
      </c>
      <c r="AU541" s="262" t="s">
        <v>85</v>
      </c>
      <c r="AV541" s="14" t="s">
        <v>85</v>
      </c>
      <c r="AW541" s="14" t="s">
        <v>32</v>
      </c>
      <c r="AX541" s="14" t="s">
        <v>76</v>
      </c>
      <c r="AY541" s="262" t="s">
        <v>156</v>
      </c>
    </row>
    <row r="542" s="13" customFormat="1">
      <c r="A542" s="13"/>
      <c r="B542" s="241"/>
      <c r="C542" s="242"/>
      <c r="D542" s="243" t="s">
        <v>165</v>
      </c>
      <c r="E542" s="244" t="s">
        <v>1</v>
      </c>
      <c r="F542" s="245" t="s">
        <v>266</v>
      </c>
      <c r="G542" s="242"/>
      <c r="H542" s="244" t="s">
        <v>1</v>
      </c>
      <c r="I542" s="246"/>
      <c r="J542" s="242"/>
      <c r="K542" s="242"/>
      <c r="L542" s="247"/>
      <c r="M542" s="248"/>
      <c r="N542" s="249"/>
      <c r="O542" s="249"/>
      <c r="P542" s="249"/>
      <c r="Q542" s="249"/>
      <c r="R542" s="249"/>
      <c r="S542" s="249"/>
      <c r="T542" s="250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1" t="s">
        <v>165</v>
      </c>
      <c r="AU542" s="251" t="s">
        <v>85</v>
      </c>
      <c r="AV542" s="13" t="s">
        <v>83</v>
      </c>
      <c r="AW542" s="13" t="s">
        <v>32</v>
      </c>
      <c r="AX542" s="13" t="s">
        <v>76</v>
      </c>
      <c r="AY542" s="251" t="s">
        <v>156</v>
      </c>
    </row>
    <row r="543" s="14" customFormat="1">
      <c r="A543" s="14"/>
      <c r="B543" s="252"/>
      <c r="C543" s="253"/>
      <c r="D543" s="243" t="s">
        <v>165</v>
      </c>
      <c r="E543" s="254" t="s">
        <v>1</v>
      </c>
      <c r="F543" s="255" t="s">
        <v>267</v>
      </c>
      <c r="G543" s="253"/>
      <c r="H543" s="256">
        <v>0.59999999999999998</v>
      </c>
      <c r="I543" s="257"/>
      <c r="J543" s="253"/>
      <c r="K543" s="253"/>
      <c r="L543" s="258"/>
      <c r="M543" s="259"/>
      <c r="N543" s="260"/>
      <c r="O543" s="260"/>
      <c r="P543" s="260"/>
      <c r="Q543" s="260"/>
      <c r="R543" s="260"/>
      <c r="S543" s="260"/>
      <c r="T543" s="261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2" t="s">
        <v>165</v>
      </c>
      <c r="AU543" s="262" t="s">
        <v>85</v>
      </c>
      <c r="AV543" s="14" t="s">
        <v>85</v>
      </c>
      <c r="AW543" s="14" t="s">
        <v>32</v>
      </c>
      <c r="AX543" s="14" t="s">
        <v>76</v>
      </c>
      <c r="AY543" s="262" t="s">
        <v>156</v>
      </c>
    </row>
    <row r="544" s="14" customFormat="1">
      <c r="A544" s="14"/>
      <c r="B544" s="252"/>
      <c r="C544" s="253"/>
      <c r="D544" s="243" t="s">
        <v>165</v>
      </c>
      <c r="E544" s="254" t="s">
        <v>1</v>
      </c>
      <c r="F544" s="255" t="s">
        <v>268</v>
      </c>
      <c r="G544" s="253"/>
      <c r="H544" s="256">
        <v>0.75</v>
      </c>
      <c r="I544" s="257"/>
      <c r="J544" s="253"/>
      <c r="K544" s="253"/>
      <c r="L544" s="258"/>
      <c r="M544" s="259"/>
      <c r="N544" s="260"/>
      <c r="O544" s="260"/>
      <c r="P544" s="260"/>
      <c r="Q544" s="260"/>
      <c r="R544" s="260"/>
      <c r="S544" s="260"/>
      <c r="T544" s="261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2" t="s">
        <v>165</v>
      </c>
      <c r="AU544" s="262" t="s">
        <v>85</v>
      </c>
      <c r="AV544" s="14" t="s">
        <v>85</v>
      </c>
      <c r="AW544" s="14" t="s">
        <v>32</v>
      </c>
      <c r="AX544" s="14" t="s">
        <v>76</v>
      </c>
      <c r="AY544" s="262" t="s">
        <v>156</v>
      </c>
    </row>
    <row r="545" s="13" customFormat="1">
      <c r="A545" s="13"/>
      <c r="B545" s="241"/>
      <c r="C545" s="242"/>
      <c r="D545" s="243" t="s">
        <v>165</v>
      </c>
      <c r="E545" s="244" t="s">
        <v>1</v>
      </c>
      <c r="F545" s="245" t="s">
        <v>269</v>
      </c>
      <c r="G545" s="242"/>
      <c r="H545" s="244" t="s">
        <v>1</v>
      </c>
      <c r="I545" s="246"/>
      <c r="J545" s="242"/>
      <c r="K545" s="242"/>
      <c r="L545" s="247"/>
      <c r="M545" s="248"/>
      <c r="N545" s="249"/>
      <c r="O545" s="249"/>
      <c r="P545" s="249"/>
      <c r="Q545" s="249"/>
      <c r="R545" s="249"/>
      <c r="S545" s="249"/>
      <c r="T545" s="25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1" t="s">
        <v>165</v>
      </c>
      <c r="AU545" s="251" t="s">
        <v>85</v>
      </c>
      <c r="AV545" s="13" t="s">
        <v>83</v>
      </c>
      <c r="AW545" s="13" t="s">
        <v>32</v>
      </c>
      <c r="AX545" s="13" t="s">
        <v>76</v>
      </c>
      <c r="AY545" s="251" t="s">
        <v>156</v>
      </c>
    </row>
    <row r="546" s="14" customFormat="1">
      <c r="A546" s="14"/>
      <c r="B546" s="252"/>
      <c r="C546" s="253"/>
      <c r="D546" s="243" t="s">
        <v>165</v>
      </c>
      <c r="E546" s="254" t="s">
        <v>1</v>
      </c>
      <c r="F546" s="255" t="s">
        <v>527</v>
      </c>
      <c r="G546" s="253"/>
      <c r="H546" s="256">
        <v>-2.1499999999999999</v>
      </c>
      <c r="I546" s="257"/>
      <c r="J546" s="253"/>
      <c r="K546" s="253"/>
      <c r="L546" s="258"/>
      <c r="M546" s="259"/>
      <c r="N546" s="260"/>
      <c r="O546" s="260"/>
      <c r="P546" s="260"/>
      <c r="Q546" s="260"/>
      <c r="R546" s="260"/>
      <c r="S546" s="260"/>
      <c r="T546" s="261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2" t="s">
        <v>165</v>
      </c>
      <c r="AU546" s="262" t="s">
        <v>85</v>
      </c>
      <c r="AV546" s="14" t="s">
        <v>85</v>
      </c>
      <c r="AW546" s="14" t="s">
        <v>32</v>
      </c>
      <c r="AX546" s="14" t="s">
        <v>76</v>
      </c>
      <c r="AY546" s="262" t="s">
        <v>156</v>
      </c>
    </row>
    <row r="547" s="14" customFormat="1">
      <c r="A547" s="14"/>
      <c r="B547" s="252"/>
      <c r="C547" s="253"/>
      <c r="D547" s="243" t="s">
        <v>165</v>
      </c>
      <c r="E547" s="254" t="s">
        <v>1</v>
      </c>
      <c r="F547" s="255" t="s">
        <v>275</v>
      </c>
      <c r="G547" s="253"/>
      <c r="H547" s="256">
        <v>-2.5</v>
      </c>
      <c r="I547" s="257"/>
      <c r="J547" s="253"/>
      <c r="K547" s="253"/>
      <c r="L547" s="258"/>
      <c r="M547" s="259"/>
      <c r="N547" s="260"/>
      <c r="O547" s="260"/>
      <c r="P547" s="260"/>
      <c r="Q547" s="260"/>
      <c r="R547" s="260"/>
      <c r="S547" s="260"/>
      <c r="T547" s="261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2" t="s">
        <v>165</v>
      </c>
      <c r="AU547" s="262" t="s">
        <v>85</v>
      </c>
      <c r="AV547" s="14" t="s">
        <v>85</v>
      </c>
      <c r="AW547" s="14" t="s">
        <v>32</v>
      </c>
      <c r="AX547" s="14" t="s">
        <v>76</v>
      </c>
      <c r="AY547" s="262" t="s">
        <v>156</v>
      </c>
    </row>
    <row r="548" s="13" customFormat="1">
      <c r="A548" s="13"/>
      <c r="B548" s="241"/>
      <c r="C548" s="242"/>
      <c r="D548" s="243" t="s">
        <v>165</v>
      </c>
      <c r="E548" s="244" t="s">
        <v>1</v>
      </c>
      <c r="F548" s="245" t="s">
        <v>662</v>
      </c>
      <c r="G548" s="242"/>
      <c r="H548" s="244" t="s">
        <v>1</v>
      </c>
      <c r="I548" s="246"/>
      <c r="J548" s="242"/>
      <c r="K548" s="242"/>
      <c r="L548" s="247"/>
      <c r="M548" s="248"/>
      <c r="N548" s="249"/>
      <c r="O548" s="249"/>
      <c r="P548" s="249"/>
      <c r="Q548" s="249"/>
      <c r="R548" s="249"/>
      <c r="S548" s="249"/>
      <c r="T548" s="25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1" t="s">
        <v>165</v>
      </c>
      <c r="AU548" s="251" t="s">
        <v>85</v>
      </c>
      <c r="AV548" s="13" t="s">
        <v>83</v>
      </c>
      <c r="AW548" s="13" t="s">
        <v>32</v>
      </c>
      <c r="AX548" s="13" t="s">
        <v>76</v>
      </c>
      <c r="AY548" s="251" t="s">
        <v>156</v>
      </c>
    </row>
    <row r="549" s="14" customFormat="1">
      <c r="A549" s="14"/>
      <c r="B549" s="252"/>
      <c r="C549" s="253"/>
      <c r="D549" s="243" t="s">
        <v>165</v>
      </c>
      <c r="E549" s="254" t="s">
        <v>1</v>
      </c>
      <c r="F549" s="255" t="s">
        <v>663</v>
      </c>
      <c r="G549" s="253"/>
      <c r="H549" s="256">
        <v>98.424000000000007</v>
      </c>
      <c r="I549" s="257"/>
      <c r="J549" s="253"/>
      <c r="K549" s="253"/>
      <c r="L549" s="258"/>
      <c r="M549" s="259"/>
      <c r="N549" s="260"/>
      <c r="O549" s="260"/>
      <c r="P549" s="260"/>
      <c r="Q549" s="260"/>
      <c r="R549" s="260"/>
      <c r="S549" s="260"/>
      <c r="T549" s="261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2" t="s">
        <v>165</v>
      </c>
      <c r="AU549" s="262" t="s">
        <v>85</v>
      </c>
      <c r="AV549" s="14" t="s">
        <v>85</v>
      </c>
      <c r="AW549" s="14" t="s">
        <v>32</v>
      </c>
      <c r="AX549" s="14" t="s">
        <v>76</v>
      </c>
      <c r="AY549" s="262" t="s">
        <v>156</v>
      </c>
    </row>
    <row r="550" s="14" customFormat="1">
      <c r="A550" s="14"/>
      <c r="B550" s="252"/>
      <c r="C550" s="253"/>
      <c r="D550" s="243" t="s">
        <v>165</v>
      </c>
      <c r="E550" s="254" t="s">
        <v>1</v>
      </c>
      <c r="F550" s="255" t="s">
        <v>660</v>
      </c>
      <c r="G550" s="253"/>
      <c r="H550" s="256">
        <v>18</v>
      </c>
      <c r="I550" s="257"/>
      <c r="J550" s="253"/>
      <c r="K550" s="253"/>
      <c r="L550" s="258"/>
      <c r="M550" s="259"/>
      <c r="N550" s="260"/>
      <c r="O550" s="260"/>
      <c r="P550" s="260"/>
      <c r="Q550" s="260"/>
      <c r="R550" s="260"/>
      <c r="S550" s="260"/>
      <c r="T550" s="261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2" t="s">
        <v>165</v>
      </c>
      <c r="AU550" s="262" t="s">
        <v>85</v>
      </c>
      <c r="AV550" s="14" t="s">
        <v>85</v>
      </c>
      <c r="AW550" s="14" t="s">
        <v>32</v>
      </c>
      <c r="AX550" s="14" t="s">
        <v>76</v>
      </c>
      <c r="AY550" s="262" t="s">
        <v>156</v>
      </c>
    </row>
    <row r="551" s="13" customFormat="1">
      <c r="A551" s="13"/>
      <c r="B551" s="241"/>
      <c r="C551" s="242"/>
      <c r="D551" s="243" t="s">
        <v>165</v>
      </c>
      <c r="E551" s="244" t="s">
        <v>1</v>
      </c>
      <c r="F551" s="245" t="s">
        <v>266</v>
      </c>
      <c r="G551" s="242"/>
      <c r="H551" s="244" t="s">
        <v>1</v>
      </c>
      <c r="I551" s="246"/>
      <c r="J551" s="242"/>
      <c r="K551" s="242"/>
      <c r="L551" s="247"/>
      <c r="M551" s="248"/>
      <c r="N551" s="249"/>
      <c r="O551" s="249"/>
      <c r="P551" s="249"/>
      <c r="Q551" s="249"/>
      <c r="R551" s="249"/>
      <c r="S551" s="249"/>
      <c r="T551" s="25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1" t="s">
        <v>165</v>
      </c>
      <c r="AU551" s="251" t="s">
        <v>85</v>
      </c>
      <c r="AV551" s="13" t="s">
        <v>83</v>
      </c>
      <c r="AW551" s="13" t="s">
        <v>32</v>
      </c>
      <c r="AX551" s="13" t="s">
        <v>76</v>
      </c>
      <c r="AY551" s="251" t="s">
        <v>156</v>
      </c>
    </row>
    <row r="552" s="14" customFormat="1">
      <c r="A552" s="14"/>
      <c r="B552" s="252"/>
      <c r="C552" s="253"/>
      <c r="D552" s="243" t="s">
        <v>165</v>
      </c>
      <c r="E552" s="254" t="s">
        <v>1</v>
      </c>
      <c r="F552" s="255" t="s">
        <v>664</v>
      </c>
      <c r="G552" s="253"/>
      <c r="H552" s="256">
        <v>1.2</v>
      </c>
      <c r="I552" s="257"/>
      <c r="J552" s="253"/>
      <c r="K552" s="253"/>
      <c r="L552" s="258"/>
      <c r="M552" s="259"/>
      <c r="N552" s="260"/>
      <c r="O552" s="260"/>
      <c r="P552" s="260"/>
      <c r="Q552" s="260"/>
      <c r="R552" s="260"/>
      <c r="S552" s="260"/>
      <c r="T552" s="261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2" t="s">
        <v>165</v>
      </c>
      <c r="AU552" s="262" t="s">
        <v>85</v>
      </c>
      <c r="AV552" s="14" t="s">
        <v>85</v>
      </c>
      <c r="AW552" s="14" t="s">
        <v>32</v>
      </c>
      <c r="AX552" s="14" t="s">
        <v>76</v>
      </c>
      <c r="AY552" s="262" t="s">
        <v>156</v>
      </c>
    </row>
    <row r="553" s="14" customFormat="1">
      <c r="A553" s="14"/>
      <c r="B553" s="252"/>
      <c r="C553" s="253"/>
      <c r="D553" s="243" t="s">
        <v>165</v>
      </c>
      <c r="E553" s="254" t="s">
        <v>1</v>
      </c>
      <c r="F553" s="255" t="s">
        <v>665</v>
      </c>
      <c r="G553" s="253"/>
      <c r="H553" s="256">
        <v>1.5</v>
      </c>
      <c r="I553" s="257"/>
      <c r="J553" s="253"/>
      <c r="K553" s="253"/>
      <c r="L553" s="258"/>
      <c r="M553" s="259"/>
      <c r="N553" s="260"/>
      <c r="O553" s="260"/>
      <c r="P553" s="260"/>
      <c r="Q553" s="260"/>
      <c r="R553" s="260"/>
      <c r="S553" s="260"/>
      <c r="T553" s="261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2" t="s">
        <v>165</v>
      </c>
      <c r="AU553" s="262" t="s">
        <v>85</v>
      </c>
      <c r="AV553" s="14" t="s">
        <v>85</v>
      </c>
      <c r="AW553" s="14" t="s">
        <v>32</v>
      </c>
      <c r="AX553" s="14" t="s">
        <v>76</v>
      </c>
      <c r="AY553" s="262" t="s">
        <v>156</v>
      </c>
    </row>
    <row r="554" s="14" customFormat="1">
      <c r="A554" s="14"/>
      <c r="B554" s="252"/>
      <c r="C554" s="253"/>
      <c r="D554" s="243" t="s">
        <v>165</v>
      </c>
      <c r="E554" s="254" t="s">
        <v>1</v>
      </c>
      <c r="F554" s="255" t="s">
        <v>267</v>
      </c>
      <c r="G554" s="253"/>
      <c r="H554" s="256">
        <v>0.59999999999999998</v>
      </c>
      <c r="I554" s="257"/>
      <c r="J554" s="253"/>
      <c r="K554" s="253"/>
      <c r="L554" s="258"/>
      <c r="M554" s="259"/>
      <c r="N554" s="260"/>
      <c r="O554" s="260"/>
      <c r="P554" s="260"/>
      <c r="Q554" s="260"/>
      <c r="R554" s="260"/>
      <c r="S554" s="260"/>
      <c r="T554" s="261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2" t="s">
        <v>165</v>
      </c>
      <c r="AU554" s="262" t="s">
        <v>85</v>
      </c>
      <c r="AV554" s="14" t="s">
        <v>85</v>
      </c>
      <c r="AW554" s="14" t="s">
        <v>32</v>
      </c>
      <c r="AX554" s="14" t="s">
        <v>76</v>
      </c>
      <c r="AY554" s="262" t="s">
        <v>156</v>
      </c>
    </row>
    <row r="555" s="14" customFormat="1">
      <c r="A555" s="14"/>
      <c r="B555" s="252"/>
      <c r="C555" s="253"/>
      <c r="D555" s="243" t="s">
        <v>165</v>
      </c>
      <c r="E555" s="254" t="s">
        <v>1</v>
      </c>
      <c r="F555" s="255" t="s">
        <v>666</v>
      </c>
      <c r="G555" s="253"/>
      <c r="H555" s="256">
        <v>1.74</v>
      </c>
      <c r="I555" s="257"/>
      <c r="J555" s="253"/>
      <c r="K555" s="253"/>
      <c r="L555" s="258"/>
      <c r="M555" s="259"/>
      <c r="N555" s="260"/>
      <c r="O555" s="260"/>
      <c r="P555" s="260"/>
      <c r="Q555" s="260"/>
      <c r="R555" s="260"/>
      <c r="S555" s="260"/>
      <c r="T555" s="261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2" t="s">
        <v>165</v>
      </c>
      <c r="AU555" s="262" t="s">
        <v>85</v>
      </c>
      <c r="AV555" s="14" t="s">
        <v>85</v>
      </c>
      <c r="AW555" s="14" t="s">
        <v>32</v>
      </c>
      <c r="AX555" s="14" t="s">
        <v>76</v>
      </c>
      <c r="AY555" s="262" t="s">
        <v>156</v>
      </c>
    </row>
    <row r="556" s="14" customFormat="1">
      <c r="A556" s="14"/>
      <c r="B556" s="252"/>
      <c r="C556" s="253"/>
      <c r="D556" s="243" t="s">
        <v>165</v>
      </c>
      <c r="E556" s="254" t="s">
        <v>1</v>
      </c>
      <c r="F556" s="255" t="s">
        <v>667</v>
      </c>
      <c r="G556" s="253"/>
      <c r="H556" s="256">
        <v>0.59999999999999998</v>
      </c>
      <c r="I556" s="257"/>
      <c r="J556" s="253"/>
      <c r="K556" s="253"/>
      <c r="L556" s="258"/>
      <c r="M556" s="259"/>
      <c r="N556" s="260"/>
      <c r="O556" s="260"/>
      <c r="P556" s="260"/>
      <c r="Q556" s="260"/>
      <c r="R556" s="260"/>
      <c r="S556" s="260"/>
      <c r="T556" s="261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2" t="s">
        <v>165</v>
      </c>
      <c r="AU556" s="262" t="s">
        <v>85</v>
      </c>
      <c r="AV556" s="14" t="s">
        <v>85</v>
      </c>
      <c r="AW556" s="14" t="s">
        <v>32</v>
      </c>
      <c r="AX556" s="14" t="s">
        <v>76</v>
      </c>
      <c r="AY556" s="262" t="s">
        <v>156</v>
      </c>
    </row>
    <row r="557" s="14" customFormat="1">
      <c r="A557" s="14"/>
      <c r="B557" s="252"/>
      <c r="C557" s="253"/>
      <c r="D557" s="243" t="s">
        <v>165</v>
      </c>
      <c r="E557" s="254" t="s">
        <v>1</v>
      </c>
      <c r="F557" s="255" t="s">
        <v>668</v>
      </c>
      <c r="G557" s="253"/>
      <c r="H557" s="256">
        <v>2.5800000000000001</v>
      </c>
      <c r="I557" s="257"/>
      <c r="J557" s="253"/>
      <c r="K557" s="253"/>
      <c r="L557" s="258"/>
      <c r="M557" s="259"/>
      <c r="N557" s="260"/>
      <c r="O557" s="260"/>
      <c r="P557" s="260"/>
      <c r="Q557" s="260"/>
      <c r="R557" s="260"/>
      <c r="S557" s="260"/>
      <c r="T557" s="261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2" t="s">
        <v>165</v>
      </c>
      <c r="AU557" s="262" t="s">
        <v>85</v>
      </c>
      <c r="AV557" s="14" t="s">
        <v>85</v>
      </c>
      <c r="AW557" s="14" t="s">
        <v>32</v>
      </c>
      <c r="AX557" s="14" t="s">
        <v>76</v>
      </c>
      <c r="AY557" s="262" t="s">
        <v>156</v>
      </c>
    </row>
    <row r="558" s="13" customFormat="1">
      <c r="A558" s="13"/>
      <c r="B558" s="241"/>
      <c r="C558" s="242"/>
      <c r="D558" s="243" t="s">
        <v>165</v>
      </c>
      <c r="E558" s="244" t="s">
        <v>1</v>
      </c>
      <c r="F558" s="245" t="s">
        <v>269</v>
      </c>
      <c r="G558" s="242"/>
      <c r="H558" s="244" t="s">
        <v>1</v>
      </c>
      <c r="I558" s="246"/>
      <c r="J558" s="242"/>
      <c r="K558" s="242"/>
      <c r="L558" s="247"/>
      <c r="M558" s="248"/>
      <c r="N558" s="249"/>
      <c r="O558" s="249"/>
      <c r="P558" s="249"/>
      <c r="Q558" s="249"/>
      <c r="R558" s="249"/>
      <c r="S558" s="249"/>
      <c r="T558" s="250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1" t="s">
        <v>165</v>
      </c>
      <c r="AU558" s="251" t="s">
        <v>85</v>
      </c>
      <c r="AV558" s="13" t="s">
        <v>83</v>
      </c>
      <c r="AW558" s="13" t="s">
        <v>32</v>
      </c>
      <c r="AX558" s="13" t="s">
        <v>76</v>
      </c>
      <c r="AY558" s="251" t="s">
        <v>156</v>
      </c>
    </row>
    <row r="559" s="14" customFormat="1">
      <c r="A559" s="14"/>
      <c r="B559" s="252"/>
      <c r="C559" s="253"/>
      <c r="D559" s="243" t="s">
        <v>165</v>
      </c>
      <c r="E559" s="254" t="s">
        <v>1</v>
      </c>
      <c r="F559" s="255" t="s">
        <v>479</v>
      </c>
      <c r="G559" s="253"/>
      <c r="H559" s="256">
        <v>-3.548</v>
      </c>
      <c r="I559" s="257"/>
      <c r="J559" s="253"/>
      <c r="K559" s="253"/>
      <c r="L559" s="258"/>
      <c r="M559" s="259"/>
      <c r="N559" s="260"/>
      <c r="O559" s="260"/>
      <c r="P559" s="260"/>
      <c r="Q559" s="260"/>
      <c r="R559" s="260"/>
      <c r="S559" s="260"/>
      <c r="T559" s="261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2" t="s">
        <v>165</v>
      </c>
      <c r="AU559" s="262" t="s">
        <v>85</v>
      </c>
      <c r="AV559" s="14" t="s">
        <v>85</v>
      </c>
      <c r="AW559" s="14" t="s">
        <v>32</v>
      </c>
      <c r="AX559" s="14" t="s">
        <v>76</v>
      </c>
      <c r="AY559" s="262" t="s">
        <v>156</v>
      </c>
    </row>
    <row r="560" s="14" customFormat="1">
      <c r="A560" s="14"/>
      <c r="B560" s="252"/>
      <c r="C560" s="253"/>
      <c r="D560" s="243" t="s">
        <v>165</v>
      </c>
      <c r="E560" s="254" t="s">
        <v>1</v>
      </c>
      <c r="F560" s="255" t="s">
        <v>669</v>
      </c>
      <c r="G560" s="253"/>
      <c r="H560" s="256">
        <v>-5</v>
      </c>
      <c r="I560" s="257"/>
      <c r="J560" s="253"/>
      <c r="K560" s="253"/>
      <c r="L560" s="258"/>
      <c r="M560" s="259"/>
      <c r="N560" s="260"/>
      <c r="O560" s="260"/>
      <c r="P560" s="260"/>
      <c r="Q560" s="260"/>
      <c r="R560" s="260"/>
      <c r="S560" s="260"/>
      <c r="T560" s="261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2" t="s">
        <v>165</v>
      </c>
      <c r="AU560" s="262" t="s">
        <v>85</v>
      </c>
      <c r="AV560" s="14" t="s">
        <v>85</v>
      </c>
      <c r="AW560" s="14" t="s">
        <v>32</v>
      </c>
      <c r="AX560" s="14" t="s">
        <v>76</v>
      </c>
      <c r="AY560" s="262" t="s">
        <v>156</v>
      </c>
    </row>
    <row r="561" s="14" customFormat="1">
      <c r="A561" s="14"/>
      <c r="B561" s="252"/>
      <c r="C561" s="253"/>
      <c r="D561" s="243" t="s">
        <v>165</v>
      </c>
      <c r="E561" s="254" t="s">
        <v>1</v>
      </c>
      <c r="F561" s="255" t="s">
        <v>670</v>
      </c>
      <c r="G561" s="253"/>
      <c r="H561" s="256">
        <v>-5.7999999999999998</v>
      </c>
      <c r="I561" s="257"/>
      <c r="J561" s="253"/>
      <c r="K561" s="253"/>
      <c r="L561" s="258"/>
      <c r="M561" s="259"/>
      <c r="N561" s="260"/>
      <c r="O561" s="260"/>
      <c r="P561" s="260"/>
      <c r="Q561" s="260"/>
      <c r="R561" s="260"/>
      <c r="S561" s="260"/>
      <c r="T561" s="261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2" t="s">
        <v>165</v>
      </c>
      <c r="AU561" s="262" t="s">
        <v>85</v>
      </c>
      <c r="AV561" s="14" t="s">
        <v>85</v>
      </c>
      <c r="AW561" s="14" t="s">
        <v>32</v>
      </c>
      <c r="AX561" s="14" t="s">
        <v>76</v>
      </c>
      <c r="AY561" s="262" t="s">
        <v>156</v>
      </c>
    </row>
    <row r="562" s="14" customFormat="1">
      <c r="A562" s="14"/>
      <c r="B562" s="252"/>
      <c r="C562" s="253"/>
      <c r="D562" s="243" t="s">
        <v>165</v>
      </c>
      <c r="E562" s="254" t="s">
        <v>1</v>
      </c>
      <c r="F562" s="255" t="s">
        <v>671</v>
      </c>
      <c r="G562" s="253"/>
      <c r="H562" s="256">
        <v>-6.4500000000000002</v>
      </c>
      <c r="I562" s="257"/>
      <c r="J562" s="253"/>
      <c r="K562" s="253"/>
      <c r="L562" s="258"/>
      <c r="M562" s="259"/>
      <c r="N562" s="260"/>
      <c r="O562" s="260"/>
      <c r="P562" s="260"/>
      <c r="Q562" s="260"/>
      <c r="R562" s="260"/>
      <c r="S562" s="260"/>
      <c r="T562" s="261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2" t="s">
        <v>165</v>
      </c>
      <c r="AU562" s="262" t="s">
        <v>85</v>
      </c>
      <c r="AV562" s="14" t="s">
        <v>85</v>
      </c>
      <c r="AW562" s="14" t="s">
        <v>32</v>
      </c>
      <c r="AX562" s="14" t="s">
        <v>76</v>
      </c>
      <c r="AY562" s="262" t="s">
        <v>156</v>
      </c>
    </row>
    <row r="563" s="13" customFormat="1">
      <c r="A563" s="13"/>
      <c r="B563" s="241"/>
      <c r="C563" s="242"/>
      <c r="D563" s="243" t="s">
        <v>165</v>
      </c>
      <c r="E563" s="244" t="s">
        <v>1</v>
      </c>
      <c r="F563" s="245" t="s">
        <v>190</v>
      </c>
      <c r="G563" s="242"/>
      <c r="H563" s="244" t="s">
        <v>1</v>
      </c>
      <c r="I563" s="246"/>
      <c r="J563" s="242"/>
      <c r="K563" s="242"/>
      <c r="L563" s="247"/>
      <c r="M563" s="248"/>
      <c r="N563" s="249"/>
      <c r="O563" s="249"/>
      <c r="P563" s="249"/>
      <c r="Q563" s="249"/>
      <c r="R563" s="249"/>
      <c r="S563" s="249"/>
      <c r="T563" s="250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51" t="s">
        <v>165</v>
      </c>
      <c r="AU563" s="251" t="s">
        <v>85</v>
      </c>
      <c r="AV563" s="13" t="s">
        <v>83</v>
      </c>
      <c r="AW563" s="13" t="s">
        <v>32</v>
      </c>
      <c r="AX563" s="13" t="s">
        <v>76</v>
      </c>
      <c r="AY563" s="251" t="s">
        <v>156</v>
      </c>
    </row>
    <row r="564" s="14" customFormat="1">
      <c r="A564" s="14"/>
      <c r="B564" s="252"/>
      <c r="C564" s="253"/>
      <c r="D564" s="243" t="s">
        <v>165</v>
      </c>
      <c r="E564" s="254" t="s">
        <v>1</v>
      </c>
      <c r="F564" s="255" t="s">
        <v>672</v>
      </c>
      <c r="G564" s="253"/>
      <c r="H564" s="256">
        <v>17.731999999999999</v>
      </c>
      <c r="I564" s="257"/>
      <c r="J564" s="253"/>
      <c r="K564" s="253"/>
      <c r="L564" s="258"/>
      <c r="M564" s="259"/>
      <c r="N564" s="260"/>
      <c r="O564" s="260"/>
      <c r="P564" s="260"/>
      <c r="Q564" s="260"/>
      <c r="R564" s="260"/>
      <c r="S564" s="260"/>
      <c r="T564" s="261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2" t="s">
        <v>165</v>
      </c>
      <c r="AU564" s="262" t="s">
        <v>85</v>
      </c>
      <c r="AV564" s="14" t="s">
        <v>85</v>
      </c>
      <c r="AW564" s="14" t="s">
        <v>32</v>
      </c>
      <c r="AX564" s="14" t="s">
        <v>76</v>
      </c>
      <c r="AY564" s="262" t="s">
        <v>156</v>
      </c>
    </row>
    <row r="565" s="14" customFormat="1">
      <c r="A565" s="14"/>
      <c r="B565" s="252"/>
      <c r="C565" s="253"/>
      <c r="D565" s="243" t="s">
        <v>165</v>
      </c>
      <c r="E565" s="254" t="s">
        <v>1</v>
      </c>
      <c r="F565" s="255" t="s">
        <v>673</v>
      </c>
      <c r="G565" s="253"/>
      <c r="H565" s="256">
        <v>17.119</v>
      </c>
      <c r="I565" s="257"/>
      <c r="J565" s="253"/>
      <c r="K565" s="253"/>
      <c r="L565" s="258"/>
      <c r="M565" s="259"/>
      <c r="N565" s="260"/>
      <c r="O565" s="260"/>
      <c r="P565" s="260"/>
      <c r="Q565" s="260"/>
      <c r="R565" s="260"/>
      <c r="S565" s="260"/>
      <c r="T565" s="261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2" t="s">
        <v>165</v>
      </c>
      <c r="AU565" s="262" t="s">
        <v>85</v>
      </c>
      <c r="AV565" s="14" t="s">
        <v>85</v>
      </c>
      <c r="AW565" s="14" t="s">
        <v>32</v>
      </c>
      <c r="AX565" s="14" t="s">
        <v>76</v>
      </c>
      <c r="AY565" s="262" t="s">
        <v>156</v>
      </c>
    </row>
    <row r="566" s="14" customFormat="1">
      <c r="A566" s="14"/>
      <c r="B566" s="252"/>
      <c r="C566" s="253"/>
      <c r="D566" s="243" t="s">
        <v>165</v>
      </c>
      <c r="E566" s="254" t="s">
        <v>1</v>
      </c>
      <c r="F566" s="255" t="s">
        <v>674</v>
      </c>
      <c r="G566" s="253"/>
      <c r="H566" s="256">
        <v>19.379999999999999</v>
      </c>
      <c r="I566" s="257"/>
      <c r="J566" s="253"/>
      <c r="K566" s="253"/>
      <c r="L566" s="258"/>
      <c r="M566" s="259"/>
      <c r="N566" s="260"/>
      <c r="O566" s="260"/>
      <c r="P566" s="260"/>
      <c r="Q566" s="260"/>
      <c r="R566" s="260"/>
      <c r="S566" s="260"/>
      <c r="T566" s="261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2" t="s">
        <v>165</v>
      </c>
      <c r="AU566" s="262" t="s">
        <v>85</v>
      </c>
      <c r="AV566" s="14" t="s">
        <v>85</v>
      </c>
      <c r="AW566" s="14" t="s">
        <v>32</v>
      </c>
      <c r="AX566" s="14" t="s">
        <v>76</v>
      </c>
      <c r="AY566" s="262" t="s">
        <v>156</v>
      </c>
    </row>
    <row r="567" s="14" customFormat="1">
      <c r="A567" s="14"/>
      <c r="B567" s="252"/>
      <c r="C567" s="253"/>
      <c r="D567" s="243" t="s">
        <v>165</v>
      </c>
      <c r="E567" s="254" t="s">
        <v>1</v>
      </c>
      <c r="F567" s="255" t="s">
        <v>675</v>
      </c>
      <c r="G567" s="253"/>
      <c r="H567" s="256">
        <v>0.41999999999999998</v>
      </c>
      <c r="I567" s="257"/>
      <c r="J567" s="253"/>
      <c r="K567" s="253"/>
      <c r="L567" s="258"/>
      <c r="M567" s="259"/>
      <c r="N567" s="260"/>
      <c r="O567" s="260"/>
      <c r="P567" s="260"/>
      <c r="Q567" s="260"/>
      <c r="R567" s="260"/>
      <c r="S567" s="260"/>
      <c r="T567" s="261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2" t="s">
        <v>165</v>
      </c>
      <c r="AU567" s="262" t="s">
        <v>85</v>
      </c>
      <c r="AV567" s="14" t="s">
        <v>85</v>
      </c>
      <c r="AW567" s="14" t="s">
        <v>32</v>
      </c>
      <c r="AX567" s="14" t="s">
        <v>76</v>
      </c>
      <c r="AY567" s="262" t="s">
        <v>156</v>
      </c>
    </row>
    <row r="568" s="13" customFormat="1">
      <c r="A568" s="13"/>
      <c r="B568" s="241"/>
      <c r="C568" s="242"/>
      <c r="D568" s="243" t="s">
        <v>165</v>
      </c>
      <c r="E568" s="244" t="s">
        <v>1</v>
      </c>
      <c r="F568" s="245" t="s">
        <v>266</v>
      </c>
      <c r="G568" s="242"/>
      <c r="H568" s="244" t="s">
        <v>1</v>
      </c>
      <c r="I568" s="246"/>
      <c r="J568" s="242"/>
      <c r="K568" s="242"/>
      <c r="L568" s="247"/>
      <c r="M568" s="248"/>
      <c r="N568" s="249"/>
      <c r="O568" s="249"/>
      <c r="P568" s="249"/>
      <c r="Q568" s="249"/>
      <c r="R568" s="249"/>
      <c r="S568" s="249"/>
      <c r="T568" s="25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1" t="s">
        <v>165</v>
      </c>
      <c r="AU568" s="251" t="s">
        <v>85</v>
      </c>
      <c r="AV568" s="13" t="s">
        <v>83</v>
      </c>
      <c r="AW568" s="13" t="s">
        <v>32</v>
      </c>
      <c r="AX568" s="13" t="s">
        <v>76</v>
      </c>
      <c r="AY568" s="251" t="s">
        <v>156</v>
      </c>
    </row>
    <row r="569" s="14" customFormat="1">
      <c r="A569" s="14"/>
      <c r="B569" s="252"/>
      <c r="C569" s="253"/>
      <c r="D569" s="243" t="s">
        <v>165</v>
      </c>
      <c r="E569" s="254" t="s">
        <v>1</v>
      </c>
      <c r="F569" s="255" t="s">
        <v>676</v>
      </c>
      <c r="G569" s="253"/>
      <c r="H569" s="256">
        <v>0.495</v>
      </c>
      <c r="I569" s="257"/>
      <c r="J569" s="253"/>
      <c r="K569" s="253"/>
      <c r="L569" s="258"/>
      <c r="M569" s="259"/>
      <c r="N569" s="260"/>
      <c r="O569" s="260"/>
      <c r="P569" s="260"/>
      <c r="Q569" s="260"/>
      <c r="R569" s="260"/>
      <c r="S569" s="260"/>
      <c r="T569" s="261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2" t="s">
        <v>165</v>
      </c>
      <c r="AU569" s="262" t="s">
        <v>85</v>
      </c>
      <c r="AV569" s="14" t="s">
        <v>85</v>
      </c>
      <c r="AW569" s="14" t="s">
        <v>32</v>
      </c>
      <c r="AX569" s="14" t="s">
        <v>76</v>
      </c>
      <c r="AY569" s="262" t="s">
        <v>156</v>
      </c>
    </row>
    <row r="570" s="14" customFormat="1">
      <c r="A570" s="14"/>
      <c r="B570" s="252"/>
      <c r="C570" s="253"/>
      <c r="D570" s="243" t="s">
        <v>165</v>
      </c>
      <c r="E570" s="254" t="s">
        <v>1</v>
      </c>
      <c r="F570" s="255" t="s">
        <v>677</v>
      </c>
      <c r="G570" s="253"/>
      <c r="H570" s="256">
        <v>1.29</v>
      </c>
      <c r="I570" s="257"/>
      <c r="J570" s="253"/>
      <c r="K570" s="253"/>
      <c r="L570" s="258"/>
      <c r="M570" s="259"/>
      <c r="N570" s="260"/>
      <c r="O570" s="260"/>
      <c r="P570" s="260"/>
      <c r="Q570" s="260"/>
      <c r="R570" s="260"/>
      <c r="S570" s="260"/>
      <c r="T570" s="261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2" t="s">
        <v>165</v>
      </c>
      <c r="AU570" s="262" t="s">
        <v>85</v>
      </c>
      <c r="AV570" s="14" t="s">
        <v>85</v>
      </c>
      <c r="AW570" s="14" t="s">
        <v>32</v>
      </c>
      <c r="AX570" s="14" t="s">
        <v>76</v>
      </c>
      <c r="AY570" s="262" t="s">
        <v>156</v>
      </c>
    </row>
    <row r="571" s="14" customFormat="1">
      <c r="A571" s="14"/>
      <c r="B571" s="252"/>
      <c r="C571" s="253"/>
      <c r="D571" s="243" t="s">
        <v>165</v>
      </c>
      <c r="E571" s="254" t="s">
        <v>1</v>
      </c>
      <c r="F571" s="255" t="s">
        <v>678</v>
      </c>
      <c r="G571" s="253"/>
      <c r="H571" s="256">
        <v>1.8</v>
      </c>
      <c r="I571" s="257"/>
      <c r="J571" s="253"/>
      <c r="K571" s="253"/>
      <c r="L571" s="258"/>
      <c r="M571" s="259"/>
      <c r="N571" s="260"/>
      <c r="O571" s="260"/>
      <c r="P571" s="260"/>
      <c r="Q571" s="260"/>
      <c r="R571" s="260"/>
      <c r="S571" s="260"/>
      <c r="T571" s="261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2" t="s">
        <v>165</v>
      </c>
      <c r="AU571" s="262" t="s">
        <v>85</v>
      </c>
      <c r="AV571" s="14" t="s">
        <v>85</v>
      </c>
      <c r="AW571" s="14" t="s">
        <v>32</v>
      </c>
      <c r="AX571" s="14" t="s">
        <v>76</v>
      </c>
      <c r="AY571" s="262" t="s">
        <v>156</v>
      </c>
    </row>
    <row r="572" s="14" customFormat="1">
      <c r="A572" s="14"/>
      <c r="B572" s="252"/>
      <c r="C572" s="253"/>
      <c r="D572" s="243" t="s">
        <v>165</v>
      </c>
      <c r="E572" s="254" t="s">
        <v>1</v>
      </c>
      <c r="F572" s="255" t="s">
        <v>664</v>
      </c>
      <c r="G572" s="253"/>
      <c r="H572" s="256">
        <v>1.2</v>
      </c>
      <c r="I572" s="257"/>
      <c r="J572" s="253"/>
      <c r="K572" s="253"/>
      <c r="L572" s="258"/>
      <c r="M572" s="259"/>
      <c r="N572" s="260"/>
      <c r="O572" s="260"/>
      <c r="P572" s="260"/>
      <c r="Q572" s="260"/>
      <c r="R572" s="260"/>
      <c r="S572" s="260"/>
      <c r="T572" s="261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2" t="s">
        <v>165</v>
      </c>
      <c r="AU572" s="262" t="s">
        <v>85</v>
      </c>
      <c r="AV572" s="14" t="s">
        <v>85</v>
      </c>
      <c r="AW572" s="14" t="s">
        <v>32</v>
      </c>
      <c r="AX572" s="14" t="s">
        <v>76</v>
      </c>
      <c r="AY572" s="262" t="s">
        <v>156</v>
      </c>
    </row>
    <row r="573" s="14" customFormat="1">
      <c r="A573" s="14"/>
      <c r="B573" s="252"/>
      <c r="C573" s="253"/>
      <c r="D573" s="243" t="s">
        <v>165</v>
      </c>
      <c r="E573" s="254" t="s">
        <v>1</v>
      </c>
      <c r="F573" s="255" t="s">
        <v>679</v>
      </c>
      <c r="G573" s="253"/>
      <c r="H573" s="256">
        <v>0.67500000000000004</v>
      </c>
      <c r="I573" s="257"/>
      <c r="J573" s="253"/>
      <c r="K573" s="253"/>
      <c r="L573" s="258"/>
      <c r="M573" s="259"/>
      <c r="N573" s="260"/>
      <c r="O573" s="260"/>
      <c r="P573" s="260"/>
      <c r="Q573" s="260"/>
      <c r="R573" s="260"/>
      <c r="S573" s="260"/>
      <c r="T573" s="261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2" t="s">
        <v>165</v>
      </c>
      <c r="AU573" s="262" t="s">
        <v>85</v>
      </c>
      <c r="AV573" s="14" t="s">
        <v>85</v>
      </c>
      <c r="AW573" s="14" t="s">
        <v>32</v>
      </c>
      <c r="AX573" s="14" t="s">
        <v>76</v>
      </c>
      <c r="AY573" s="262" t="s">
        <v>156</v>
      </c>
    </row>
    <row r="574" s="14" customFormat="1">
      <c r="A574" s="14"/>
      <c r="B574" s="252"/>
      <c r="C574" s="253"/>
      <c r="D574" s="243" t="s">
        <v>165</v>
      </c>
      <c r="E574" s="254" t="s">
        <v>1</v>
      </c>
      <c r="F574" s="255" t="s">
        <v>680</v>
      </c>
      <c r="G574" s="253"/>
      <c r="H574" s="256">
        <v>1.3200000000000001</v>
      </c>
      <c r="I574" s="257"/>
      <c r="J574" s="253"/>
      <c r="K574" s="253"/>
      <c r="L574" s="258"/>
      <c r="M574" s="259"/>
      <c r="N574" s="260"/>
      <c r="O574" s="260"/>
      <c r="P574" s="260"/>
      <c r="Q574" s="260"/>
      <c r="R574" s="260"/>
      <c r="S574" s="260"/>
      <c r="T574" s="261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2" t="s">
        <v>165</v>
      </c>
      <c r="AU574" s="262" t="s">
        <v>85</v>
      </c>
      <c r="AV574" s="14" t="s">
        <v>85</v>
      </c>
      <c r="AW574" s="14" t="s">
        <v>32</v>
      </c>
      <c r="AX574" s="14" t="s">
        <v>76</v>
      </c>
      <c r="AY574" s="262" t="s">
        <v>156</v>
      </c>
    </row>
    <row r="575" s="13" customFormat="1">
      <c r="A575" s="13"/>
      <c r="B575" s="241"/>
      <c r="C575" s="242"/>
      <c r="D575" s="243" t="s">
        <v>165</v>
      </c>
      <c r="E575" s="244" t="s">
        <v>1</v>
      </c>
      <c r="F575" s="245" t="s">
        <v>269</v>
      </c>
      <c r="G575" s="242"/>
      <c r="H575" s="244" t="s">
        <v>1</v>
      </c>
      <c r="I575" s="246"/>
      <c r="J575" s="242"/>
      <c r="K575" s="242"/>
      <c r="L575" s="247"/>
      <c r="M575" s="248"/>
      <c r="N575" s="249"/>
      <c r="O575" s="249"/>
      <c r="P575" s="249"/>
      <c r="Q575" s="249"/>
      <c r="R575" s="249"/>
      <c r="S575" s="249"/>
      <c r="T575" s="250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1" t="s">
        <v>165</v>
      </c>
      <c r="AU575" s="251" t="s">
        <v>85</v>
      </c>
      <c r="AV575" s="13" t="s">
        <v>83</v>
      </c>
      <c r="AW575" s="13" t="s">
        <v>32</v>
      </c>
      <c r="AX575" s="13" t="s">
        <v>76</v>
      </c>
      <c r="AY575" s="251" t="s">
        <v>156</v>
      </c>
    </row>
    <row r="576" s="14" customFormat="1">
      <c r="A576" s="14"/>
      <c r="B576" s="252"/>
      <c r="C576" s="253"/>
      <c r="D576" s="243" t="s">
        <v>165</v>
      </c>
      <c r="E576" s="254" t="s">
        <v>1</v>
      </c>
      <c r="F576" s="255" t="s">
        <v>479</v>
      </c>
      <c r="G576" s="253"/>
      <c r="H576" s="256">
        <v>-3.548</v>
      </c>
      <c r="I576" s="257"/>
      <c r="J576" s="253"/>
      <c r="K576" s="253"/>
      <c r="L576" s="258"/>
      <c r="M576" s="259"/>
      <c r="N576" s="260"/>
      <c r="O576" s="260"/>
      <c r="P576" s="260"/>
      <c r="Q576" s="260"/>
      <c r="R576" s="260"/>
      <c r="S576" s="260"/>
      <c r="T576" s="261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2" t="s">
        <v>165</v>
      </c>
      <c r="AU576" s="262" t="s">
        <v>85</v>
      </c>
      <c r="AV576" s="14" t="s">
        <v>85</v>
      </c>
      <c r="AW576" s="14" t="s">
        <v>32</v>
      </c>
      <c r="AX576" s="14" t="s">
        <v>76</v>
      </c>
      <c r="AY576" s="262" t="s">
        <v>156</v>
      </c>
    </row>
    <row r="577" s="14" customFormat="1">
      <c r="A577" s="14"/>
      <c r="B577" s="252"/>
      <c r="C577" s="253"/>
      <c r="D577" s="243" t="s">
        <v>165</v>
      </c>
      <c r="E577" s="254" t="s">
        <v>1</v>
      </c>
      <c r="F577" s="255" t="s">
        <v>681</v>
      </c>
      <c r="G577" s="253"/>
      <c r="H577" s="256">
        <v>-12</v>
      </c>
      <c r="I577" s="257"/>
      <c r="J577" s="253"/>
      <c r="K577" s="253"/>
      <c r="L577" s="258"/>
      <c r="M577" s="259"/>
      <c r="N577" s="260"/>
      <c r="O577" s="260"/>
      <c r="P577" s="260"/>
      <c r="Q577" s="260"/>
      <c r="R577" s="260"/>
      <c r="S577" s="260"/>
      <c r="T577" s="261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2" t="s">
        <v>165</v>
      </c>
      <c r="AU577" s="262" t="s">
        <v>85</v>
      </c>
      <c r="AV577" s="14" t="s">
        <v>85</v>
      </c>
      <c r="AW577" s="14" t="s">
        <v>32</v>
      </c>
      <c r="AX577" s="14" t="s">
        <v>76</v>
      </c>
      <c r="AY577" s="262" t="s">
        <v>156</v>
      </c>
    </row>
    <row r="578" s="14" customFormat="1">
      <c r="A578" s="14"/>
      <c r="B578" s="252"/>
      <c r="C578" s="253"/>
      <c r="D578" s="243" t="s">
        <v>165</v>
      </c>
      <c r="E578" s="254" t="s">
        <v>1</v>
      </c>
      <c r="F578" s="255" t="s">
        <v>682</v>
      </c>
      <c r="G578" s="253"/>
      <c r="H578" s="256">
        <v>-4.9500000000000002</v>
      </c>
      <c r="I578" s="257"/>
      <c r="J578" s="253"/>
      <c r="K578" s="253"/>
      <c r="L578" s="258"/>
      <c r="M578" s="259"/>
      <c r="N578" s="260"/>
      <c r="O578" s="260"/>
      <c r="P578" s="260"/>
      <c r="Q578" s="260"/>
      <c r="R578" s="260"/>
      <c r="S578" s="260"/>
      <c r="T578" s="261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2" t="s">
        <v>165</v>
      </c>
      <c r="AU578" s="262" t="s">
        <v>85</v>
      </c>
      <c r="AV578" s="14" t="s">
        <v>85</v>
      </c>
      <c r="AW578" s="14" t="s">
        <v>32</v>
      </c>
      <c r="AX578" s="14" t="s">
        <v>76</v>
      </c>
      <c r="AY578" s="262" t="s">
        <v>156</v>
      </c>
    </row>
    <row r="579" s="15" customFormat="1">
      <c r="A579" s="15"/>
      <c r="B579" s="263"/>
      <c r="C579" s="264"/>
      <c r="D579" s="243" t="s">
        <v>165</v>
      </c>
      <c r="E579" s="265" t="s">
        <v>1</v>
      </c>
      <c r="F579" s="266" t="s">
        <v>168</v>
      </c>
      <c r="G579" s="264"/>
      <c r="H579" s="267">
        <v>527.64400000000001</v>
      </c>
      <c r="I579" s="268"/>
      <c r="J579" s="264"/>
      <c r="K579" s="264"/>
      <c r="L579" s="269"/>
      <c r="M579" s="270"/>
      <c r="N579" s="271"/>
      <c r="O579" s="271"/>
      <c r="P579" s="271"/>
      <c r="Q579" s="271"/>
      <c r="R579" s="271"/>
      <c r="S579" s="271"/>
      <c r="T579" s="272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73" t="s">
        <v>165</v>
      </c>
      <c r="AU579" s="273" t="s">
        <v>85</v>
      </c>
      <c r="AV579" s="15" t="s">
        <v>163</v>
      </c>
      <c r="AW579" s="15" t="s">
        <v>32</v>
      </c>
      <c r="AX579" s="15" t="s">
        <v>83</v>
      </c>
      <c r="AY579" s="273" t="s">
        <v>156</v>
      </c>
    </row>
    <row r="580" s="2" customFormat="1" ht="24.15" customHeight="1">
      <c r="A580" s="38"/>
      <c r="B580" s="39"/>
      <c r="C580" s="227" t="s">
        <v>683</v>
      </c>
      <c r="D580" s="227" t="s">
        <v>159</v>
      </c>
      <c r="E580" s="228" t="s">
        <v>684</v>
      </c>
      <c r="F580" s="229" t="s">
        <v>685</v>
      </c>
      <c r="G580" s="230" t="s">
        <v>162</v>
      </c>
      <c r="H580" s="231">
        <v>527.64400000000001</v>
      </c>
      <c r="I580" s="232"/>
      <c r="J580" s="233">
        <f>ROUND(I580*H580,2)</f>
        <v>0</v>
      </c>
      <c r="K580" s="234"/>
      <c r="L580" s="44"/>
      <c r="M580" s="235" t="s">
        <v>1</v>
      </c>
      <c r="N580" s="236" t="s">
        <v>41</v>
      </c>
      <c r="O580" s="91"/>
      <c r="P580" s="237">
        <f>O580*H580</f>
        <v>0</v>
      </c>
      <c r="Q580" s="237">
        <v>0.017330000000000002</v>
      </c>
      <c r="R580" s="237">
        <f>Q580*H580</f>
        <v>9.1440705200000014</v>
      </c>
      <c r="S580" s="237">
        <v>0</v>
      </c>
      <c r="T580" s="238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39" t="s">
        <v>163</v>
      </c>
      <c r="AT580" s="239" t="s">
        <v>159</v>
      </c>
      <c r="AU580" s="239" t="s">
        <v>85</v>
      </c>
      <c r="AY580" s="17" t="s">
        <v>156</v>
      </c>
      <c r="BE580" s="240">
        <f>IF(N580="základní",J580,0)</f>
        <v>0</v>
      </c>
      <c r="BF580" s="240">
        <f>IF(N580="snížená",J580,0)</f>
        <v>0</v>
      </c>
      <c r="BG580" s="240">
        <f>IF(N580="zákl. přenesená",J580,0)</f>
        <v>0</v>
      </c>
      <c r="BH580" s="240">
        <f>IF(N580="sníž. přenesená",J580,0)</f>
        <v>0</v>
      </c>
      <c r="BI580" s="240">
        <f>IF(N580="nulová",J580,0)</f>
        <v>0</v>
      </c>
      <c r="BJ580" s="17" t="s">
        <v>83</v>
      </c>
      <c r="BK580" s="240">
        <f>ROUND(I580*H580,2)</f>
        <v>0</v>
      </c>
      <c r="BL580" s="17" t="s">
        <v>163</v>
      </c>
      <c r="BM580" s="239" t="s">
        <v>686</v>
      </c>
    </row>
    <row r="581" s="13" customFormat="1">
      <c r="A581" s="13"/>
      <c r="B581" s="241"/>
      <c r="C581" s="242"/>
      <c r="D581" s="243" t="s">
        <v>165</v>
      </c>
      <c r="E581" s="244" t="s">
        <v>1</v>
      </c>
      <c r="F581" s="245" t="s">
        <v>181</v>
      </c>
      <c r="G581" s="242"/>
      <c r="H581" s="244" t="s">
        <v>1</v>
      </c>
      <c r="I581" s="246"/>
      <c r="J581" s="242"/>
      <c r="K581" s="242"/>
      <c r="L581" s="247"/>
      <c r="M581" s="248"/>
      <c r="N581" s="249"/>
      <c r="O581" s="249"/>
      <c r="P581" s="249"/>
      <c r="Q581" s="249"/>
      <c r="R581" s="249"/>
      <c r="S581" s="249"/>
      <c r="T581" s="250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1" t="s">
        <v>165</v>
      </c>
      <c r="AU581" s="251" t="s">
        <v>85</v>
      </c>
      <c r="AV581" s="13" t="s">
        <v>83</v>
      </c>
      <c r="AW581" s="13" t="s">
        <v>32</v>
      </c>
      <c r="AX581" s="13" t="s">
        <v>76</v>
      </c>
      <c r="AY581" s="251" t="s">
        <v>156</v>
      </c>
    </row>
    <row r="582" s="13" customFormat="1">
      <c r="A582" s="13"/>
      <c r="B582" s="241"/>
      <c r="C582" s="242"/>
      <c r="D582" s="243" t="s">
        <v>165</v>
      </c>
      <c r="E582" s="244" t="s">
        <v>1</v>
      </c>
      <c r="F582" s="245" t="s">
        <v>638</v>
      </c>
      <c r="G582" s="242"/>
      <c r="H582" s="244" t="s">
        <v>1</v>
      </c>
      <c r="I582" s="246"/>
      <c r="J582" s="242"/>
      <c r="K582" s="242"/>
      <c r="L582" s="247"/>
      <c r="M582" s="248"/>
      <c r="N582" s="249"/>
      <c r="O582" s="249"/>
      <c r="P582" s="249"/>
      <c r="Q582" s="249"/>
      <c r="R582" s="249"/>
      <c r="S582" s="249"/>
      <c r="T582" s="250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1" t="s">
        <v>165</v>
      </c>
      <c r="AU582" s="251" t="s">
        <v>85</v>
      </c>
      <c r="AV582" s="13" t="s">
        <v>83</v>
      </c>
      <c r="AW582" s="13" t="s">
        <v>32</v>
      </c>
      <c r="AX582" s="13" t="s">
        <v>76</v>
      </c>
      <c r="AY582" s="251" t="s">
        <v>156</v>
      </c>
    </row>
    <row r="583" s="14" customFormat="1">
      <c r="A583" s="14"/>
      <c r="B583" s="252"/>
      <c r="C583" s="253"/>
      <c r="D583" s="243" t="s">
        <v>165</v>
      </c>
      <c r="E583" s="254" t="s">
        <v>1</v>
      </c>
      <c r="F583" s="255" t="s">
        <v>639</v>
      </c>
      <c r="G583" s="253"/>
      <c r="H583" s="256">
        <v>30.875</v>
      </c>
      <c r="I583" s="257"/>
      <c r="J583" s="253"/>
      <c r="K583" s="253"/>
      <c r="L583" s="258"/>
      <c r="M583" s="259"/>
      <c r="N583" s="260"/>
      <c r="O583" s="260"/>
      <c r="P583" s="260"/>
      <c r="Q583" s="260"/>
      <c r="R583" s="260"/>
      <c r="S583" s="260"/>
      <c r="T583" s="261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2" t="s">
        <v>165</v>
      </c>
      <c r="AU583" s="262" t="s">
        <v>85</v>
      </c>
      <c r="AV583" s="14" t="s">
        <v>85</v>
      </c>
      <c r="AW583" s="14" t="s">
        <v>32</v>
      </c>
      <c r="AX583" s="14" t="s">
        <v>76</v>
      </c>
      <c r="AY583" s="262" t="s">
        <v>156</v>
      </c>
    </row>
    <row r="584" s="14" customFormat="1">
      <c r="A584" s="14"/>
      <c r="B584" s="252"/>
      <c r="C584" s="253"/>
      <c r="D584" s="243" t="s">
        <v>165</v>
      </c>
      <c r="E584" s="254" t="s">
        <v>1</v>
      </c>
      <c r="F584" s="255" t="s">
        <v>640</v>
      </c>
      <c r="G584" s="253"/>
      <c r="H584" s="256">
        <v>24.375</v>
      </c>
      <c r="I584" s="257"/>
      <c r="J584" s="253"/>
      <c r="K584" s="253"/>
      <c r="L584" s="258"/>
      <c r="M584" s="259"/>
      <c r="N584" s="260"/>
      <c r="O584" s="260"/>
      <c r="P584" s="260"/>
      <c r="Q584" s="260"/>
      <c r="R584" s="260"/>
      <c r="S584" s="260"/>
      <c r="T584" s="261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2" t="s">
        <v>165</v>
      </c>
      <c r="AU584" s="262" t="s">
        <v>85</v>
      </c>
      <c r="AV584" s="14" t="s">
        <v>85</v>
      </c>
      <c r="AW584" s="14" t="s">
        <v>32</v>
      </c>
      <c r="AX584" s="14" t="s">
        <v>76</v>
      </c>
      <c r="AY584" s="262" t="s">
        <v>156</v>
      </c>
    </row>
    <row r="585" s="13" customFormat="1">
      <c r="A585" s="13"/>
      <c r="B585" s="241"/>
      <c r="C585" s="242"/>
      <c r="D585" s="243" t="s">
        <v>165</v>
      </c>
      <c r="E585" s="244" t="s">
        <v>1</v>
      </c>
      <c r="F585" s="245" t="s">
        <v>266</v>
      </c>
      <c r="G585" s="242"/>
      <c r="H585" s="244" t="s">
        <v>1</v>
      </c>
      <c r="I585" s="246"/>
      <c r="J585" s="242"/>
      <c r="K585" s="242"/>
      <c r="L585" s="247"/>
      <c r="M585" s="248"/>
      <c r="N585" s="249"/>
      <c r="O585" s="249"/>
      <c r="P585" s="249"/>
      <c r="Q585" s="249"/>
      <c r="R585" s="249"/>
      <c r="S585" s="249"/>
      <c r="T585" s="250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51" t="s">
        <v>165</v>
      </c>
      <c r="AU585" s="251" t="s">
        <v>85</v>
      </c>
      <c r="AV585" s="13" t="s">
        <v>83</v>
      </c>
      <c r="AW585" s="13" t="s">
        <v>32</v>
      </c>
      <c r="AX585" s="13" t="s">
        <v>76</v>
      </c>
      <c r="AY585" s="251" t="s">
        <v>156</v>
      </c>
    </row>
    <row r="586" s="14" customFormat="1">
      <c r="A586" s="14"/>
      <c r="B586" s="252"/>
      <c r="C586" s="253"/>
      <c r="D586" s="243" t="s">
        <v>165</v>
      </c>
      <c r="E586" s="254" t="s">
        <v>1</v>
      </c>
      <c r="F586" s="255" t="s">
        <v>267</v>
      </c>
      <c r="G586" s="253"/>
      <c r="H586" s="256">
        <v>0.59999999999999998</v>
      </c>
      <c r="I586" s="257"/>
      <c r="J586" s="253"/>
      <c r="K586" s="253"/>
      <c r="L586" s="258"/>
      <c r="M586" s="259"/>
      <c r="N586" s="260"/>
      <c r="O586" s="260"/>
      <c r="P586" s="260"/>
      <c r="Q586" s="260"/>
      <c r="R586" s="260"/>
      <c r="S586" s="260"/>
      <c r="T586" s="261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2" t="s">
        <v>165</v>
      </c>
      <c r="AU586" s="262" t="s">
        <v>85</v>
      </c>
      <c r="AV586" s="14" t="s">
        <v>85</v>
      </c>
      <c r="AW586" s="14" t="s">
        <v>32</v>
      </c>
      <c r="AX586" s="14" t="s">
        <v>76</v>
      </c>
      <c r="AY586" s="262" t="s">
        <v>156</v>
      </c>
    </row>
    <row r="587" s="14" customFormat="1">
      <c r="A587" s="14"/>
      <c r="B587" s="252"/>
      <c r="C587" s="253"/>
      <c r="D587" s="243" t="s">
        <v>165</v>
      </c>
      <c r="E587" s="254" t="s">
        <v>1</v>
      </c>
      <c r="F587" s="255" t="s">
        <v>641</v>
      </c>
      <c r="G587" s="253"/>
      <c r="H587" s="256">
        <v>0.45000000000000001</v>
      </c>
      <c r="I587" s="257"/>
      <c r="J587" s="253"/>
      <c r="K587" s="253"/>
      <c r="L587" s="258"/>
      <c r="M587" s="259"/>
      <c r="N587" s="260"/>
      <c r="O587" s="260"/>
      <c r="P587" s="260"/>
      <c r="Q587" s="260"/>
      <c r="R587" s="260"/>
      <c r="S587" s="260"/>
      <c r="T587" s="261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2" t="s">
        <v>165</v>
      </c>
      <c r="AU587" s="262" t="s">
        <v>85</v>
      </c>
      <c r="AV587" s="14" t="s">
        <v>85</v>
      </c>
      <c r="AW587" s="14" t="s">
        <v>32</v>
      </c>
      <c r="AX587" s="14" t="s">
        <v>76</v>
      </c>
      <c r="AY587" s="262" t="s">
        <v>156</v>
      </c>
    </row>
    <row r="588" s="13" customFormat="1">
      <c r="A588" s="13"/>
      <c r="B588" s="241"/>
      <c r="C588" s="242"/>
      <c r="D588" s="243" t="s">
        <v>165</v>
      </c>
      <c r="E588" s="244" t="s">
        <v>1</v>
      </c>
      <c r="F588" s="245" t="s">
        <v>269</v>
      </c>
      <c r="G588" s="242"/>
      <c r="H588" s="244" t="s">
        <v>1</v>
      </c>
      <c r="I588" s="246"/>
      <c r="J588" s="242"/>
      <c r="K588" s="242"/>
      <c r="L588" s="247"/>
      <c r="M588" s="248"/>
      <c r="N588" s="249"/>
      <c r="O588" s="249"/>
      <c r="P588" s="249"/>
      <c r="Q588" s="249"/>
      <c r="R588" s="249"/>
      <c r="S588" s="249"/>
      <c r="T588" s="250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1" t="s">
        <v>165</v>
      </c>
      <c r="AU588" s="251" t="s">
        <v>85</v>
      </c>
      <c r="AV588" s="13" t="s">
        <v>83</v>
      </c>
      <c r="AW588" s="13" t="s">
        <v>32</v>
      </c>
      <c r="AX588" s="13" t="s">
        <v>76</v>
      </c>
      <c r="AY588" s="251" t="s">
        <v>156</v>
      </c>
    </row>
    <row r="589" s="14" customFormat="1">
      <c r="A589" s="14"/>
      <c r="B589" s="252"/>
      <c r="C589" s="253"/>
      <c r="D589" s="243" t="s">
        <v>165</v>
      </c>
      <c r="E589" s="254" t="s">
        <v>1</v>
      </c>
      <c r="F589" s="255" t="s">
        <v>642</v>
      </c>
      <c r="G589" s="253"/>
      <c r="H589" s="256">
        <v>-1.5</v>
      </c>
      <c r="I589" s="257"/>
      <c r="J589" s="253"/>
      <c r="K589" s="253"/>
      <c r="L589" s="258"/>
      <c r="M589" s="259"/>
      <c r="N589" s="260"/>
      <c r="O589" s="260"/>
      <c r="P589" s="260"/>
      <c r="Q589" s="260"/>
      <c r="R589" s="260"/>
      <c r="S589" s="260"/>
      <c r="T589" s="261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2" t="s">
        <v>165</v>
      </c>
      <c r="AU589" s="262" t="s">
        <v>85</v>
      </c>
      <c r="AV589" s="14" t="s">
        <v>85</v>
      </c>
      <c r="AW589" s="14" t="s">
        <v>32</v>
      </c>
      <c r="AX589" s="14" t="s">
        <v>76</v>
      </c>
      <c r="AY589" s="262" t="s">
        <v>156</v>
      </c>
    </row>
    <row r="590" s="14" customFormat="1">
      <c r="A590" s="14"/>
      <c r="B590" s="252"/>
      <c r="C590" s="253"/>
      <c r="D590" s="243" t="s">
        <v>165</v>
      </c>
      <c r="E590" s="254" t="s">
        <v>1</v>
      </c>
      <c r="F590" s="255" t="s">
        <v>643</v>
      </c>
      <c r="G590" s="253"/>
      <c r="H590" s="256">
        <v>-2.1000000000000001</v>
      </c>
      <c r="I590" s="257"/>
      <c r="J590" s="253"/>
      <c r="K590" s="253"/>
      <c r="L590" s="258"/>
      <c r="M590" s="259"/>
      <c r="N590" s="260"/>
      <c r="O590" s="260"/>
      <c r="P590" s="260"/>
      <c r="Q590" s="260"/>
      <c r="R590" s="260"/>
      <c r="S590" s="260"/>
      <c r="T590" s="261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2" t="s">
        <v>165</v>
      </c>
      <c r="AU590" s="262" t="s">
        <v>85</v>
      </c>
      <c r="AV590" s="14" t="s">
        <v>85</v>
      </c>
      <c r="AW590" s="14" t="s">
        <v>32</v>
      </c>
      <c r="AX590" s="14" t="s">
        <v>76</v>
      </c>
      <c r="AY590" s="262" t="s">
        <v>156</v>
      </c>
    </row>
    <row r="591" s="13" customFormat="1">
      <c r="A591" s="13"/>
      <c r="B591" s="241"/>
      <c r="C591" s="242"/>
      <c r="D591" s="243" t="s">
        <v>165</v>
      </c>
      <c r="E591" s="244" t="s">
        <v>1</v>
      </c>
      <c r="F591" s="245" t="s">
        <v>644</v>
      </c>
      <c r="G591" s="242"/>
      <c r="H591" s="244" t="s">
        <v>1</v>
      </c>
      <c r="I591" s="246"/>
      <c r="J591" s="242"/>
      <c r="K591" s="242"/>
      <c r="L591" s="247"/>
      <c r="M591" s="248"/>
      <c r="N591" s="249"/>
      <c r="O591" s="249"/>
      <c r="P591" s="249"/>
      <c r="Q591" s="249"/>
      <c r="R591" s="249"/>
      <c r="S591" s="249"/>
      <c r="T591" s="250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1" t="s">
        <v>165</v>
      </c>
      <c r="AU591" s="251" t="s">
        <v>85</v>
      </c>
      <c r="AV591" s="13" t="s">
        <v>83</v>
      </c>
      <c r="AW591" s="13" t="s">
        <v>32</v>
      </c>
      <c r="AX591" s="13" t="s">
        <v>76</v>
      </c>
      <c r="AY591" s="251" t="s">
        <v>156</v>
      </c>
    </row>
    <row r="592" s="14" customFormat="1">
      <c r="A592" s="14"/>
      <c r="B592" s="252"/>
      <c r="C592" s="253"/>
      <c r="D592" s="243" t="s">
        <v>165</v>
      </c>
      <c r="E592" s="254" t="s">
        <v>1</v>
      </c>
      <c r="F592" s="255" t="s">
        <v>645</v>
      </c>
      <c r="G592" s="253"/>
      <c r="H592" s="256">
        <v>25.024999999999999</v>
      </c>
      <c r="I592" s="257"/>
      <c r="J592" s="253"/>
      <c r="K592" s="253"/>
      <c r="L592" s="258"/>
      <c r="M592" s="259"/>
      <c r="N592" s="260"/>
      <c r="O592" s="260"/>
      <c r="P592" s="260"/>
      <c r="Q592" s="260"/>
      <c r="R592" s="260"/>
      <c r="S592" s="260"/>
      <c r="T592" s="261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2" t="s">
        <v>165</v>
      </c>
      <c r="AU592" s="262" t="s">
        <v>85</v>
      </c>
      <c r="AV592" s="14" t="s">
        <v>85</v>
      </c>
      <c r="AW592" s="14" t="s">
        <v>32</v>
      </c>
      <c r="AX592" s="14" t="s">
        <v>76</v>
      </c>
      <c r="AY592" s="262" t="s">
        <v>156</v>
      </c>
    </row>
    <row r="593" s="14" customFormat="1">
      <c r="A593" s="14"/>
      <c r="B593" s="252"/>
      <c r="C593" s="253"/>
      <c r="D593" s="243" t="s">
        <v>165</v>
      </c>
      <c r="E593" s="254" t="s">
        <v>1</v>
      </c>
      <c r="F593" s="255" t="s">
        <v>639</v>
      </c>
      <c r="G593" s="253"/>
      <c r="H593" s="256">
        <v>30.875</v>
      </c>
      <c r="I593" s="257"/>
      <c r="J593" s="253"/>
      <c r="K593" s="253"/>
      <c r="L593" s="258"/>
      <c r="M593" s="259"/>
      <c r="N593" s="260"/>
      <c r="O593" s="260"/>
      <c r="P593" s="260"/>
      <c r="Q593" s="260"/>
      <c r="R593" s="260"/>
      <c r="S593" s="260"/>
      <c r="T593" s="261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2" t="s">
        <v>165</v>
      </c>
      <c r="AU593" s="262" t="s">
        <v>85</v>
      </c>
      <c r="AV593" s="14" t="s">
        <v>85</v>
      </c>
      <c r="AW593" s="14" t="s">
        <v>32</v>
      </c>
      <c r="AX593" s="14" t="s">
        <v>76</v>
      </c>
      <c r="AY593" s="262" t="s">
        <v>156</v>
      </c>
    </row>
    <row r="594" s="13" customFormat="1">
      <c r="A594" s="13"/>
      <c r="B594" s="241"/>
      <c r="C594" s="242"/>
      <c r="D594" s="243" t="s">
        <v>165</v>
      </c>
      <c r="E594" s="244" t="s">
        <v>1</v>
      </c>
      <c r="F594" s="245" t="s">
        <v>266</v>
      </c>
      <c r="G594" s="242"/>
      <c r="H594" s="244" t="s">
        <v>1</v>
      </c>
      <c r="I594" s="246"/>
      <c r="J594" s="242"/>
      <c r="K594" s="242"/>
      <c r="L594" s="247"/>
      <c r="M594" s="248"/>
      <c r="N594" s="249"/>
      <c r="O594" s="249"/>
      <c r="P594" s="249"/>
      <c r="Q594" s="249"/>
      <c r="R594" s="249"/>
      <c r="S594" s="249"/>
      <c r="T594" s="250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1" t="s">
        <v>165</v>
      </c>
      <c r="AU594" s="251" t="s">
        <v>85</v>
      </c>
      <c r="AV594" s="13" t="s">
        <v>83</v>
      </c>
      <c r="AW594" s="13" t="s">
        <v>32</v>
      </c>
      <c r="AX594" s="13" t="s">
        <v>76</v>
      </c>
      <c r="AY594" s="251" t="s">
        <v>156</v>
      </c>
    </row>
    <row r="595" s="14" customFormat="1">
      <c r="A595" s="14"/>
      <c r="B595" s="252"/>
      <c r="C595" s="253"/>
      <c r="D595" s="243" t="s">
        <v>165</v>
      </c>
      <c r="E595" s="254" t="s">
        <v>1</v>
      </c>
      <c r="F595" s="255" t="s">
        <v>267</v>
      </c>
      <c r="G595" s="253"/>
      <c r="H595" s="256">
        <v>0.59999999999999998</v>
      </c>
      <c r="I595" s="257"/>
      <c r="J595" s="253"/>
      <c r="K595" s="253"/>
      <c r="L595" s="258"/>
      <c r="M595" s="259"/>
      <c r="N595" s="260"/>
      <c r="O595" s="260"/>
      <c r="P595" s="260"/>
      <c r="Q595" s="260"/>
      <c r="R595" s="260"/>
      <c r="S595" s="260"/>
      <c r="T595" s="261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2" t="s">
        <v>165</v>
      </c>
      <c r="AU595" s="262" t="s">
        <v>85</v>
      </c>
      <c r="AV595" s="14" t="s">
        <v>85</v>
      </c>
      <c r="AW595" s="14" t="s">
        <v>32</v>
      </c>
      <c r="AX595" s="14" t="s">
        <v>76</v>
      </c>
      <c r="AY595" s="262" t="s">
        <v>156</v>
      </c>
    </row>
    <row r="596" s="14" customFormat="1">
      <c r="A596" s="14"/>
      <c r="B596" s="252"/>
      <c r="C596" s="253"/>
      <c r="D596" s="243" t="s">
        <v>165</v>
      </c>
      <c r="E596" s="254" t="s">
        <v>1</v>
      </c>
      <c r="F596" s="255" t="s">
        <v>641</v>
      </c>
      <c r="G596" s="253"/>
      <c r="H596" s="256">
        <v>0.45000000000000001</v>
      </c>
      <c r="I596" s="257"/>
      <c r="J596" s="253"/>
      <c r="K596" s="253"/>
      <c r="L596" s="258"/>
      <c r="M596" s="259"/>
      <c r="N596" s="260"/>
      <c r="O596" s="260"/>
      <c r="P596" s="260"/>
      <c r="Q596" s="260"/>
      <c r="R596" s="260"/>
      <c r="S596" s="260"/>
      <c r="T596" s="261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2" t="s">
        <v>165</v>
      </c>
      <c r="AU596" s="262" t="s">
        <v>85</v>
      </c>
      <c r="AV596" s="14" t="s">
        <v>85</v>
      </c>
      <c r="AW596" s="14" t="s">
        <v>32</v>
      </c>
      <c r="AX596" s="14" t="s">
        <v>76</v>
      </c>
      <c r="AY596" s="262" t="s">
        <v>156</v>
      </c>
    </row>
    <row r="597" s="13" customFormat="1">
      <c r="A597" s="13"/>
      <c r="B597" s="241"/>
      <c r="C597" s="242"/>
      <c r="D597" s="243" t="s">
        <v>165</v>
      </c>
      <c r="E597" s="244" t="s">
        <v>1</v>
      </c>
      <c r="F597" s="245" t="s">
        <v>269</v>
      </c>
      <c r="G597" s="242"/>
      <c r="H597" s="244" t="s">
        <v>1</v>
      </c>
      <c r="I597" s="246"/>
      <c r="J597" s="242"/>
      <c r="K597" s="242"/>
      <c r="L597" s="247"/>
      <c r="M597" s="248"/>
      <c r="N597" s="249"/>
      <c r="O597" s="249"/>
      <c r="P597" s="249"/>
      <c r="Q597" s="249"/>
      <c r="R597" s="249"/>
      <c r="S597" s="249"/>
      <c r="T597" s="250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1" t="s">
        <v>165</v>
      </c>
      <c r="AU597" s="251" t="s">
        <v>85</v>
      </c>
      <c r="AV597" s="13" t="s">
        <v>83</v>
      </c>
      <c r="AW597" s="13" t="s">
        <v>32</v>
      </c>
      <c r="AX597" s="13" t="s">
        <v>76</v>
      </c>
      <c r="AY597" s="251" t="s">
        <v>156</v>
      </c>
    </row>
    <row r="598" s="14" customFormat="1">
      <c r="A598" s="14"/>
      <c r="B598" s="252"/>
      <c r="C598" s="253"/>
      <c r="D598" s="243" t="s">
        <v>165</v>
      </c>
      <c r="E598" s="254" t="s">
        <v>1</v>
      </c>
      <c r="F598" s="255" t="s">
        <v>642</v>
      </c>
      <c r="G598" s="253"/>
      <c r="H598" s="256">
        <v>-1.5</v>
      </c>
      <c r="I598" s="257"/>
      <c r="J598" s="253"/>
      <c r="K598" s="253"/>
      <c r="L598" s="258"/>
      <c r="M598" s="259"/>
      <c r="N598" s="260"/>
      <c r="O598" s="260"/>
      <c r="P598" s="260"/>
      <c r="Q598" s="260"/>
      <c r="R598" s="260"/>
      <c r="S598" s="260"/>
      <c r="T598" s="261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2" t="s">
        <v>165</v>
      </c>
      <c r="AU598" s="262" t="s">
        <v>85</v>
      </c>
      <c r="AV598" s="14" t="s">
        <v>85</v>
      </c>
      <c r="AW598" s="14" t="s">
        <v>32</v>
      </c>
      <c r="AX598" s="14" t="s">
        <v>76</v>
      </c>
      <c r="AY598" s="262" t="s">
        <v>156</v>
      </c>
    </row>
    <row r="599" s="14" customFormat="1">
      <c r="A599" s="14"/>
      <c r="B599" s="252"/>
      <c r="C599" s="253"/>
      <c r="D599" s="243" t="s">
        <v>165</v>
      </c>
      <c r="E599" s="254" t="s">
        <v>1</v>
      </c>
      <c r="F599" s="255" t="s">
        <v>643</v>
      </c>
      <c r="G599" s="253"/>
      <c r="H599" s="256">
        <v>-2.1000000000000001</v>
      </c>
      <c r="I599" s="257"/>
      <c r="J599" s="253"/>
      <c r="K599" s="253"/>
      <c r="L599" s="258"/>
      <c r="M599" s="259"/>
      <c r="N599" s="260"/>
      <c r="O599" s="260"/>
      <c r="P599" s="260"/>
      <c r="Q599" s="260"/>
      <c r="R599" s="260"/>
      <c r="S599" s="260"/>
      <c r="T599" s="261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2" t="s">
        <v>165</v>
      </c>
      <c r="AU599" s="262" t="s">
        <v>85</v>
      </c>
      <c r="AV599" s="14" t="s">
        <v>85</v>
      </c>
      <c r="AW599" s="14" t="s">
        <v>32</v>
      </c>
      <c r="AX599" s="14" t="s">
        <v>76</v>
      </c>
      <c r="AY599" s="262" t="s">
        <v>156</v>
      </c>
    </row>
    <row r="600" s="13" customFormat="1">
      <c r="A600" s="13"/>
      <c r="B600" s="241"/>
      <c r="C600" s="242"/>
      <c r="D600" s="243" t="s">
        <v>165</v>
      </c>
      <c r="E600" s="244" t="s">
        <v>1</v>
      </c>
      <c r="F600" s="245" t="s">
        <v>646</v>
      </c>
      <c r="G600" s="242"/>
      <c r="H600" s="244" t="s">
        <v>1</v>
      </c>
      <c r="I600" s="246"/>
      <c r="J600" s="242"/>
      <c r="K600" s="242"/>
      <c r="L600" s="247"/>
      <c r="M600" s="248"/>
      <c r="N600" s="249"/>
      <c r="O600" s="249"/>
      <c r="P600" s="249"/>
      <c r="Q600" s="249"/>
      <c r="R600" s="249"/>
      <c r="S600" s="249"/>
      <c r="T600" s="250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1" t="s">
        <v>165</v>
      </c>
      <c r="AU600" s="251" t="s">
        <v>85</v>
      </c>
      <c r="AV600" s="13" t="s">
        <v>83</v>
      </c>
      <c r="AW600" s="13" t="s">
        <v>32</v>
      </c>
      <c r="AX600" s="13" t="s">
        <v>76</v>
      </c>
      <c r="AY600" s="251" t="s">
        <v>156</v>
      </c>
    </row>
    <row r="601" s="14" customFormat="1">
      <c r="A601" s="14"/>
      <c r="B601" s="252"/>
      <c r="C601" s="253"/>
      <c r="D601" s="243" t="s">
        <v>165</v>
      </c>
      <c r="E601" s="254" t="s">
        <v>1</v>
      </c>
      <c r="F601" s="255" t="s">
        <v>647</v>
      </c>
      <c r="G601" s="253"/>
      <c r="H601" s="256">
        <v>36.673000000000002</v>
      </c>
      <c r="I601" s="257"/>
      <c r="J601" s="253"/>
      <c r="K601" s="253"/>
      <c r="L601" s="258"/>
      <c r="M601" s="259"/>
      <c r="N601" s="260"/>
      <c r="O601" s="260"/>
      <c r="P601" s="260"/>
      <c r="Q601" s="260"/>
      <c r="R601" s="260"/>
      <c r="S601" s="260"/>
      <c r="T601" s="261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2" t="s">
        <v>165</v>
      </c>
      <c r="AU601" s="262" t="s">
        <v>85</v>
      </c>
      <c r="AV601" s="14" t="s">
        <v>85</v>
      </c>
      <c r="AW601" s="14" t="s">
        <v>32</v>
      </c>
      <c r="AX601" s="14" t="s">
        <v>76</v>
      </c>
      <c r="AY601" s="262" t="s">
        <v>156</v>
      </c>
    </row>
    <row r="602" s="13" customFormat="1">
      <c r="A602" s="13"/>
      <c r="B602" s="241"/>
      <c r="C602" s="242"/>
      <c r="D602" s="243" t="s">
        <v>165</v>
      </c>
      <c r="E602" s="244" t="s">
        <v>1</v>
      </c>
      <c r="F602" s="245" t="s">
        <v>266</v>
      </c>
      <c r="G602" s="242"/>
      <c r="H602" s="244" t="s">
        <v>1</v>
      </c>
      <c r="I602" s="246"/>
      <c r="J602" s="242"/>
      <c r="K602" s="242"/>
      <c r="L602" s="247"/>
      <c r="M602" s="248"/>
      <c r="N602" s="249"/>
      <c r="O602" s="249"/>
      <c r="P602" s="249"/>
      <c r="Q602" s="249"/>
      <c r="R602" s="249"/>
      <c r="S602" s="249"/>
      <c r="T602" s="250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1" t="s">
        <v>165</v>
      </c>
      <c r="AU602" s="251" t="s">
        <v>85</v>
      </c>
      <c r="AV602" s="13" t="s">
        <v>83</v>
      </c>
      <c r="AW602" s="13" t="s">
        <v>32</v>
      </c>
      <c r="AX602" s="13" t="s">
        <v>76</v>
      </c>
      <c r="AY602" s="251" t="s">
        <v>156</v>
      </c>
    </row>
    <row r="603" s="14" customFormat="1">
      <c r="A603" s="14"/>
      <c r="B603" s="252"/>
      <c r="C603" s="253"/>
      <c r="D603" s="243" t="s">
        <v>165</v>
      </c>
      <c r="E603" s="254" t="s">
        <v>1</v>
      </c>
      <c r="F603" s="255" t="s">
        <v>648</v>
      </c>
      <c r="G603" s="253"/>
      <c r="H603" s="256">
        <v>0.67500000000000004</v>
      </c>
      <c r="I603" s="257"/>
      <c r="J603" s="253"/>
      <c r="K603" s="253"/>
      <c r="L603" s="258"/>
      <c r="M603" s="259"/>
      <c r="N603" s="260"/>
      <c r="O603" s="260"/>
      <c r="P603" s="260"/>
      <c r="Q603" s="260"/>
      <c r="R603" s="260"/>
      <c r="S603" s="260"/>
      <c r="T603" s="261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2" t="s">
        <v>165</v>
      </c>
      <c r="AU603" s="262" t="s">
        <v>85</v>
      </c>
      <c r="AV603" s="14" t="s">
        <v>85</v>
      </c>
      <c r="AW603" s="14" t="s">
        <v>32</v>
      </c>
      <c r="AX603" s="14" t="s">
        <v>76</v>
      </c>
      <c r="AY603" s="262" t="s">
        <v>156</v>
      </c>
    </row>
    <row r="604" s="14" customFormat="1">
      <c r="A604" s="14"/>
      <c r="B604" s="252"/>
      <c r="C604" s="253"/>
      <c r="D604" s="243" t="s">
        <v>165</v>
      </c>
      <c r="E604" s="254" t="s">
        <v>1</v>
      </c>
      <c r="F604" s="255" t="s">
        <v>649</v>
      </c>
      <c r="G604" s="253"/>
      <c r="H604" s="256">
        <v>1.8</v>
      </c>
      <c r="I604" s="257"/>
      <c r="J604" s="253"/>
      <c r="K604" s="253"/>
      <c r="L604" s="258"/>
      <c r="M604" s="259"/>
      <c r="N604" s="260"/>
      <c r="O604" s="260"/>
      <c r="P604" s="260"/>
      <c r="Q604" s="260"/>
      <c r="R604" s="260"/>
      <c r="S604" s="260"/>
      <c r="T604" s="261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2" t="s">
        <v>165</v>
      </c>
      <c r="AU604" s="262" t="s">
        <v>85</v>
      </c>
      <c r="AV604" s="14" t="s">
        <v>85</v>
      </c>
      <c r="AW604" s="14" t="s">
        <v>32</v>
      </c>
      <c r="AX604" s="14" t="s">
        <v>76</v>
      </c>
      <c r="AY604" s="262" t="s">
        <v>156</v>
      </c>
    </row>
    <row r="605" s="14" customFormat="1">
      <c r="A605" s="14"/>
      <c r="B605" s="252"/>
      <c r="C605" s="253"/>
      <c r="D605" s="243" t="s">
        <v>165</v>
      </c>
      <c r="E605" s="254" t="s">
        <v>1</v>
      </c>
      <c r="F605" s="255" t="s">
        <v>650</v>
      </c>
      <c r="G605" s="253"/>
      <c r="H605" s="256">
        <v>0.56299999999999994</v>
      </c>
      <c r="I605" s="257"/>
      <c r="J605" s="253"/>
      <c r="K605" s="253"/>
      <c r="L605" s="258"/>
      <c r="M605" s="259"/>
      <c r="N605" s="260"/>
      <c r="O605" s="260"/>
      <c r="P605" s="260"/>
      <c r="Q605" s="260"/>
      <c r="R605" s="260"/>
      <c r="S605" s="260"/>
      <c r="T605" s="261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2" t="s">
        <v>165</v>
      </c>
      <c r="AU605" s="262" t="s">
        <v>85</v>
      </c>
      <c r="AV605" s="14" t="s">
        <v>85</v>
      </c>
      <c r="AW605" s="14" t="s">
        <v>32</v>
      </c>
      <c r="AX605" s="14" t="s">
        <v>76</v>
      </c>
      <c r="AY605" s="262" t="s">
        <v>156</v>
      </c>
    </row>
    <row r="606" s="14" customFormat="1">
      <c r="A606" s="14"/>
      <c r="B606" s="252"/>
      <c r="C606" s="253"/>
      <c r="D606" s="243" t="s">
        <v>165</v>
      </c>
      <c r="E606" s="254" t="s">
        <v>1</v>
      </c>
      <c r="F606" s="255" t="s">
        <v>649</v>
      </c>
      <c r="G606" s="253"/>
      <c r="H606" s="256">
        <v>1.8</v>
      </c>
      <c r="I606" s="257"/>
      <c r="J606" s="253"/>
      <c r="K606" s="253"/>
      <c r="L606" s="258"/>
      <c r="M606" s="259"/>
      <c r="N606" s="260"/>
      <c r="O606" s="260"/>
      <c r="P606" s="260"/>
      <c r="Q606" s="260"/>
      <c r="R606" s="260"/>
      <c r="S606" s="260"/>
      <c r="T606" s="261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2" t="s">
        <v>165</v>
      </c>
      <c r="AU606" s="262" t="s">
        <v>85</v>
      </c>
      <c r="AV606" s="14" t="s">
        <v>85</v>
      </c>
      <c r="AW606" s="14" t="s">
        <v>32</v>
      </c>
      <c r="AX606" s="14" t="s">
        <v>76</v>
      </c>
      <c r="AY606" s="262" t="s">
        <v>156</v>
      </c>
    </row>
    <row r="607" s="13" customFormat="1">
      <c r="A607" s="13"/>
      <c r="B607" s="241"/>
      <c r="C607" s="242"/>
      <c r="D607" s="243" t="s">
        <v>165</v>
      </c>
      <c r="E607" s="244" t="s">
        <v>1</v>
      </c>
      <c r="F607" s="245" t="s">
        <v>651</v>
      </c>
      <c r="G607" s="242"/>
      <c r="H607" s="244" t="s">
        <v>1</v>
      </c>
      <c r="I607" s="246"/>
      <c r="J607" s="242"/>
      <c r="K607" s="242"/>
      <c r="L607" s="247"/>
      <c r="M607" s="248"/>
      <c r="N607" s="249"/>
      <c r="O607" s="249"/>
      <c r="P607" s="249"/>
      <c r="Q607" s="249"/>
      <c r="R607" s="249"/>
      <c r="S607" s="249"/>
      <c r="T607" s="250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1" t="s">
        <v>165</v>
      </c>
      <c r="AU607" s="251" t="s">
        <v>85</v>
      </c>
      <c r="AV607" s="13" t="s">
        <v>83</v>
      </c>
      <c r="AW607" s="13" t="s">
        <v>32</v>
      </c>
      <c r="AX607" s="13" t="s">
        <v>76</v>
      </c>
      <c r="AY607" s="251" t="s">
        <v>156</v>
      </c>
    </row>
    <row r="608" s="14" customFormat="1">
      <c r="A608" s="14"/>
      <c r="B608" s="252"/>
      <c r="C608" s="253"/>
      <c r="D608" s="243" t="s">
        <v>165</v>
      </c>
      <c r="E608" s="254" t="s">
        <v>1</v>
      </c>
      <c r="F608" s="255" t="s">
        <v>270</v>
      </c>
      <c r="G608" s="253"/>
      <c r="H608" s="256">
        <v>-4.3200000000000003</v>
      </c>
      <c r="I608" s="257"/>
      <c r="J608" s="253"/>
      <c r="K608" s="253"/>
      <c r="L608" s="258"/>
      <c r="M608" s="259"/>
      <c r="N608" s="260"/>
      <c r="O608" s="260"/>
      <c r="P608" s="260"/>
      <c r="Q608" s="260"/>
      <c r="R608" s="260"/>
      <c r="S608" s="260"/>
      <c r="T608" s="261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2" t="s">
        <v>165</v>
      </c>
      <c r="AU608" s="262" t="s">
        <v>85</v>
      </c>
      <c r="AV608" s="14" t="s">
        <v>85</v>
      </c>
      <c r="AW608" s="14" t="s">
        <v>32</v>
      </c>
      <c r="AX608" s="14" t="s">
        <v>76</v>
      </c>
      <c r="AY608" s="262" t="s">
        <v>156</v>
      </c>
    </row>
    <row r="609" s="14" customFormat="1">
      <c r="A609" s="14"/>
      <c r="B609" s="252"/>
      <c r="C609" s="253"/>
      <c r="D609" s="243" t="s">
        <v>165</v>
      </c>
      <c r="E609" s="254" t="s">
        <v>1</v>
      </c>
      <c r="F609" s="255" t="s">
        <v>480</v>
      </c>
      <c r="G609" s="253"/>
      <c r="H609" s="256">
        <v>-3.6000000000000001</v>
      </c>
      <c r="I609" s="257"/>
      <c r="J609" s="253"/>
      <c r="K609" s="253"/>
      <c r="L609" s="258"/>
      <c r="M609" s="259"/>
      <c r="N609" s="260"/>
      <c r="O609" s="260"/>
      <c r="P609" s="260"/>
      <c r="Q609" s="260"/>
      <c r="R609" s="260"/>
      <c r="S609" s="260"/>
      <c r="T609" s="261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2" t="s">
        <v>165</v>
      </c>
      <c r="AU609" s="262" t="s">
        <v>85</v>
      </c>
      <c r="AV609" s="14" t="s">
        <v>85</v>
      </c>
      <c r="AW609" s="14" t="s">
        <v>32</v>
      </c>
      <c r="AX609" s="14" t="s">
        <v>76</v>
      </c>
      <c r="AY609" s="262" t="s">
        <v>156</v>
      </c>
    </row>
    <row r="610" s="13" customFormat="1">
      <c r="A610" s="13"/>
      <c r="B610" s="241"/>
      <c r="C610" s="242"/>
      <c r="D610" s="243" t="s">
        <v>165</v>
      </c>
      <c r="E610" s="244" t="s">
        <v>1</v>
      </c>
      <c r="F610" s="245" t="s">
        <v>185</v>
      </c>
      <c r="G610" s="242"/>
      <c r="H610" s="244" t="s">
        <v>1</v>
      </c>
      <c r="I610" s="246"/>
      <c r="J610" s="242"/>
      <c r="K610" s="242"/>
      <c r="L610" s="247"/>
      <c r="M610" s="248"/>
      <c r="N610" s="249"/>
      <c r="O610" s="249"/>
      <c r="P610" s="249"/>
      <c r="Q610" s="249"/>
      <c r="R610" s="249"/>
      <c r="S610" s="249"/>
      <c r="T610" s="250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1" t="s">
        <v>165</v>
      </c>
      <c r="AU610" s="251" t="s">
        <v>85</v>
      </c>
      <c r="AV610" s="13" t="s">
        <v>83</v>
      </c>
      <c r="AW610" s="13" t="s">
        <v>32</v>
      </c>
      <c r="AX610" s="13" t="s">
        <v>76</v>
      </c>
      <c r="AY610" s="251" t="s">
        <v>156</v>
      </c>
    </row>
    <row r="611" s="13" customFormat="1">
      <c r="A611" s="13"/>
      <c r="B611" s="241"/>
      <c r="C611" s="242"/>
      <c r="D611" s="243" t="s">
        <v>165</v>
      </c>
      <c r="E611" s="244" t="s">
        <v>1</v>
      </c>
      <c r="F611" s="245" t="s">
        <v>652</v>
      </c>
      <c r="G611" s="242"/>
      <c r="H611" s="244" t="s">
        <v>1</v>
      </c>
      <c r="I611" s="246"/>
      <c r="J611" s="242"/>
      <c r="K611" s="242"/>
      <c r="L611" s="247"/>
      <c r="M611" s="248"/>
      <c r="N611" s="249"/>
      <c r="O611" s="249"/>
      <c r="P611" s="249"/>
      <c r="Q611" s="249"/>
      <c r="R611" s="249"/>
      <c r="S611" s="249"/>
      <c r="T611" s="250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1" t="s">
        <v>165</v>
      </c>
      <c r="AU611" s="251" t="s">
        <v>85</v>
      </c>
      <c r="AV611" s="13" t="s">
        <v>83</v>
      </c>
      <c r="AW611" s="13" t="s">
        <v>32</v>
      </c>
      <c r="AX611" s="13" t="s">
        <v>76</v>
      </c>
      <c r="AY611" s="251" t="s">
        <v>156</v>
      </c>
    </row>
    <row r="612" s="14" customFormat="1">
      <c r="A612" s="14"/>
      <c r="B612" s="252"/>
      <c r="C612" s="253"/>
      <c r="D612" s="243" t="s">
        <v>165</v>
      </c>
      <c r="E612" s="254" t="s">
        <v>1</v>
      </c>
      <c r="F612" s="255" t="s">
        <v>653</v>
      </c>
      <c r="G612" s="253"/>
      <c r="H612" s="256">
        <v>64.512</v>
      </c>
      <c r="I612" s="257"/>
      <c r="J612" s="253"/>
      <c r="K612" s="253"/>
      <c r="L612" s="258"/>
      <c r="M612" s="259"/>
      <c r="N612" s="260"/>
      <c r="O612" s="260"/>
      <c r="P612" s="260"/>
      <c r="Q612" s="260"/>
      <c r="R612" s="260"/>
      <c r="S612" s="260"/>
      <c r="T612" s="261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2" t="s">
        <v>165</v>
      </c>
      <c r="AU612" s="262" t="s">
        <v>85</v>
      </c>
      <c r="AV612" s="14" t="s">
        <v>85</v>
      </c>
      <c r="AW612" s="14" t="s">
        <v>32</v>
      </c>
      <c r="AX612" s="14" t="s">
        <v>76</v>
      </c>
      <c r="AY612" s="262" t="s">
        <v>156</v>
      </c>
    </row>
    <row r="613" s="14" customFormat="1">
      <c r="A613" s="14"/>
      <c r="B613" s="252"/>
      <c r="C613" s="253"/>
      <c r="D613" s="243" t="s">
        <v>165</v>
      </c>
      <c r="E613" s="254" t="s">
        <v>1</v>
      </c>
      <c r="F613" s="255" t="s">
        <v>654</v>
      </c>
      <c r="G613" s="253"/>
      <c r="H613" s="256">
        <v>45.359999999999999</v>
      </c>
      <c r="I613" s="257"/>
      <c r="J613" s="253"/>
      <c r="K613" s="253"/>
      <c r="L613" s="258"/>
      <c r="M613" s="259"/>
      <c r="N613" s="260"/>
      <c r="O613" s="260"/>
      <c r="P613" s="260"/>
      <c r="Q613" s="260"/>
      <c r="R613" s="260"/>
      <c r="S613" s="260"/>
      <c r="T613" s="261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2" t="s">
        <v>165</v>
      </c>
      <c r="AU613" s="262" t="s">
        <v>85</v>
      </c>
      <c r="AV613" s="14" t="s">
        <v>85</v>
      </c>
      <c r="AW613" s="14" t="s">
        <v>32</v>
      </c>
      <c r="AX613" s="14" t="s">
        <v>76</v>
      </c>
      <c r="AY613" s="262" t="s">
        <v>156</v>
      </c>
    </row>
    <row r="614" s="13" customFormat="1">
      <c r="A614" s="13"/>
      <c r="B614" s="241"/>
      <c r="C614" s="242"/>
      <c r="D614" s="243" t="s">
        <v>165</v>
      </c>
      <c r="E614" s="244" t="s">
        <v>1</v>
      </c>
      <c r="F614" s="245" t="s">
        <v>266</v>
      </c>
      <c r="G614" s="242"/>
      <c r="H614" s="244" t="s">
        <v>1</v>
      </c>
      <c r="I614" s="246"/>
      <c r="J614" s="242"/>
      <c r="K614" s="242"/>
      <c r="L614" s="247"/>
      <c r="M614" s="248"/>
      <c r="N614" s="249"/>
      <c r="O614" s="249"/>
      <c r="P614" s="249"/>
      <c r="Q614" s="249"/>
      <c r="R614" s="249"/>
      <c r="S614" s="249"/>
      <c r="T614" s="25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1" t="s">
        <v>165</v>
      </c>
      <c r="AU614" s="251" t="s">
        <v>85</v>
      </c>
      <c r="AV614" s="13" t="s">
        <v>83</v>
      </c>
      <c r="AW614" s="13" t="s">
        <v>32</v>
      </c>
      <c r="AX614" s="13" t="s">
        <v>76</v>
      </c>
      <c r="AY614" s="251" t="s">
        <v>156</v>
      </c>
    </row>
    <row r="615" s="14" customFormat="1">
      <c r="A615" s="14"/>
      <c r="B615" s="252"/>
      <c r="C615" s="253"/>
      <c r="D615" s="243" t="s">
        <v>165</v>
      </c>
      <c r="E615" s="254" t="s">
        <v>1</v>
      </c>
      <c r="F615" s="255" t="s">
        <v>655</v>
      </c>
      <c r="G615" s="253"/>
      <c r="H615" s="256">
        <v>2.0699999999999998</v>
      </c>
      <c r="I615" s="257"/>
      <c r="J615" s="253"/>
      <c r="K615" s="253"/>
      <c r="L615" s="258"/>
      <c r="M615" s="259"/>
      <c r="N615" s="260"/>
      <c r="O615" s="260"/>
      <c r="P615" s="260"/>
      <c r="Q615" s="260"/>
      <c r="R615" s="260"/>
      <c r="S615" s="260"/>
      <c r="T615" s="261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2" t="s">
        <v>165</v>
      </c>
      <c r="AU615" s="262" t="s">
        <v>85</v>
      </c>
      <c r="AV615" s="14" t="s">
        <v>85</v>
      </c>
      <c r="AW615" s="14" t="s">
        <v>32</v>
      </c>
      <c r="AX615" s="14" t="s">
        <v>76</v>
      </c>
      <c r="AY615" s="262" t="s">
        <v>156</v>
      </c>
    </row>
    <row r="616" s="14" customFormat="1">
      <c r="A616" s="14"/>
      <c r="B616" s="252"/>
      <c r="C616" s="253"/>
      <c r="D616" s="243" t="s">
        <v>165</v>
      </c>
      <c r="E616" s="254" t="s">
        <v>1</v>
      </c>
      <c r="F616" s="255" t="s">
        <v>656</v>
      </c>
      <c r="G616" s="253"/>
      <c r="H616" s="256">
        <v>4.1399999999999997</v>
      </c>
      <c r="I616" s="257"/>
      <c r="J616" s="253"/>
      <c r="K616" s="253"/>
      <c r="L616" s="258"/>
      <c r="M616" s="259"/>
      <c r="N616" s="260"/>
      <c r="O616" s="260"/>
      <c r="P616" s="260"/>
      <c r="Q616" s="260"/>
      <c r="R616" s="260"/>
      <c r="S616" s="260"/>
      <c r="T616" s="26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2" t="s">
        <v>165</v>
      </c>
      <c r="AU616" s="262" t="s">
        <v>85</v>
      </c>
      <c r="AV616" s="14" t="s">
        <v>85</v>
      </c>
      <c r="AW616" s="14" t="s">
        <v>32</v>
      </c>
      <c r="AX616" s="14" t="s">
        <v>76</v>
      </c>
      <c r="AY616" s="262" t="s">
        <v>156</v>
      </c>
    </row>
    <row r="617" s="13" customFormat="1">
      <c r="A617" s="13"/>
      <c r="B617" s="241"/>
      <c r="C617" s="242"/>
      <c r="D617" s="243" t="s">
        <v>165</v>
      </c>
      <c r="E617" s="244" t="s">
        <v>1</v>
      </c>
      <c r="F617" s="245" t="s">
        <v>269</v>
      </c>
      <c r="G617" s="242"/>
      <c r="H617" s="244" t="s">
        <v>1</v>
      </c>
      <c r="I617" s="246"/>
      <c r="J617" s="242"/>
      <c r="K617" s="242"/>
      <c r="L617" s="247"/>
      <c r="M617" s="248"/>
      <c r="N617" s="249"/>
      <c r="O617" s="249"/>
      <c r="P617" s="249"/>
      <c r="Q617" s="249"/>
      <c r="R617" s="249"/>
      <c r="S617" s="249"/>
      <c r="T617" s="250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1" t="s">
        <v>165</v>
      </c>
      <c r="AU617" s="251" t="s">
        <v>85</v>
      </c>
      <c r="AV617" s="13" t="s">
        <v>83</v>
      </c>
      <c r="AW617" s="13" t="s">
        <v>32</v>
      </c>
      <c r="AX617" s="13" t="s">
        <v>76</v>
      </c>
      <c r="AY617" s="251" t="s">
        <v>156</v>
      </c>
    </row>
    <row r="618" s="14" customFormat="1">
      <c r="A618" s="14"/>
      <c r="B618" s="252"/>
      <c r="C618" s="253"/>
      <c r="D618" s="243" t="s">
        <v>165</v>
      </c>
      <c r="E618" s="254" t="s">
        <v>1</v>
      </c>
      <c r="F618" s="255" t="s">
        <v>527</v>
      </c>
      <c r="G618" s="253"/>
      <c r="H618" s="256">
        <v>-2.1499999999999999</v>
      </c>
      <c r="I618" s="257"/>
      <c r="J618" s="253"/>
      <c r="K618" s="253"/>
      <c r="L618" s="258"/>
      <c r="M618" s="259"/>
      <c r="N618" s="260"/>
      <c r="O618" s="260"/>
      <c r="P618" s="260"/>
      <c r="Q618" s="260"/>
      <c r="R618" s="260"/>
      <c r="S618" s="260"/>
      <c r="T618" s="261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2" t="s">
        <v>165</v>
      </c>
      <c r="AU618" s="262" t="s">
        <v>85</v>
      </c>
      <c r="AV618" s="14" t="s">
        <v>85</v>
      </c>
      <c r="AW618" s="14" t="s">
        <v>32</v>
      </c>
      <c r="AX618" s="14" t="s">
        <v>76</v>
      </c>
      <c r="AY618" s="262" t="s">
        <v>156</v>
      </c>
    </row>
    <row r="619" s="14" customFormat="1">
      <c r="A619" s="14"/>
      <c r="B619" s="252"/>
      <c r="C619" s="253"/>
      <c r="D619" s="243" t="s">
        <v>165</v>
      </c>
      <c r="E619" s="254" t="s">
        <v>1</v>
      </c>
      <c r="F619" s="255" t="s">
        <v>657</v>
      </c>
      <c r="G619" s="253"/>
      <c r="H619" s="256">
        <v>-15.869999999999999</v>
      </c>
      <c r="I619" s="257"/>
      <c r="J619" s="253"/>
      <c r="K619" s="253"/>
      <c r="L619" s="258"/>
      <c r="M619" s="259"/>
      <c r="N619" s="260"/>
      <c r="O619" s="260"/>
      <c r="P619" s="260"/>
      <c r="Q619" s="260"/>
      <c r="R619" s="260"/>
      <c r="S619" s="260"/>
      <c r="T619" s="261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2" t="s">
        <v>165</v>
      </c>
      <c r="AU619" s="262" t="s">
        <v>85</v>
      </c>
      <c r="AV619" s="14" t="s">
        <v>85</v>
      </c>
      <c r="AW619" s="14" t="s">
        <v>32</v>
      </c>
      <c r="AX619" s="14" t="s">
        <v>76</v>
      </c>
      <c r="AY619" s="262" t="s">
        <v>156</v>
      </c>
    </row>
    <row r="620" s="13" customFormat="1">
      <c r="A620" s="13"/>
      <c r="B620" s="241"/>
      <c r="C620" s="242"/>
      <c r="D620" s="243" t="s">
        <v>165</v>
      </c>
      <c r="E620" s="244" t="s">
        <v>1</v>
      </c>
      <c r="F620" s="245" t="s">
        <v>658</v>
      </c>
      <c r="G620" s="242"/>
      <c r="H620" s="244" t="s">
        <v>1</v>
      </c>
      <c r="I620" s="246"/>
      <c r="J620" s="242"/>
      <c r="K620" s="242"/>
      <c r="L620" s="247"/>
      <c r="M620" s="248"/>
      <c r="N620" s="249"/>
      <c r="O620" s="249"/>
      <c r="P620" s="249"/>
      <c r="Q620" s="249"/>
      <c r="R620" s="249"/>
      <c r="S620" s="249"/>
      <c r="T620" s="250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1" t="s">
        <v>165</v>
      </c>
      <c r="AU620" s="251" t="s">
        <v>85</v>
      </c>
      <c r="AV620" s="13" t="s">
        <v>83</v>
      </c>
      <c r="AW620" s="13" t="s">
        <v>32</v>
      </c>
      <c r="AX620" s="13" t="s">
        <v>76</v>
      </c>
      <c r="AY620" s="251" t="s">
        <v>156</v>
      </c>
    </row>
    <row r="621" s="14" customFormat="1">
      <c r="A621" s="14"/>
      <c r="B621" s="252"/>
      <c r="C621" s="253"/>
      <c r="D621" s="243" t="s">
        <v>165</v>
      </c>
      <c r="E621" s="254" t="s">
        <v>1</v>
      </c>
      <c r="F621" s="255" t="s">
        <v>653</v>
      </c>
      <c r="G621" s="253"/>
      <c r="H621" s="256">
        <v>64.512</v>
      </c>
      <c r="I621" s="257"/>
      <c r="J621" s="253"/>
      <c r="K621" s="253"/>
      <c r="L621" s="258"/>
      <c r="M621" s="259"/>
      <c r="N621" s="260"/>
      <c r="O621" s="260"/>
      <c r="P621" s="260"/>
      <c r="Q621" s="260"/>
      <c r="R621" s="260"/>
      <c r="S621" s="260"/>
      <c r="T621" s="261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2" t="s">
        <v>165</v>
      </c>
      <c r="AU621" s="262" t="s">
        <v>85</v>
      </c>
      <c r="AV621" s="14" t="s">
        <v>85</v>
      </c>
      <c r="AW621" s="14" t="s">
        <v>32</v>
      </c>
      <c r="AX621" s="14" t="s">
        <v>76</v>
      </c>
      <c r="AY621" s="262" t="s">
        <v>156</v>
      </c>
    </row>
    <row r="622" s="14" customFormat="1">
      <c r="A622" s="14"/>
      <c r="B622" s="252"/>
      <c r="C622" s="253"/>
      <c r="D622" s="243" t="s">
        <v>165</v>
      </c>
      <c r="E622" s="254" t="s">
        <v>1</v>
      </c>
      <c r="F622" s="255" t="s">
        <v>654</v>
      </c>
      <c r="G622" s="253"/>
      <c r="H622" s="256">
        <v>45.359999999999999</v>
      </c>
      <c r="I622" s="257"/>
      <c r="J622" s="253"/>
      <c r="K622" s="253"/>
      <c r="L622" s="258"/>
      <c r="M622" s="259"/>
      <c r="N622" s="260"/>
      <c r="O622" s="260"/>
      <c r="P622" s="260"/>
      <c r="Q622" s="260"/>
      <c r="R622" s="260"/>
      <c r="S622" s="260"/>
      <c r="T622" s="261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2" t="s">
        <v>165</v>
      </c>
      <c r="AU622" s="262" t="s">
        <v>85</v>
      </c>
      <c r="AV622" s="14" t="s">
        <v>85</v>
      </c>
      <c r="AW622" s="14" t="s">
        <v>32</v>
      </c>
      <c r="AX622" s="14" t="s">
        <v>76</v>
      </c>
      <c r="AY622" s="262" t="s">
        <v>156</v>
      </c>
    </row>
    <row r="623" s="13" customFormat="1">
      <c r="A623" s="13"/>
      <c r="B623" s="241"/>
      <c r="C623" s="242"/>
      <c r="D623" s="243" t="s">
        <v>165</v>
      </c>
      <c r="E623" s="244" t="s">
        <v>1</v>
      </c>
      <c r="F623" s="245" t="s">
        <v>266</v>
      </c>
      <c r="G623" s="242"/>
      <c r="H623" s="244" t="s">
        <v>1</v>
      </c>
      <c r="I623" s="246"/>
      <c r="J623" s="242"/>
      <c r="K623" s="242"/>
      <c r="L623" s="247"/>
      <c r="M623" s="248"/>
      <c r="N623" s="249"/>
      <c r="O623" s="249"/>
      <c r="P623" s="249"/>
      <c r="Q623" s="249"/>
      <c r="R623" s="249"/>
      <c r="S623" s="249"/>
      <c r="T623" s="25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1" t="s">
        <v>165</v>
      </c>
      <c r="AU623" s="251" t="s">
        <v>85</v>
      </c>
      <c r="AV623" s="13" t="s">
        <v>83</v>
      </c>
      <c r="AW623" s="13" t="s">
        <v>32</v>
      </c>
      <c r="AX623" s="13" t="s">
        <v>76</v>
      </c>
      <c r="AY623" s="251" t="s">
        <v>156</v>
      </c>
    </row>
    <row r="624" s="14" customFormat="1">
      <c r="A624" s="14"/>
      <c r="B624" s="252"/>
      <c r="C624" s="253"/>
      <c r="D624" s="243" t="s">
        <v>165</v>
      </c>
      <c r="E624" s="254" t="s">
        <v>1</v>
      </c>
      <c r="F624" s="255" t="s">
        <v>655</v>
      </c>
      <c r="G624" s="253"/>
      <c r="H624" s="256">
        <v>2.0699999999999998</v>
      </c>
      <c r="I624" s="257"/>
      <c r="J624" s="253"/>
      <c r="K624" s="253"/>
      <c r="L624" s="258"/>
      <c r="M624" s="259"/>
      <c r="N624" s="260"/>
      <c r="O624" s="260"/>
      <c r="P624" s="260"/>
      <c r="Q624" s="260"/>
      <c r="R624" s="260"/>
      <c r="S624" s="260"/>
      <c r="T624" s="261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2" t="s">
        <v>165</v>
      </c>
      <c r="AU624" s="262" t="s">
        <v>85</v>
      </c>
      <c r="AV624" s="14" t="s">
        <v>85</v>
      </c>
      <c r="AW624" s="14" t="s">
        <v>32</v>
      </c>
      <c r="AX624" s="14" t="s">
        <v>76</v>
      </c>
      <c r="AY624" s="262" t="s">
        <v>156</v>
      </c>
    </row>
    <row r="625" s="14" customFormat="1">
      <c r="A625" s="14"/>
      <c r="B625" s="252"/>
      <c r="C625" s="253"/>
      <c r="D625" s="243" t="s">
        <v>165</v>
      </c>
      <c r="E625" s="254" t="s">
        <v>1</v>
      </c>
      <c r="F625" s="255" t="s">
        <v>656</v>
      </c>
      <c r="G625" s="253"/>
      <c r="H625" s="256">
        <v>4.1399999999999997</v>
      </c>
      <c r="I625" s="257"/>
      <c r="J625" s="253"/>
      <c r="K625" s="253"/>
      <c r="L625" s="258"/>
      <c r="M625" s="259"/>
      <c r="N625" s="260"/>
      <c r="O625" s="260"/>
      <c r="P625" s="260"/>
      <c r="Q625" s="260"/>
      <c r="R625" s="260"/>
      <c r="S625" s="260"/>
      <c r="T625" s="261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2" t="s">
        <v>165</v>
      </c>
      <c r="AU625" s="262" t="s">
        <v>85</v>
      </c>
      <c r="AV625" s="14" t="s">
        <v>85</v>
      </c>
      <c r="AW625" s="14" t="s">
        <v>32</v>
      </c>
      <c r="AX625" s="14" t="s">
        <v>76</v>
      </c>
      <c r="AY625" s="262" t="s">
        <v>156</v>
      </c>
    </row>
    <row r="626" s="13" customFormat="1">
      <c r="A626" s="13"/>
      <c r="B626" s="241"/>
      <c r="C626" s="242"/>
      <c r="D626" s="243" t="s">
        <v>165</v>
      </c>
      <c r="E626" s="244" t="s">
        <v>1</v>
      </c>
      <c r="F626" s="245" t="s">
        <v>269</v>
      </c>
      <c r="G626" s="242"/>
      <c r="H626" s="244" t="s">
        <v>1</v>
      </c>
      <c r="I626" s="246"/>
      <c r="J626" s="242"/>
      <c r="K626" s="242"/>
      <c r="L626" s="247"/>
      <c r="M626" s="248"/>
      <c r="N626" s="249"/>
      <c r="O626" s="249"/>
      <c r="P626" s="249"/>
      <c r="Q626" s="249"/>
      <c r="R626" s="249"/>
      <c r="S626" s="249"/>
      <c r="T626" s="250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51" t="s">
        <v>165</v>
      </c>
      <c r="AU626" s="251" t="s">
        <v>85</v>
      </c>
      <c r="AV626" s="13" t="s">
        <v>83</v>
      </c>
      <c r="AW626" s="13" t="s">
        <v>32</v>
      </c>
      <c r="AX626" s="13" t="s">
        <v>76</v>
      </c>
      <c r="AY626" s="251" t="s">
        <v>156</v>
      </c>
    </row>
    <row r="627" s="14" customFormat="1">
      <c r="A627" s="14"/>
      <c r="B627" s="252"/>
      <c r="C627" s="253"/>
      <c r="D627" s="243" t="s">
        <v>165</v>
      </c>
      <c r="E627" s="254" t="s">
        <v>1</v>
      </c>
      <c r="F627" s="255" t="s">
        <v>527</v>
      </c>
      <c r="G627" s="253"/>
      <c r="H627" s="256">
        <v>-2.1499999999999999</v>
      </c>
      <c r="I627" s="257"/>
      <c r="J627" s="253"/>
      <c r="K627" s="253"/>
      <c r="L627" s="258"/>
      <c r="M627" s="259"/>
      <c r="N627" s="260"/>
      <c r="O627" s="260"/>
      <c r="P627" s="260"/>
      <c r="Q627" s="260"/>
      <c r="R627" s="260"/>
      <c r="S627" s="260"/>
      <c r="T627" s="261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2" t="s">
        <v>165</v>
      </c>
      <c r="AU627" s="262" t="s">
        <v>85</v>
      </c>
      <c r="AV627" s="14" t="s">
        <v>85</v>
      </c>
      <c r="AW627" s="14" t="s">
        <v>32</v>
      </c>
      <c r="AX627" s="14" t="s">
        <v>76</v>
      </c>
      <c r="AY627" s="262" t="s">
        <v>156</v>
      </c>
    </row>
    <row r="628" s="14" customFormat="1">
      <c r="A628" s="14"/>
      <c r="B628" s="252"/>
      <c r="C628" s="253"/>
      <c r="D628" s="243" t="s">
        <v>165</v>
      </c>
      <c r="E628" s="254" t="s">
        <v>1</v>
      </c>
      <c r="F628" s="255" t="s">
        <v>657</v>
      </c>
      <c r="G628" s="253"/>
      <c r="H628" s="256">
        <v>-15.869999999999999</v>
      </c>
      <c r="I628" s="257"/>
      <c r="J628" s="253"/>
      <c r="K628" s="253"/>
      <c r="L628" s="258"/>
      <c r="M628" s="259"/>
      <c r="N628" s="260"/>
      <c r="O628" s="260"/>
      <c r="P628" s="260"/>
      <c r="Q628" s="260"/>
      <c r="R628" s="260"/>
      <c r="S628" s="260"/>
      <c r="T628" s="261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2" t="s">
        <v>165</v>
      </c>
      <c r="AU628" s="262" t="s">
        <v>85</v>
      </c>
      <c r="AV628" s="14" t="s">
        <v>85</v>
      </c>
      <c r="AW628" s="14" t="s">
        <v>32</v>
      </c>
      <c r="AX628" s="14" t="s">
        <v>76</v>
      </c>
      <c r="AY628" s="262" t="s">
        <v>156</v>
      </c>
    </row>
    <row r="629" s="13" customFormat="1">
      <c r="A629" s="13"/>
      <c r="B629" s="241"/>
      <c r="C629" s="242"/>
      <c r="D629" s="243" t="s">
        <v>165</v>
      </c>
      <c r="E629" s="244" t="s">
        <v>1</v>
      </c>
      <c r="F629" s="245" t="s">
        <v>659</v>
      </c>
      <c r="G629" s="242"/>
      <c r="H629" s="244" t="s">
        <v>1</v>
      </c>
      <c r="I629" s="246"/>
      <c r="J629" s="242"/>
      <c r="K629" s="242"/>
      <c r="L629" s="247"/>
      <c r="M629" s="248"/>
      <c r="N629" s="249"/>
      <c r="O629" s="249"/>
      <c r="P629" s="249"/>
      <c r="Q629" s="249"/>
      <c r="R629" s="249"/>
      <c r="S629" s="249"/>
      <c r="T629" s="25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1" t="s">
        <v>165</v>
      </c>
      <c r="AU629" s="251" t="s">
        <v>85</v>
      </c>
      <c r="AV629" s="13" t="s">
        <v>83</v>
      </c>
      <c r="AW629" s="13" t="s">
        <v>32</v>
      </c>
      <c r="AX629" s="13" t="s">
        <v>76</v>
      </c>
      <c r="AY629" s="251" t="s">
        <v>156</v>
      </c>
    </row>
    <row r="630" s="14" customFormat="1">
      <c r="A630" s="14"/>
      <c r="B630" s="252"/>
      <c r="C630" s="253"/>
      <c r="D630" s="243" t="s">
        <v>165</v>
      </c>
      <c r="E630" s="254" t="s">
        <v>1</v>
      </c>
      <c r="F630" s="255" t="s">
        <v>660</v>
      </c>
      <c r="G630" s="253"/>
      <c r="H630" s="256">
        <v>18</v>
      </c>
      <c r="I630" s="257"/>
      <c r="J630" s="253"/>
      <c r="K630" s="253"/>
      <c r="L630" s="258"/>
      <c r="M630" s="259"/>
      <c r="N630" s="260"/>
      <c r="O630" s="260"/>
      <c r="P630" s="260"/>
      <c r="Q630" s="260"/>
      <c r="R630" s="260"/>
      <c r="S630" s="260"/>
      <c r="T630" s="261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2" t="s">
        <v>165</v>
      </c>
      <c r="AU630" s="262" t="s">
        <v>85</v>
      </c>
      <c r="AV630" s="14" t="s">
        <v>85</v>
      </c>
      <c r="AW630" s="14" t="s">
        <v>32</v>
      </c>
      <c r="AX630" s="14" t="s">
        <v>76</v>
      </c>
      <c r="AY630" s="262" t="s">
        <v>156</v>
      </c>
    </row>
    <row r="631" s="14" customFormat="1">
      <c r="A631" s="14"/>
      <c r="B631" s="252"/>
      <c r="C631" s="253"/>
      <c r="D631" s="243" t="s">
        <v>165</v>
      </c>
      <c r="E631" s="254" t="s">
        <v>1</v>
      </c>
      <c r="F631" s="255" t="s">
        <v>661</v>
      </c>
      <c r="G631" s="253"/>
      <c r="H631" s="256">
        <v>32.399999999999999</v>
      </c>
      <c r="I631" s="257"/>
      <c r="J631" s="253"/>
      <c r="K631" s="253"/>
      <c r="L631" s="258"/>
      <c r="M631" s="259"/>
      <c r="N631" s="260"/>
      <c r="O631" s="260"/>
      <c r="P631" s="260"/>
      <c r="Q631" s="260"/>
      <c r="R631" s="260"/>
      <c r="S631" s="260"/>
      <c r="T631" s="261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2" t="s">
        <v>165</v>
      </c>
      <c r="AU631" s="262" t="s">
        <v>85</v>
      </c>
      <c r="AV631" s="14" t="s">
        <v>85</v>
      </c>
      <c r="AW631" s="14" t="s">
        <v>32</v>
      </c>
      <c r="AX631" s="14" t="s">
        <v>76</v>
      </c>
      <c r="AY631" s="262" t="s">
        <v>156</v>
      </c>
    </row>
    <row r="632" s="13" customFormat="1">
      <c r="A632" s="13"/>
      <c r="B632" s="241"/>
      <c r="C632" s="242"/>
      <c r="D632" s="243" t="s">
        <v>165</v>
      </c>
      <c r="E632" s="244" t="s">
        <v>1</v>
      </c>
      <c r="F632" s="245" t="s">
        <v>266</v>
      </c>
      <c r="G632" s="242"/>
      <c r="H632" s="244" t="s">
        <v>1</v>
      </c>
      <c r="I632" s="246"/>
      <c r="J632" s="242"/>
      <c r="K632" s="242"/>
      <c r="L632" s="247"/>
      <c r="M632" s="248"/>
      <c r="N632" s="249"/>
      <c r="O632" s="249"/>
      <c r="P632" s="249"/>
      <c r="Q632" s="249"/>
      <c r="R632" s="249"/>
      <c r="S632" s="249"/>
      <c r="T632" s="250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1" t="s">
        <v>165</v>
      </c>
      <c r="AU632" s="251" t="s">
        <v>85</v>
      </c>
      <c r="AV632" s="13" t="s">
        <v>83</v>
      </c>
      <c r="AW632" s="13" t="s">
        <v>32</v>
      </c>
      <c r="AX632" s="13" t="s">
        <v>76</v>
      </c>
      <c r="AY632" s="251" t="s">
        <v>156</v>
      </c>
    </row>
    <row r="633" s="14" customFormat="1">
      <c r="A633" s="14"/>
      <c r="B633" s="252"/>
      <c r="C633" s="253"/>
      <c r="D633" s="243" t="s">
        <v>165</v>
      </c>
      <c r="E633" s="254" t="s">
        <v>1</v>
      </c>
      <c r="F633" s="255" t="s">
        <v>267</v>
      </c>
      <c r="G633" s="253"/>
      <c r="H633" s="256">
        <v>0.59999999999999998</v>
      </c>
      <c r="I633" s="257"/>
      <c r="J633" s="253"/>
      <c r="K633" s="253"/>
      <c r="L633" s="258"/>
      <c r="M633" s="259"/>
      <c r="N633" s="260"/>
      <c r="O633" s="260"/>
      <c r="P633" s="260"/>
      <c r="Q633" s="260"/>
      <c r="R633" s="260"/>
      <c r="S633" s="260"/>
      <c r="T633" s="261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2" t="s">
        <v>165</v>
      </c>
      <c r="AU633" s="262" t="s">
        <v>85</v>
      </c>
      <c r="AV633" s="14" t="s">
        <v>85</v>
      </c>
      <c r="AW633" s="14" t="s">
        <v>32</v>
      </c>
      <c r="AX633" s="14" t="s">
        <v>76</v>
      </c>
      <c r="AY633" s="262" t="s">
        <v>156</v>
      </c>
    </row>
    <row r="634" s="14" customFormat="1">
      <c r="A634" s="14"/>
      <c r="B634" s="252"/>
      <c r="C634" s="253"/>
      <c r="D634" s="243" t="s">
        <v>165</v>
      </c>
      <c r="E634" s="254" t="s">
        <v>1</v>
      </c>
      <c r="F634" s="255" t="s">
        <v>268</v>
      </c>
      <c r="G634" s="253"/>
      <c r="H634" s="256">
        <v>0.75</v>
      </c>
      <c r="I634" s="257"/>
      <c r="J634" s="253"/>
      <c r="K634" s="253"/>
      <c r="L634" s="258"/>
      <c r="M634" s="259"/>
      <c r="N634" s="260"/>
      <c r="O634" s="260"/>
      <c r="P634" s="260"/>
      <c r="Q634" s="260"/>
      <c r="R634" s="260"/>
      <c r="S634" s="260"/>
      <c r="T634" s="261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2" t="s">
        <v>165</v>
      </c>
      <c r="AU634" s="262" t="s">
        <v>85</v>
      </c>
      <c r="AV634" s="14" t="s">
        <v>85</v>
      </c>
      <c r="AW634" s="14" t="s">
        <v>32</v>
      </c>
      <c r="AX634" s="14" t="s">
        <v>76</v>
      </c>
      <c r="AY634" s="262" t="s">
        <v>156</v>
      </c>
    </row>
    <row r="635" s="13" customFormat="1">
      <c r="A635" s="13"/>
      <c r="B635" s="241"/>
      <c r="C635" s="242"/>
      <c r="D635" s="243" t="s">
        <v>165</v>
      </c>
      <c r="E635" s="244" t="s">
        <v>1</v>
      </c>
      <c r="F635" s="245" t="s">
        <v>269</v>
      </c>
      <c r="G635" s="242"/>
      <c r="H635" s="244" t="s">
        <v>1</v>
      </c>
      <c r="I635" s="246"/>
      <c r="J635" s="242"/>
      <c r="K635" s="242"/>
      <c r="L635" s="247"/>
      <c r="M635" s="248"/>
      <c r="N635" s="249"/>
      <c r="O635" s="249"/>
      <c r="P635" s="249"/>
      <c r="Q635" s="249"/>
      <c r="R635" s="249"/>
      <c r="S635" s="249"/>
      <c r="T635" s="25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1" t="s">
        <v>165</v>
      </c>
      <c r="AU635" s="251" t="s">
        <v>85</v>
      </c>
      <c r="AV635" s="13" t="s">
        <v>83</v>
      </c>
      <c r="AW635" s="13" t="s">
        <v>32</v>
      </c>
      <c r="AX635" s="13" t="s">
        <v>76</v>
      </c>
      <c r="AY635" s="251" t="s">
        <v>156</v>
      </c>
    </row>
    <row r="636" s="14" customFormat="1">
      <c r="A636" s="14"/>
      <c r="B636" s="252"/>
      <c r="C636" s="253"/>
      <c r="D636" s="243" t="s">
        <v>165</v>
      </c>
      <c r="E636" s="254" t="s">
        <v>1</v>
      </c>
      <c r="F636" s="255" t="s">
        <v>527</v>
      </c>
      <c r="G636" s="253"/>
      <c r="H636" s="256">
        <v>-2.1499999999999999</v>
      </c>
      <c r="I636" s="257"/>
      <c r="J636" s="253"/>
      <c r="K636" s="253"/>
      <c r="L636" s="258"/>
      <c r="M636" s="259"/>
      <c r="N636" s="260"/>
      <c r="O636" s="260"/>
      <c r="P636" s="260"/>
      <c r="Q636" s="260"/>
      <c r="R636" s="260"/>
      <c r="S636" s="260"/>
      <c r="T636" s="261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2" t="s">
        <v>165</v>
      </c>
      <c r="AU636" s="262" t="s">
        <v>85</v>
      </c>
      <c r="AV636" s="14" t="s">
        <v>85</v>
      </c>
      <c r="AW636" s="14" t="s">
        <v>32</v>
      </c>
      <c r="AX636" s="14" t="s">
        <v>76</v>
      </c>
      <c r="AY636" s="262" t="s">
        <v>156</v>
      </c>
    </row>
    <row r="637" s="14" customFormat="1">
      <c r="A637" s="14"/>
      <c r="B637" s="252"/>
      <c r="C637" s="253"/>
      <c r="D637" s="243" t="s">
        <v>165</v>
      </c>
      <c r="E637" s="254" t="s">
        <v>1</v>
      </c>
      <c r="F637" s="255" t="s">
        <v>275</v>
      </c>
      <c r="G637" s="253"/>
      <c r="H637" s="256">
        <v>-2.5</v>
      </c>
      <c r="I637" s="257"/>
      <c r="J637" s="253"/>
      <c r="K637" s="253"/>
      <c r="L637" s="258"/>
      <c r="M637" s="259"/>
      <c r="N637" s="260"/>
      <c r="O637" s="260"/>
      <c r="P637" s="260"/>
      <c r="Q637" s="260"/>
      <c r="R637" s="260"/>
      <c r="S637" s="260"/>
      <c r="T637" s="261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2" t="s">
        <v>165</v>
      </c>
      <c r="AU637" s="262" t="s">
        <v>85</v>
      </c>
      <c r="AV637" s="14" t="s">
        <v>85</v>
      </c>
      <c r="AW637" s="14" t="s">
        <v>32</v>
      </c>
      <c r="AX637" s="14" t="s">
        <v>76</v>
      </c>
      <c r="AY637" s="262" t="s">
        <v>156</v>
      </c>
    </row>
    <row r="638" s="13" customFormat="1">
      <c r="A638" s="13"/>
      <c r="B638" s="241"/>
      <c r="C638" s="242"/>
      <c r="D638" s="243" t="s">
        <v>165</v>
      </c>
      <c r="E638" s="244" t="s">
        <v>1</v>
      </c>
      <c r="F638" s="245" t="s">
        <v>662</v>
      </c>
      <c r="G638" s="242"/>
      <c r="H638" s="244" t="s">
        <v>1</v>
      </c>
      <c r="I638" s="246"/>
      <c r="J638" s="242"/>
      <c r="K638" s="242"/>
      <c r="L638" s="247"/>
      <c r="M638" s="248"/>
      <c r="N638" s="249"/>
      <c r="O638" s="249"/>
      <c r="P638" s="249"/>
      <c r="Q638" s="249"/>
      <c r="R638" s="249"/>
      <c r="S638" s="249"/>
      <c r="T638" s="250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51" t="s">
        <v>165</v>
      </c>
      <c r="AU638" s="251" t="s">
        <v>85</v>
      </c>
      <c r="AV638" s="13" t="s">
        <v>83</v>
      </c>
      <c r="AW638" s="13" t="s">
        <v>32</v>
      </c>
      <c r="AX638" s="13" t="s">
        <v>76</v>
      </c>
      <c r="AY638" s="251" t="s">
        <v>156</v>
      </c>
    </row>
    <row r="639" s="14" customFormat="1">
      <c r="A639" s="14"/>
      <c r="B639" s="252"/>
      <c r="C639" s="253"/>
      <c r="D639" s="243" t="s">
        <v>165</v>
      </c>
      <c r="E639" s="254" t="s">
        <v>1</v>
      </c>
      <c r="F639" s="255" t="s">
        <v>663</v>
      </c>
      <c r="G639" s="253"/>
      <c r="H639" s="256">
        <v>98.424000000000007</v>
      </c>
      <c r="I639" s="257"/>
      <c r="J639" s="253"/>
      <c r="K639" s="253"/>
      <c r="L639" s="258"/>
      <c r="M639" s="259"/>
      <c r="N639" s="260"/>
      <c r="O639" s="260"/>
      <c r="P639" s="260"/>
      <c r="Q639" s="260"/>
      <c r="R639" s="260"/>
      <c r="S639" s="260"/>
      <c r="T639" s="261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2" t="s">
        <v>165</v>
      </c>
      <c r="AU639" s="262" t="s">
        <v>85</v>
      </c>
      <c r="AV639" s="14" t="s">
        <v>85</v>
      </c>
      <c r="AW639" s="14" t="s">
        <v>32</v>
      </c>
      <c r="AX639" s="14" t="s">
        <v>76</v>
      </c>
      <c r="AY639" s="262" t="s">
        <v>156</v>
      </c>
    </row>
    <row r="640" s="14" customFormat="1">
      <c r="A640" s="14"/>
      <c r="B640" s="252"/>
      <c r="C640" s="253"/>
      <c r="D640" s="243" t="s">
        <v>165</v>
      </c>
      <c r="E640" s="254" t="s">
        <v>1</v>
      </c>
      <c r="F640" s="255" t="s">
        <v>660</v>
      </c>
      <c r="G640" s="253"/>
      <c r="H640" s="256">
        <v>18</v>
      </c>
      <c r="I640" s="257"/>
      <c r="J640" s="253"/>
      <c r="K640" s="253"/>
      <c r="L640" s="258"/>
      <c r="M640" s="259"/>
      <c r="N640" s="260"/>
      <c r="O640" s="260"/>
      <c r="P640" s="260"/>
      <c r="Q640" s="260"/>
      <c r="R640" s="260"/>
      <c r="S640" s="260"/>
      <c r="T640" s="261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2" t="s">
        <v>165</v>
      </c>
      <c r="AU640" s="262" t="s">
        <v>85</v>
      </c>
      <c r="AV640" s="14" t="s">
        <v>85</v>
      </c>
      <c r="AW640" s="14" t="s">
        <v>32</v>
      </c>
      <c r="AX640" s="14" t="s">
        <v>76</v>
      </c>
      <c r="AY640" s="262" t="s">
        <v>156</v>
      </c>
    </row>
    <row r="641" s="13" customFormat="1">
      <c r="A641" s="13"/>
      <c r="B641" s="241"/>
      <c r="C641" s="242"/>
      <c r="D641" s="243" t="s">
        <v>165</v>
      </c>
      <c r="E641" s="244" t="s">
        <v>1</v>
      </c>
      <c r="F641" s="245" t="s">
        <v>266</v>
      </c>
      <c r="G641" s="242"/>
      <c r="H641" s="244" t="s">
        <v>1</v>
      </c>
      <c r="I641" s="246"/>
      <c r="J641" s="242"/>
      <c r="K641" s="242"/>
      <c r="L641" s="247"/>
      <c r="M641" s="248"/>
      <c r="N641" s="249"/>
      <c r="O641" s="249"/>
      <c r="P641" s="249"/>
      <c r="Q641" s="249"/>
      <c r="R641" s="249"/>
      <c r="S641" s="249"/>
      <c r="T641" s="250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51" t="s">
        <v>165</v>
      </c>
      <c r="AU641" s="251" t="s">
        <v>85</v>
      </c>
      <c r="AV641" s="13" t="s">
        <v>83</v>
      </c>
      <c r="AW641" s="13" t="s">
        <v>32</v>
      </c>
      <c r="AX641" s="13" t="s">
        <v>76</v>
      </c>
      <c r="AY641" s="251" t="s">
        <v>156</v>
      </c>
    </row>
    <row r="642" s="14" customFormat="1">
      <c r="A642" s="14"/>
      <c r="B642" s="252"/>
      <c r="C642" s="253"/>
      <c r="D642" s="243" t="s">
        <v>165</v>
      </c>
      <c r="E642" s="254" t="s">
        <v>1</v>
      </c>
      <c r="F642" s="255" t="s">
        <v>664</v>
      </c>
      <c r="G642" s="253"/>
      <c r="H642" s="256">
        <v>1.2</v>
      </c>
      <c r="I642" s="257"/>
      <c r="J642" s="253"/>
      <c r="K642" s="253"/>
      <c r="L642" s="258"/>
      <c r="M642" s="259"/>
      <c r="N642" s="260"/>
      <c r="O642" s="260"/>
      <c r="P642" s="260"/>
      <c r="Q642" s="260"/>
      <c r="R642" s="260"/>
      <c r="S642" s="260"/>
      <c r="T642" s="261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2" t="s">
        <v>165</v>
      </c>
      <c r="AU642" s="262" t="s">
        <v>85</v>
      </c>
      <c r="AV642" s="14" t="s">
        <v>85</v>
      </c>
      <c r="AW642" s="14" t="s">
        <v>32</v>
      </c>
      <c r="AX642" s="14" t="s">
        <v>76</v>
      </c>
      <c r="AY642" s="262" t="s">
        <v>156</v>
      </c>
    </row>
    <row r="643" s="14" customFormat="1">
      <c r="A643" s="14"/>
      <c r="B643" s="252"/>
      <c r="C643" s="253"/>
      <c r="D643" s="243" t="s">
        <v>165</v>
      </c>
      <c r="E643" s="254" t="s">
        <v>1</v>
      </c>
      <c r="F643" s="255" t="s">
        <v>665</v>
      </c>
      <c r="G643" s="253"/>
      <c r="H643" s="256">
        <v>1.5</v>
      </c>
      <c r="I643" s="257"/>
      <c r="J643" s="253"/>
      <c r="K643" s="253"/>
      <c r="L643" s="258"/>
      <c r="M643" s="259"/>
      <c r="N643" s="260"/>
      <c r="O643" s="260"/>
      <c r="P643" s="260"/>
      <c r="Q643" s="260"/>
      <c r="R643" s="260"/>
      <c r="S643" s="260"/>
      <c r="T643" s="261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2" t="s">
        <v>165</v>
      </c>
      <c r="AU643" s="262" t="s">
        <v>85</v>
      </c>
      <c r="AV643" s="14" t="s">
        <v>85</v>
      </c>
      <c r="AW643" s="14" t="s">
        <v>32</v>
      </c>
      <c r="AX643" s="14" t="s">
        <v>76</v>
      </c>
      <c r="AY643" s="262" t="s">
        <v>156</v>
      </c>
    </row>
    <row r="644" s="14" customFormat="1">
      <c r="A644" s="14"/>
      <c r="B644" s="252"/>
      <c r="C644" s="253"/>
      <c r="D644" s="243" t="s">
        <v>165</v>
      </c>
      <c r="E644" s="254" t="s">
        <v>1</v>
      </c>
      <c r="F644" s="255" t="s">
        <v>267</v>
      </c>
      <c r="G644" s="253"/>
      <c r="H644" s="256">
        <v>0.59999999999999998</v>
      </c>
      <c r="I644" s="257"/>
      <c r="J644" s="253"/>
      <c r="K644" s="253"/>
      <c r="L644" s="258"/>
      <c r="M644" s="259"/>
      <c r="N644" s="260"/>
      <c r="O644" s="260"/>
      <c r="P644" s="260"/>
      <c r="Q644" s="260"/>
      <c r="R644" s="260"/>
      <c r="S644" s="260"/>
      <c r="T644" s="261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2" t="s">
        <v>165</v>
      </c>
      <c r="AU644" s="262" t="s">
        <v>85</v>
      </c>
      <c r="AV644" s="14" t="s">
        <v>85</v>
      </c>
      <c r="AW644" s="14" t="s">
        <v>32</v>
      </c>
      <c r="AX644" s="14" t="s">
        <v>76</v>
      </c>
      <c r="AY644" s="262" t="s">
        <v>156</v>
      </c>
    </row>
    <row r="645" s="14" customFormat="1">
      <c r="A645" s="14"/>
      <c r="B645" s="252"/>
      <c r="C645" s="253"/>
      <c r="D645" s="243" t="s">
        <v>165</v>
      </c>
      <c r="E645" s="254" t="s">
        <v>1</v>
      </c>
      <c r="F645" s="255" t="s">
        <v>666</v>
      </c>
      <c r="G645" s="253"/>
      <c r="H645" s="256">
        <v>1.74</v>
      </c>
      <c r="I645" s="257"/>
      <c r="J645" s="253"/>
      <c r="K645" s="253"/>
      <c r="L645" s="258"/>
      <c r="M645" s="259"/>
      <c r="N645" s="260"/>
      <c r="O645" s="260"/>
      <c r="P645" s="260"/>
      <c r="Q645" s="260"/>
      <c r="R645" s="260"/>
      <c r="S645" s="260"/>
      <c r="T645" s="261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2" t="s">
        <v>165</v>
      </c>
      <c r="AU645" s="262" t="s">
        <v>85</v>
      </c>
      <c r="AV645" s="14" t="s">
        <v>85</v>
      </c>
      <c r="AW645" s="14" t="s">
        <v>32</v>
      </c>
      <c r="AX645" s="14" t="s">
        <v>76</v>
      </c>
      <c r="AY645" s="262" t="s">
        <v>156</v>
      </c>
    </row>
    <row r="646" s="14" customFormat="1">
      <c r="A646" s="14"/>
      <c r="B646" s="252"/>
      <c r="C646" s="253"/>
      <c r="D646" s="243" t="s">
        <v>165</v>
      </c>
      <c r="E646" s="254" t="s">
        <v>1</v>
      </c>
      <c r="F646" s="255" t="s">
        <v>667</v>
      </c>
      <c r="G646" s="253"/>
      <c r="H646" s="256">
        <v>0.59999999999999998</v>
      </c>
      <c r="I646" s="257"/>
      <c r="J646" s="253"/>
      <c r="K646" s="253"/>
      <c r="L646" s="258"/>
      <c r="M646" s="259"/>
      <c r="N646" s="260"/>
      <c r="O646" s="260"/>
      <c r="P646" s="260"/>
      <c r="Q646" s="260"/>
      <c r="R646" s="260"/>
      <c r="S646" s="260"/>
      <c r="T646" s="261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2" t="s">
        <v>165</v>
      </c>
      <c r="AU646" s="262" t="s">
        <v>85</v>
      </c>
      <c r="AV646" s="14" t="s">
        <v>85</v>
      </c>
      <c r="AW646" s="14" t="s">
        <v>32</v>
      </c>
      <c r="AX646" s="14" t="s">
        <v>76</v>
      </c>
      <c r="AY646" s="262" t="s">
        <v>156</v>
      </c>
    </row>
    <row r="647" s="14" customFormat="1">
      <c r="A647" s="14"/>
      <c r="B647" s="252"/>
      <c r="C647" s="253"/>
      <c r="D647" s="243" t="s">
        <v>165</v>
      </c>
      <c r="E647" s="254" t="s">
        <v>1</v>
      </c>
      <c r="F647" s="255" t="s">
        <v>668</v>
      </c>
      <c r="G647" s="253"/>
      <c r="H647" s="256">
        <v>2.5800000000000001</v>
      </c>
      <c r="I647" s="257"/>
      <c r="J647" s="253"/>
      <c r="K647" s="253"/>
      <c r="L647" s="258"/>
      <c r="M647" s="259"/>
      <c r="N647" s="260"/>
      <c r="O647" s="260"/>
      <c r="P647" s="260"/>
      <c r="Q647" s="260"/>
      <c r="R647" s="260"/>
      <c r="S647" s="260"/>
      <c r="T647" s="261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2" t="s">
        <v>165</v>
      </c>
      <c r="AU647" s="262" t="s">
        <v>85</v>
      </c>
      <c r="AV647" s="14" t="s">
        <v>85</v>
      </c>
      <c r="AW647" s="14" t="s">
        <v>32</v>
      </c>
      <c r="AX647" s="14" t="s">
        <v>76</v>
      </c>
      <c r="AY647" s="262" t="s">
        <v>156</v>
      </c>
    </row>
    <row r="648" s="13" customFormat="1">
      <c r="A648" s="13"/>
      <c r="B648" s="241"/>
      <c r="C648" s="242"/>
      <c r="D648" s="243" t="s">
        <v>165</v>
      </c>
      <c r="E648" s="244" t="s">
        <v>1</v>
      </c>
      <c r="F648" s="245" t="s">
        <v>269</v>
      </c>
      <c r="G648" s="242"/>
      <c r="H648" s="244" t="s">
        <v>1</v>
      </c>
      <c r="I648" s="246"/>
      <c r="J648" s="242"/>
      <c r="K648" s="242"/>
      <c r="L648" s="247"/>
      <c r="M648" s="248"/>
      <c r="N648" s="249"/>
      <c r="O648" s="249"/>
      <c r="P648" s="249"/>
      <c r="Q648" s="249"/>
      <c r="R648" s="249"/>
      <c r="S648" s="249"/>
      <c r="T648" s="25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1" t="s">
        <v>165</v>
      </c>
      <c r="AU648" s="251" t="s">
        <v>85</v>
      </c>
      <c r="AV648" s="13" t="s">
        <v>83</v>
      </c>
      <c r="AW648" s="13" t="s">
        <v>32</v>
      </c>
      <c r="AX648" s="13" t="s">
        <v>76</v>
      </c>
      <c r="AY648" s="251" t="s">
        <v>156</v>
      </c>
    </row>
    <row r="649" s="14" customFormat="1">
      <c r="A649" s="14"/>
      <c r="B649" s="252"/>
      <c r="C649" s="253"/>
      <c r="D649" s="243" t="s">
        <v>165</v>
      </c>
      <c r="E649" s="254" t="s">
        <v>1</v>
      </c>
      <c r="F649" s="255" t="s">
        <v>479</v>
      </c>
      <c r="G649" s="253"/>
      <c r="H649" s="256">
        <v>-3.548</v>
      </c>
      <c r="I649" s="257"/>
      <c r="J649" s="253"/>
      <c r="K649" s="253"/>
      <c r="L649" s="258"/>
      <c r="M649" s="259"/>
      <c r="N649" s="260"/>
      <c r="O649" s="260"/>
      <c r="P649" s="260"/>
      <c r="Q649" s="260"/>
      <c r="R649" s="260"/>
      <c r="S649" s="260"/>
      <c r="T649" s="261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2" t="s">
        <v>165</v>
      </c>
      <c r="AU649" s="262" t="s">
        <v>85</v>
      </c>
      <c r="AV649" s="14" t="s">
        <v>85</v>
      </c>
      <c r="AW649" s="14" t="s">
        <v>32</v>
      </c>
      <c r="AX649" s="14" t="s">
        <v>76</v>
      </c>
      <c r="AY649" s="262" t="s">
        <v>156</v>
      </c>
    </row>
    <row r="650" s="14" customFormat="1">
      <c r="A650" s="14"/>
      <c r="B650" s="252"/>
      <c r="C650" s="253"/>
      <c r="D650" s="243" t="s">
        <v>165</v>
      </c>
      <c r="E650" s="254" t="s">
        <v>1</v>
      </c>
      <c r="F650" s="255" t="s">
        <v>669</v>
      </c>
      <c r="G650" s="253"/>
      <c r="H650" s="256">
        <v>-5</v>
      </c>
      <c r="I650" s="257"/>
      <c r="J650" s="253"/>
      <c r="K650" s="253"/>
      <c r="L650" s="258"/>
      <c r="M650" s="259"/>
      <c r="N650" s="260"/>
      <c r="O650" s="260"/>
      <c r="P650" s="260"/>
      <c r="Q650" s="260"/>
      <c r="R650" s="260"/>
      <c r="S650" s="260"/>
      <c r="T650" s="261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2" t="s">
        <v>165</v>
      </c>
      <c r="AU650" s="262" t="s">
        <v>85</v>
      </c>
      <c r="AV650" s="14" t="s">
        <v>85</v>
      </c>
      <c r="AW650" s="14" t="s">
        <v>32</v>
      </c>
      <c r="AX650" s="14" t="s">
        <v>76</v>
      </c>
      <c r="AY650" s="262" t="s">
        <v>156</v>
      </c>
    </row>
    <row r="651" s="14" customFormat="1">
      <c r="A651" s="14"/>
      <c r="B651" s="252"/>
      <c r="C651" s="253"/>
      <c r="D651" s="243" t="s">
        <v>165</v>
      </c>
      <c r="E651" s="254" t="s">
        <v>1</v>
      </c>
      <c r="F651" s="255" t="s">
        <v>670</v>
      </c>
      <c r="G651" s="253"/>
      <c r="H651" s="256">
        <v>-5.7999999999999998</v>
      </c>
      <c r="I651" s="257"/>
      <c r="J651" s="253"/>
      <c r="K651" s="253"/>
      <c r="L651" s="258"/>
      <c r="M651" s="259"/>
      <c r="N651" s="260"/>
      <c r="O651" s="260"/>
      <c r="P651" s="260"/>
      <c r="Q651" s="260"/>
      <c r="R651" s="260"/>
      <c r="S651" s="260"/>
      <c r="T651" s="261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2" t="s">
        <v>165</v>
      </c>
      <c r="AU651" s="262" t="s">
        <v>85</v>
      </c>
      <c r="AV651" s="14" t="s">
        <v>85</v>
      </c>
      <c r="AW651" s="14" t="s">
        <v>32</v>
      </c>
      <c r="AX651" s="14" t="s">
        <v>76</v>
      </c>
      <c r="AY651" s="262" t="s">
        <v>156</v>
      </c>
    </row>
    <row r="652" s="14" customFormat="1">
      <c r="A652" s="14"/>
      <c r="B652" s="252"/>
      <c r="C652" s="253"/>
      <c r="D652" s="243" t="s">
        <v>165</v>
      </c>
      <c r="E652" s="254" t="s">
        <v>1</v>
      </c>
      <c r="F652" s="255" t="s">
        <v>671</v>
      </c>
      <c r="G652" s="253"/>
      <c r="H652" s="256">
        <v>-6.4500000000000002</v>
      </c>
      <c r="I652" s="257"/>
      <c r="J652" s="253"/>
      <c r="K652" s="253"/>
      <c r="L652" s="258"/>
      <c r="M652" s="259"/>
      <c r="N652" s="260"/>
      <c r="O652" s="260"/>
      <c r="P652" s="260"/>
      <c r="Q652" s="260"/>
      <c r="R652" s="260"/>
      <c r="S652" s="260"/>
      <c r="T652" s="261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2" t="s">
        <v>165</v>
      </c>
      <c r="AU652" s="262" t="s">
        <v>85</v>
      </c>
      <c r="AV652" s="14" t="s">
        <v>85</v>
      </c>
      <c r="AW652" s="14" t="s">
        <v>32</v>
      </c>
      <c r="AX652" s="14" t="s">
        <v>76</v>
      </c>
      <c r="AY652" s="262" t="s">
        <v>156</v>
      </c>
    </row>
    <row r="653" s="13" customFormat="1">
      <c r="A653" s="13"/>
      <c r="B653" s="241"/>
      <c r="C653" s="242"/>
      <c r="D653" s="243" t="s">
        <v>165</v>
      </c>
      <c r="E653" s="244" t="s">
        <v>1</v>
      </c>
      <c r="F653" s="245" t="s">
        <v>190</v>
      </c>
      <c r="G653" s="242"/>
      <c r="H653" s="244" t="s">
        <v>1</v>
      </c>
      <c r="I653" s="246"/>
      <c r="J653" s="242"/>
      <c r="K653" s="242"/>
      <c r="L653" s="247"/>
      <c r="M653" s="248"/>
      <c r="N653" s="249"/>
      <c r="O653" s="249"/>
      <c r="P653" s="249"/>
      <c r="Q653" s="249"/>
      <c r="R653" s="249"/>
      <c r="S653" s="249"/>
      <c r="T653" s="250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1" t="s">
        <v>165</v>
      </c>
      <c r="AU653" s="251" t="s">
        <v>85</v>
      </c>
      <c r="AV653" s="13" t="s">
        <v>83</v>
      </c>
      <c r="AW653" s="13" t="s">
        <v>32</v>
      </c>
      <c r="AX653" s="13" t="s">
        <v>76</v>
      </c>
      <c r="AY653" s="251" t="s">
        <v>156</v>
      </c>
    </row>
    <row r="654" s="14" customFormat="1">
      <c r="A654" s="14"/>
      <c r="B654" s="252"/>
      <c r="C654" s="253"/>
      <c r="D654" s="243" t="s">
        <v>165</v>
      </c>
      <c r="E654" s="254" t="s">
        <v>1</v>
      </c>
      <c r="F654" s="255" t="s">
        <v>672</v>
      </c>
      <c r="G654" s="253"/>
      <c r="H654" s="256">
        <v>17.731999999999999</v>
      </c>
      <c r="I654" s="257"/>
      <c r="J654" s="253"/>
      <c r="K654" s="253"/>
      <c r="L654" s="258"/>
      <c r="M654" s="259"/>
      <c r="N654" s="260"/>
      <c r="O654" s="260"/>
      <c r="P654" s="260"/>
      <c r="Q654" s="260"/>
      <c r="R654" s="260"/>
      <c r="S654" s="260"/>
      <c r="T654" s="261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2" t="s">
        <v>165</v>
      </c>
      <c r="AU654" s="262" t="s">
        <v>85</v>
      </c>
      <c r="AV654" s="14" t="s">
        <v>85</v>
      </c>
      <c r="AW654" s="14" t="s">
        <v>32</v>
      </c>
      <c r="AX654" s="14" t="s">
        <v>76</v>
      </c>
      <c r="AY654" s="262" t="s">
        <v>156</v>
      </c>
    </row>
    <row r="655" s="14" customFormat="1">
      <c r="A655" s="14"/>
      <c r="B655" s="252"/>
      <c r="C655" s="253"/>
      <c r="D655" s="243" t="s">
        <v>165</v>
      </c>
      <c r="E655" s="254" t="s">
        <v>1</v>
      </c>
      <c r="F655" s="255" t="s">
        <v>673</v>
      </c>
      <c r="G655" s="253"/>
      <c r="H655" s="256">
        <v>17.119</v>
      </c>
      <c r="I655" s="257"/>
      <c r="J655" s="253"/>
      <c r="K655" s="253"/>
      <c r="L655" s="258"/>
      <c r="M655" s="259"/>
      <c r="N655" s="260"/>
      <c r="O655" s="260"/>
      <c r="P655" s="260"/>
      <c r="Q655" s="260"/>
      <c r="R655" s="260"/>
      <c r="S655" s="260"/>
      <c r="T655" s="261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2" t="s">
        <v>165</v>
      </c>
      <c r="AU655" s="262" t="s">
        <v>85</v>
      </c>
      <c r="AV655" s="14" t="s">
        <v>85</v>
      </c>
      <c r="AW655" s="14" t="s">
        <v>32</v>
      </c>
      <c r="AX655" s="14" t="s">
        <v>76</v>
      </c>
      <c r="AY655" s="262" t="s">
        <v>156</v>
      </c>
    </row>
    <row r="656" s="14" customFormat="1">
      <c r="A656" s="14"/>
      <c r="B656" s="252"/>
      <c r="C656" s="253"/>
      <c r="D656" s="243" t="s">
        <v>165</v>
      </c>
      <c r="E656" s="254" t="s">
        <v>1</v>
      </c>
      <c r="F656" s="255" t="s">
        <v>674</v>
      </c>
      <c r="G656" s="253"/>
      <c r="H656" s="256">
        <v>19.379999999999999</v>
      </c>
      <c r="I656" s="257"/>
      <c r="J656" s="253"/>
      <c r="K656" s="253"/>
      <c r="L656" s="258"/>
      <c r="M656" s="259"/>
      <c r="N656" s="260"/>
      <c r="O656" s="260"/>
      <c r="P656" s="260"/>
      <c r="Q656" s="260"/>
      <c r="R656" s="260"/>
      <c r="S656" s="260"/>
      <c r="T656" s="261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2" t="s">
        <v>165</v>
      </c>
      <c r="AU656" s="262" t="s">
        <v>85</v>
      </c>
      <c r="AV656" s="14" t="s">
        <v>85</v>
      </c>
      <c r="AW656" s="14" t="s">
        <v>32</v>
      </c>
      <c r="AX656" s="14" t="s">
        <v>76</v>
      </c>
      <c r="AY656" s="262" t="s">
        <v>156</v>
      </c>
    </row>
    <row r="657" s="14" customFormat="1">
      <c r="A657" s="14"/>
      <c r="B657" s="252"/>
      <c r="C657" s="253"/>
      <c r="D657" s="243" t="s">
        <v>165</v>
      </c>
      <c r="E657" s="254" t="s">
        <v>1</v>
      </c>
      <c r="F657" s="255" t="s">
        <v>675</v>
      </c>
      <c r="G657" s="253"/>
      <c r="H657" s="256">
        <v>0.41999999999999998</v>
      </c>
      <c r="I657" s="257"/>
      <c r="J657" s="253"/>
      <c r="K657" s="253"/>
      <c r="L657" s="258"/>
      <c r="M657" s="259"/>
      <c r="N657" s="260"/>
      <c r="O657" s="260"/>
      <c r="P657" s="260"/>
      <c r="Q657" s="260"/>
      <c r="R657" s="260"/>
      <c r="S657" s="260"/>
      <c r="T657" s="261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2" t="s">
        <v>165</v>
      </c>
      <c r="AU657" s="262" t="s">
        <v>85</v>
      </c>
      <c r="AV657" s="14" t="s">
        <v>85</v>
      </c>
      <c r="AW657" s="14" t="s">
        <v>32</v>
      </c>
      <c r="AX657" s="14" t="s">
        <v>76</v>
      </c>
      <c r="AY657" s="262" t="s">
        <v>156</v>
      </c>
    </row>
    <row r="658" s="13" customFormat="1">
      <c r="A658" s="13"/>
      <c r="B658" s="241"/>
      <c r="C658" s="242"/>
      <c r="D658" s="243" t="s">
        <v>165</v>
      </c>
      <c r="E658" s="244" t="s">
        <v>1</v>
      </c>
      <c r="F658" s="245" t="s">
        <v>266</v>
      </c>
      <c r="G658" s="242"/>
      <c r="H658" s="244" t="s">
        <v>1</v>
      </c>
      <c r="I658" s="246"/>
      <c r="J658" s="242"/>
      <c r="K658" s="242"/>
      <c r="L658" s="247"/>
      <c r="M658" s="248"/>
      <c r="N658" s="249"/>
      <c r="O658" s="249"/>
      <c r="P658" s="249"/>
      <c r="Q658" s="249"/>
      <c r="R658" s="249"/>
      <c r="S658" s="249"/>
      <c r="T658" s="25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51" t="s">
        <v>165</v>
      </c>
      <c r="AU658" s="251" t="s">
        <v>85</v>
      </c>
      <c r="AV658" s="13" t="s">
        <v>83</v>
      </c>
      <c r="AW658" s="13" t="s">
        <v>32</v>
      </c>
      <c r="AX658" s="13" t="s">
        <v>76</v>
      </c>
      <c r="AY658" s="251" t="s">
        <v>156</v>
      </c>
    </row>
    <row r="659" s="14" customFormat="1">
      <c r="A659" s="14"/>
      <c r="B659" s="252"/>
      <c r="C659" s="253"/>
      <c r="D659" s="243" t="s">
        <v>165</v>
      </c>
      <c r="E659" s="254" t="s">
        <v>1</v>
      </c>
      <c r="F659" s="255" t="s">
        <v>676</v>
      </c>
      <c r="G659" s="253"/>
      <c r="H659" s="256">
        <v>0.495</v>
      </c>
      <c r="I659" s="257"/>
      <c r="J659" s="253"/>
      <c r="K659" s="253"/>
      <c r="L659" s="258"/>
      <c r="M659" s="259"/>
      <c r="N659" s="260"/>
      <c r="O659" s="260"/>
      <c r="P659" s="260"/>
      <c r="Q659" s="260"/>
      <c r="R659" s="260"/>
      <c r="S659" s="260"/>
      <c r="T659" s="261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2" t="s">
        <v>165</v>
      </c>
      <c r="AU659" s="262" t="s">
        <v>85</v>
      </c>
      <c r="AV659" s="14" t="s">
        <v>85</v>
      </c>
      <c r="AW659" s="14" t="s">
        <v>32</v>
      </c>
      <c r="AX659" s="14" t="s">
        <v>76</v>
      </c>
      <c r="AY659" s="262" t="s">
        <v>156</v>
      </c>
    </row>
    <row r="660" s="14" customFormat="1">
      <c r="A660" s="14"/>
      <c r="B660" s="252"/>
      <c r="C660" s="253"/>
      <c r="D660" s="243" t="s">
        <v>165</v>
      </c>
      <c r="E660" s="254" t="s">
        <v>1</v>
      </c>
      <c r="F660" s="255" t="s">
        <v>677</v>
      </c>
      <c r="G660" s="253"/>
      <c r="H660" s="256">
        <v>1.29</v>
      </c>
      <c r="I660" s="257"/>
      <c r="J660" s="253"/>
      <c r="K660" s="253"/>
      <c r="L660" s="258"/>
      <c r="M660" s="259"/>
      <c r="N660" s="260"/>
      <c r="O660" s="260"/>
      <c r="P660" s="260"/>
      <c r="Q660" s="260"/>
      <c r="R660" s="260"/>
      <c r="S660" s="260"/>
      <c r="T660" s="261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2" t="s">
        <v>165</v>
      </c>
      <c r="AU660" s="262" t="s">
        <v>85</v>
      </c>
      <c r="AV660" s="14" t="s">
        <v>85</v>
      </c>
      <c r="AW660" s="14" t="s">
        <v>32</v>
      </c>
      <c r="AX660" s="14" t="s">
        <v>76</v>
      </c>
      <c r="AY660" s="262" t="s">
        <v>156</v>
      </c>
    </row>
    <row r="661" s="14" customFormat="1">
      <c r="A661" s="14"/>
      <c r="B661" s="252"/>
      <c r="C661" s="253"/>
      <c r="D661" s="243" t="s">
        <v>165</v>
      </c>
      <c r="E661" s="254" t="s">
        <v>1</v>
      </c>
      <c r="F661" s="255" t="s">
        <v>678</v>
      </c>
      <c r="G661" s="253"/>
      <c r="H661" s="256">
        <v>1.8</v>
      </c>
      <c r="I661" s="257"/>
      <c r="J661" s="253"/>
      <c r="K661" s="253"/>
      <c r="L661" s="258"/>
      <c r="M661" s="259"/>
      <c r="N661" s="260"/>
      <c r="O661" s="260"/>
      <c r="P661" s="260"/>
      <c r="Q661" s="260"/>
      <c r="R661" s="260"/>
      <c r="S661" s="260"/>
      <c r="T661" s="261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2" t="s">
        <v>165</v>
      </c>
      <c r="AU661" s="262" t="s">
        <v>85</v>
      </c>
      <c r="AV661" s="14" t="s">
        <v>85</v>
      </c>
      <c r="AW661" s="14" t="s">
        <v>32</v>
      </c>
      <c r="AX661" s="14" t="s">
        <v>76</v>
      </c>
      <c r="AY661" s="262" t="s">
        <v>156</v>
      </c>
    </row>
    <row r="662" s="14" customFormat="1">
      <c r="A662" s="14"/>
      <c r="B662" s="252"/>
      <c r="C662" s="253"/>
      <c r="D662" s="243" t="s">
        <v>165</v>
      </c>
      <c r="E662" s="254" t="s">
        <v>1</v>
      </c>
      <c r="F662" s="255" t="s">
        <v>664</v>
      </c>
      <c r="G662" s="253"/>
      <c r="H662" s="256">
        <v>1.2</v>
      </c>
      <c r="I662" s="257"/>
      <c r="J662" s="253"/>
      <c r="K662" s="253"/>
      <c r="L662" s="258"/>
      <c r="M662" s="259"/>
      <c r="N662" s="260"/>
      <c r="O662" s="260"/>
      <c r="P662" s="260"/>
      <c r="Q662" s="260"/>
      <c r="R662" s="260"/>
      <c r="S662" s="260"/>
      <c r="T662" s="261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2" t="s">
        <v>165</v>
      </c>
      <c r="AU662" s="262" t="s">
        <v>85</v>
      </c>
      <c r="AV662" s="14" t="s">
        <v>85</v>
      </c>
      <c r="AW662" s="14" t="s">
        <v>32</v>
      </c>
      <c r="AX662" s="14" t="s">
        <v>76</v>
      </c>
      <c r="AY662" s="262" t="s">
        <v>156</v>
      </c>
    </row>
    <row r="663" s="14" customFormat="1">
      <c r="A663" s="14"/>
      <c r="B663" s="252"/>
      <c r="C663" s="253"/>
      <c r="D663" s="243" t="s">
        <v>165</v>
      </c>
      <c r="E663" s="254" t="s">
        <v>1</v>
      </c>
      <c r="F663" s="255" t="s">
        <v>679</v>
      </c>
      <c r="G663" s="253"/>
      <c r="H663" s="256">
        <v>0.67500000000000004</v>
      </c>
      <c r="I663" s="257"/>
      <c r="J663" s="253"/>
      <c r="K663" s="253"/>
      <c r="L663" s="258"/>
      <c r="M663" s="259"/>
      <c r="N663" s="260"/>
      <c r="O663" s="260"/>
      <c r="P663" s="260"/>
      <c r="Q663" s="260"/>
      <c r="R663" s="260"/>
      <c r="S663" s="260"/>
      <c r="T663" s="261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2" t="s">
        <v>165</v>
      </c>
      <c r="AU663" s="262" t="s">
        <v>85</v>
      </c>
      <c r="AV663" s="14" t="s">
        <v>85</v>
      </c>
      <c r="AW663" s="14" t="s">
        <v>32</v>
      </c>
      <c r="AX663" s="14" t="s">
        <v>76</v>
      </c>
      <c r="AY663" s="262" t="s">
        <v>156</v>
      </c>
    </row>
    <row r="664" s="14" customFormat="1">
      <c r="A664" s="14"/>
      <c r="B664" s="252"/>
      <c r="C664" s="253"/>
      <c r="D664" s="243" t="s">
        <v>165</v>
      </c>
      <c r="E664" s="254" t="s">
        <v>1</v>
      </c>
      <c r="F664" s="255" t="s">
        <v>680</v>
      </c>
      <c r="G664" s="253"/>
      <c r="H664" s="256">
        <v>1.3200000000000001</v>
      </c>
      <c r="I664" s="257"/>
      <c r="J664" s="253"/>
      <c r="K664" s="253"/>
      <c r="L664" s="258"/>
      <c r="M664" s="259"/>
      <c r="N664" s="260"/>
      <c r="O664" s="260"/>
      <c r="P664" s="260"/>
      <c r="Q664" s="260"/>
      <c r="R664" s="260"/>
      <c r="S664" s="260"/>
      <c r="T664" s="261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2" t="s">
        <v>165</v>
      </c>
      <c r="AU664" s="262" t="s">
        <v>85</v>
      </c>
      <c r="AV664" s="14" t="s">
        <v>85</v>
      </c>
      <c r="AW664" s="14" t="s">
        <v>32</v>
      </c>
      <c r="AX664" s="14" t="s">
        <v>76</v>
      </c>
      <c r="AY664" s="262" t="s">
        <v>156</v>
      </c>
    </row>
    <row r="665" s="13" customFormat="1">
      <c r="A665" s="13"/>
      <c r="B665" s="241"/>
      <c r="C665" s="242"/>
      <c r="D665" s="243" t="s">
        <v>165</v>
      </c>
      <c r="E665" s="244" t="s">
        <v>1</v>
      </c>
      <c r="F665" s="245" t="s">
        <v>269</v>
      </c>
      <c r="G665" s="242"/>
      <c r="H665" s="244" t="s">
        <v>1</v>
      </c>
      <c r="I665" s="246"/>
      <c r="J665" s="242"/>
      <c r="K665" s="242"/>
      <c r="L665" s="247"/>
      <c r="M665" s="248"/>
      <c r="N665" s="249"/>
      <c r="O665" s="249"/>
      <c r="P665" s="249"/>
      <c r="Q665" s="249"/>
      <c r="R665" s="249"/>
      <c r="S665" s="249"/>
      <c r="T665" s="250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51" t="s">
        <v>165</v>
      </c>
      <c r="AU665" s="251" t="s">
        <v>85</v>
      </c>
      <c r="AV665" s="13" t="s">
        <v>83</v>
      </c>
      <c r="AW665" s="13" t="s">
        <v>32</v>
      </c>
      <c r="AX665" s="13" t="s">
        <v>76</v>
      </c>
      <c r="AY665" s="251" t="s">
        <v>156</v>
      </c>
    </row>
    <row r="666" s="14" customFormat="1">
      <c r="A666" s="14"/>
      <c r="B666" s="252"/>
      <c r="C666" s="253"/>
      <c r="D666" s="243" t="s">
        <v>165</v>
      </c>
      <c r="E666" s="254" t="s">
        <v>1</v>
      </c>
      <c r="F666" s="255" t="s">
        <v>479</v>
      </c>
      <c r="G666" s="253"/>
      <c r="H666" s="256">
        <v>-3.548</v>
      </c>
      <c r="I666" s="257"/>
      <c r="J666" s="253"/>
      <c r="K666" s="253"/>
      <c r="L666" s="258"/>
      <c r="M666" s="259"/>
      <c r="N666" s="260"/>
      <c r="O666" s="260"/>
      <c r="P666" s="260"/>
      <c r="Q666" s="260"/>
      <c r="R666" s="260"/>
      <c r="S666" s="260"/>
      <c r="T666" s="261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2" t="s">
        <v>165</v>
      </c>
      <c r="AU666" s="262" t="s">
        <v>85</v>
      </c>
      <c r="AV666" s="14" t="s">
        <v>85</v>
      </c>
      <c r="AW666" s="14" t="s">
        <v>32</v>
      </c>
      <c r="AX666" s="14" t="s">
        <v>76</v>
      </c>
      <c r="AY666" s="262" t="s">
        <v>156</v>
      </c>
    </row>
    <row r="667" s="14" customFormat="1">
      <c r="A667" s="14"/>
      <c r="B667" s="252"/>
      <c r="C667" s="253"/>
      <c r="D667" s="243" t="s">
        <v>165</v>
      </c>
      <c r="E667" s="254" t="s">
        <v>1</v>
      </c>
      <c r="F667" s="255" t="s">
        <v>681</v>
      </c>
      <c r="G667" s="253"/>
      <c r="H667" s="256">
        <v>-12</v>
      </c>
      <c r="I667" s="257"/>
      <c r="J667" s="253"/>
      <c r="K667" s="253"/>
      <c r="L667" s="258"/>
      <c r="M667" s="259"/>
      <c r="N667" s="260"/>
      <c r="O667" s="260"/>
      <c r="P667" s="260"/>
      <c r="Q667" s="260"/>
      <c r="R667" s="260"/>
      <c r="S667" s="260"/>
      <c r="T667" s="261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2" t="s">
        <v>165</v>
      </c>
      <c r="AU667" s="262" t="s">
        <v>85</v>
      </c>
      <c r="AV667" s="14" t="s">
        <v>85</v>
      </c>
      <c r="AW667" s="14" t="s">
        <v>32</v>
      </c>
      <c r="AX667" s="14" t="s">
        <v>76</v>
      </c>
      <c r="AY667" s="262" t="s">
        <v>156</v>
      </c>
    </row>
    <row r="668" s="14" customFormat="1">
      <c r="A668" s="14"/>
      <c r="B668" s="252"/>
      <c r="C668" s="253"/>
      <c r="D668" s="243" t="s">
        <v>165</v>
      </c>
      <c r="E668" s="254" t="s">
        <v>1</v>
      </c>
      <c r="F668" s="255" t="s">
        <v>682</v>
      </c>
      <c r="G668" s="253"/>
      <c r="H668" s="256">
        <v>-4.9500000000000002</v>
      </c>
      <c r="I668" s="257"/>
      <c r="J668" s="253"/>
      <c r="K668" s="253"/>
      <c r="L668" s="258"/>
      <c r="M668" s="259"/>
      <c r="N668" s="260"/>
      <c r="O668" s="260"/>
      <c r="P668" s="260"/>
      <c r="Q668" s="260"/>
      <c r="R668" s="260"/>
      <c r="S668" s="260"/>
      <c r="T668" s="261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2" t="s">
        <v>165</v>
      </c>
      <c r="AU668" s="262" t="s">
        <v>85</v>
      </c>
      <c r="AV668" s="14" t="s">
        <v>85</v>
      </c>
      <c r="AW668" s="14" t="s">
        <v>32</v>
      </c>
      <c r="AX668" s="14" t="s">
        <v>76</v>
      </c>
      <c r="AY668" s="262" t="s">
        <v>156</v>
      </c>
    </row>
    <row r="669" s="15" customFormat="1">
      <c r="A669" s="15"/>
      <c r="B669" s="263"/>
      <c r="C669" s="264"/>
      <c r="D669" s="243" t="s">
        <v>165</v>
      </c>
      <c r="E669" s="265" t="s">
        <v>1</v>
      </c>
      <c r="F669" s="266" t="s">
        <v>168</v>
      </c>
      <c r="G669" s="264"/>
      <c r="H669" s="267">
        <v>527.64400000000001</v>
      </c>
      <c r="I669" s="268"/>
      <c r="J669" s="264"/>
      <c r="K669" s="264"/>
      <c r="L669" s="269"/>
      <c r="M669" s="270"/>
      <c r="N669" s="271"/>
      <c r="O669" s="271"/>
      <c r="P669" s="271"/>
      <c r="Q669" s="271"/>
      <c r="R669" s="271"/>
      <c r="S669" s="271"/>
      <c r="T669" s="272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73" t="s">
        <v>165</v>
      </c>
      <c r="AU669" s="273" t="s">
        <v>85</v>
      </c>
      <c r="AV669" s="15" t="s">
        <v>163</v>
      </c>
      <c r="AW669" s="15" t="s">
        <v>32</v>
      </c>
      <c r="AX669" s="15" t="s">
        <v>83</v>
      </c>
      <c r="AY669" s="273" t="s">
        <v>156</v>
      </c>
    </row>
    <row r="670" s="2" customFormat="1" ht="37.8" customHeight="1">
      <c r="A670" s="38"/>
      <c r="B670" s="39"/>
      <c r="C670" s="227" t="s">
        <v>687</v>
      </c>
      <c r="D670" s="227" t="s">
        <v>159</v>
      </c>
      <c r="E670" s="228" t="s">
        <v>688</v>
      </c>
      <c r="F670" s="229" t="s">
        <v>689</v>
      </c>
      <c r="G670" s="230" t="s">
        <v>162</v>
      </c>
      <c r="H670" s="231">
        <v>144.459</v>
      </c>
      <c r="I670" s="232"/>
      <c r="J670" s="233">
        <f>ROUND(I670*H670,2)</f>
        <v>0</v>
      </c>
      <c r="K670" s="234"/>
      <c r="L670" s="44"/>
      <c r="M670" s="235" t="s">
        <v>1</v>
      </c>
      <c r="N670" s="236" t="s">
        <v>41</v>
      </c>
      <c r="O670" s="91"/>
      <c r="P670" s="237">
        <f>O670*H670</f>
        <v>0</v>
      </c>
      <c r="Q670" s="237">
        <v>0.017600000000000001</v>
      </c>
      <c r="R670" s="237">
        <f>Q670*H670</f>
        <v>2.5424784000000002</v>
      </c>
      <c r="S670" s="237">
        <v>0</v>
      </c>
      <c r="T670" s="238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39" t="s">
        <v>163</v>
      </c>
      <c r="AT670" s="239" t="s">
        <v>159</v>
      </c>
      <c r="AU670" s="239" t="s">
        <v>85</v>
      </c>
      <c r="AY670" s="17" t="s">
        <v>156</v>
      </c>
      <c r="BE670" s="240">
        <f>IF(N670="základní",J670,0)</f>
        <v>0</v>
      </c>
      <c r="BF670" s="240">
        <f>IF(N670="snížená",J670,0)</f>
        <v>0</v>
      </c>
      <c r="BG670" s="240">
        <f>IF(N670="zákl. přenesená",J670,0)</f>
        <v>0</v>
      </c>
      <c r="BH670" s="240">
        <f>IF(N670="sníž. přenesená",J670,0)</f>
        <v>0</v>
      </c>
      <c r="BI670" s="240">
        <f>IF(N670="nulová",J670,0)</f>
        <v>0</v>
      </c>
      <c r="BJ670" s="17" t="s">
        <v>83</v>
      </c>
      <c r="BK670" s="240">
        <f>ROUND(I670*H670,2)</f>
        <v>0</v>
      </c>
      <c r="BL670" s="17" t="s">
        <v>163</v>
      </c>
      <c r="BM670" s="239" t="s">
        <v>690</v>
      </c>
    </row>
    <row r="671" s="13" customFormat="1">
      <c r="A671" s="13"/>
      <c r="B671" s="241"/>
      <c r="C671" s="242"/>
      <c r="D671" s="243" t="s">
        <v>165</v>
      </c>
      <c r="E671" s="244" t="s">
        <v>1</v>
      </c>
      <c r="F671" s="245" t="s">
        <v>174</v>
      </c>
      <c r="G671" s="242"/>
      <c r="H671" s="244" t="s">
        <v>1</v>
      </c>
      <c r="I671" s="246"/>
      <c r="J671" s="242"/>
      <c r="K671" s="242"/>
      <c r="L671" s="247"/>
      <c r="M671" s="248"/>
      <c r="N671" s="249"/>
      <c r="O671" s="249"/>
      <c r="P671" s="249"/>
      <c r="Q671" s="249"/>
      <c r="R671" s="249"/>
      <c r="S671" s="249"/>
      <c r="T671" s="250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1" t="s">
        <v>165</v>
      </c>
      <c r="AU671" s="251" t="s">
        <v>85</v>
      </c>
      <c r="AV671" s="13" t="s">
        <v>83</v>
      </c>
      <c r="AW671" s="13" t="s">
        <v>32</v>
      </c>
      <c r="AX671" s="13" t="s">
        <v>76</v>
      </c>
      <c r="AY671" s="251" t="s">
        <v>156</v>
      </c>
    </row>
    <row r="672" s="14" customFormat="1">
      <c r="A672" s="14"/>
      <c r="B672" s="252"/>
      <c r="C672" s="253"/>
      <c r="D672" s="243" t="s">
        <v>165</v>
      </c>
      <c r="E672" s="254" t="s">
        <v>1</v>
      </c>
      <c r="F672" s="255" t="s">
        <v>264</v>
      </c>
      <c r="G672" s="253"/>
      <c r="H672" s="256">
        <v>16.5</v>
      </c>
      <c r="I672" s="257"/>
      <c r="J672" s="253"/>
      <c r="K672" s="253"/>
      <c r="L672" s="258"/>
      <c r="M672" s="259"/>
      <c r="N672" s="260"/>
      <c r="O672" s="260"/>
      <c r="P672" s="260"/>
      <c r="Q672" s="260"/>
      <c r="R672" s="260"/>
      <c r="S672" s="260"/>
      <c r="T672" s="261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2" t="s">
        <v>165</v>
      </c>
      <c r="AU672" s="262" t="s">
        <v>85</v>
      </c>
      <c r="AV672" s="14" t="s">
        <v>85</v>
      </c>
      <c r="AW672" s="14" t="s">
        <v>32</v>
      </c>
      <c r="AX672" s="14" t="s">
        <v>76</v>
      </c>
      <c r="AY672" s="262" t="s">
        <v>156</v>
      </c>
    </row>
    <row r="673" s="14" customFormat="1">
      <c r="A673" s="14"/>
      <c r="B673" s="252"/>
      <c r="C673" s="253"/>
      <c r="D673" s="243" t="s">
        <v>165</v>
      </c>
      <c r="E673" s="254" t="s">
        <v>1</v>
      </c>
      <c r="F673" s="255" t="s">
        <v>265</v>
      </c>
      <c r="G673" s="253"/>
      <c r="H673" s="256">
        <v>81.147000000000006</v>
      </c>
      <c r="I673" s="257"/>
      <c r="J673" s="253"/>
      <c r="K673" s="253"/>
      <c r="L673" s="258"/>
      <c r="M673" s="259"/>
      <c r="N673" s="260"/>
      <c r="O673" s="260"/>
      <c r="P673" s="260"/>
      <c r="Q673" s="260"/>
      <c r="R673" s="260"/>
      <c r="S673" s="260"/>
      <c r="T673" s="261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2" t="s">
        <v>165</v>
      </c>
      <c r="AU673" s="262" t="s">
        <v>85</v>
      </c>
      <c r="AV673" s="14" t="s">
        <v>85</v>
      </c>
      <c r="AW673" s="14" t="s">
        <v>32</v>
      </c>
      <c r="AX673" s="14" t="s">
        <v>76</v>
      </c>
      <c r="AY673" s="262" t="s">
        <v>156</v>
      </c>
    </row>
    <row r="674" s="13" customFormat="1">
      <c r="A674" s="13"/>
      <c r="B674" s="241"/>
      <c r="C674" s="242"/>
      <c r="D674" s="243" t="s">
        <v>165</v>
      </c>
      <c r="E674" s="244" t="s">
        <v>1</v>
      </c>
      <c r="F674" s="245" t="s">
        <v>266</v>
      </c>
      <c r="G674" s="242"/>
      <c r="H674" s="244" t="s">
        <v>1</v>
      </c>
      <c r="I674" s="246"/>
      <c r="J674" s="242"/>
      <c r="K674" s="242"/>
      <c r="L674" s="247"/>
      <c r="M674" s="248"/>
      <c r="N674" s="249"/>
      <c r="O674" s="249"/>
      <c r="P674" s="249"/>
      <c r="Q674" s="249"/>
      <c r="R674" s="249"/>
      <c r="S674" s="249"/>
      <c r="T674" s="250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1" t="s">
        <v>165</v>
      </c>
      <c r="AU674" s="251" t="s">
        <v>85</v>
      </c>
      <c r="AV674" s="13" t="s">
        <v>83</v>
      </c>
      <c r="AW674" s="13" t="s">
        <v>32</v>
      </c>
      <c r="AX674" s="13" t="s">
        <v>76</v>
      </c>
      <c r="AY674" s="251" t="s">
        <v>156</v>
      </c>
    </row>
    <row r="675" s="14" customFormat="1">
      <c r="A675" s="14"/>
      <c r="B675" s="252"/>
      <c r="C675" s="253"/>
      <c r="D675" s="243" t="s">
        <v>165</v>
      </c>
      <c r="E675" s="254" t="s">
        <v>1</v>
      </c>
      <c r="F675" s="255" t="s">
        <v>648</v>
      </c>
      <c r="G675" s="253"/>
      <c r="H675" s="256">
        <v>0.67500000000000004</v>
      </c>
      <c r="I675" s="257"/>
      <c r="J675" s="253"/>
      <c r="K675" s="253"/>
      <c r="L675" s="258"/>
      <c r="M675" s="259"/>
      <c r="N675" s="260"/>
      <c r="O675" s="260"/>
      <c r="P675" s="260"/>
      <c r="Q675" s="260"/>
      <c r="R675" s="260"/>
      <c r="S675" s="260"/>
      <c r="T675" s="261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2" t="s">
        <v>165</v>
      </c>
      <c r="AU675" s="262" t="s">
        <v>85</v>
      </c>
      <c r="AV675" s="14" t="s">
        <v>85</v>
      </c>
      <c r="AW675" s="14" t="s">
        <v>32</v>
      </c>
      <c r="AX675" s="14" t="s">
        <v>76</v>
      </c>
      <c r="AY675" s="262" t="s">
        <v>156</v>
      </c>
    </row>
    <row r="676" s="14" customFormat="1">
      <c r="A676" s="14"/>
      <c r="B676" s="252"/>
      <c r="C676" s="253"/>
      <c r="D676" s="243" t="s">
        <v>165</v>
      </c>
      <c r="E676" s="254" t="s">
        <v>1</v>
      </c>
      <c r="F676" s="255" t="s">
        <v>649</v>
      </c>
      <c r="G676" s="253"/>
      <c r="H676" s="256">
        <v>1.8</v>
      </c>
      <c r="I676" s="257"/>
      <c r="J676" s="253"/>
      <c r="K676" s="253"/>
      <c r="L676" s="258"/>
      <c r="M676" s="259"/>
      <c r="N676" s="260"/>
      <c r="O676" s="260"/>
      <c r="P676" s="260"/>
      <c r="Q676" s="260"/>
      <c r="R676" s="260"/>
      <c r="S676" s="260"/>
      <c r="T676" s="261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2" t="s">
        <v>165</v>
      </c>
      <c r="AU676" s="262" t="s">
        <v>85</v>
      </c>
      <c r="AV676" s="14" t="s">
        <v>85</v>
      </c>
      <c r="AW676" s="14" t="s">
        <v>32</v>
      </c>
      <c r="AX676" s="14" t="s">
        <v>76</v>
      </c>
      <c r="AY676" s="262" t="s">
        <v>156</v>
      </c>
    </row>
    <row r="677" s="14" customFormat="1">
      <c r="A677" s="14"/>
      <c r="B677" s="252"/>
      <c r="C677" s="253"/>
      <c r="D677" s="243" t="s">
        <v>165</v>
      </c>
      <c r="E677" s="254" t="s">
        <v>1</v>
      </c>
      <c r="F677" s="255" t="s">
        <v>691</v>
      </c>
      <c r="G677" s="253"/>
      <c r="H677" s="256">
        <v>0.29999999999999999</v>
      </c>
      <c r="I677" s="257"/>
      <c r="J677" s="253"/>
      <c r="K677" s="253"/>
      <c r="L677" s="258"/>
      <c r="M677" s="259"/>
      <c r="N677" s="260"/>
      <c r="O677" s="260"/>
      <c r="P677" s="260"/>
      <c r="Q677" s="260"/>
      <c r="R677" s="260"/>
      <c r="S677" s="260"/>
      <c r="T677" s="261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2" t="s">
        <v>165</v>
      </c>
      <c r="AU677" s="262" t="s">
        <v>85</v>
      </c>
      <c r="AV677" s="14" t="s">
        <v>85</v>
      </c>
      <c r="AW677" s="14" t="s">
        <v>32</v>
      </c>
      <c r="AX677" s="14" t="s">
        <v>76</v>
      </c>
      <c r="AY677" s="262" t="s">
        <v>156</v>
      </c>
    </row>
    <row r="678" s="14" customFormat="1">
      <c r="A678" s="14"/>
      <c r="B678" s="252"/>
      <c r="C678" s="253"/>
      <c r="D678" s="243" t="s">
        <v>165</v>
      </c>
      <c r="E678" s="254" t="s">
        <v>1</v>
      </c>
      <c r="F678" s="255" t="s">
        <v>268</v>
      </c>
      <c r="G678" s="253"/>
      <c r="H678" s="256">
        <v>0.75</v>
      </c>
      <c r="I678" s="257"/>
      <c r="J678" s="253"/>
      <c r="K678" s="253"/>
      <c r="L678" s="258"/>
      <c r="M678" s="259"/>
      <c r="N678" s="260"/>
      <c r="O678" s="260"/>
      <c r="P678" s="260"/>
      <c r="Q678" s="260"/>
      <c r="R678" s="260"/>
      <c r="S678" s="260"/>
      <c r="T678" s="261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2" t="s">
        <v>165</v>
      </c>
      <c r="AU678" s="262" t="s">
        <v>85</v>
      </c>
      <c r="AV678" s="14" t="s">
        <v>85</v>
      </c>
      <c r="AW678" s="14" t="s">
        <v>32</v>
      </c>
      <c r="AX678" s="14" t="s">
        <v>76</v>
      </c>
      <c r="AY678" s="262" t="s">
        <v>156</v>
      </c>
    </row>
    <row r="679" s="13" customFormat="1">
      <c r="A679" s="13"/>
      <c r="B679" s="241"/>
      <c r="C679" s="242"/>
      <c r="D679" s="243" t="s">
        <v>165</v>
      </c>
      <c r="E679" s="244" t="s">
        <v>1</v>
      </c>
      <c r="F679" s="245" t="s">
        <v>269</v>
      </c>
      <c r="G679" s="242"/>
      <c r="H679" s="244" t="s">
        <v>1</v>
      </c>
      <c r="I679" s="246"/>
      <c r="J679" s="242"/>
      <c r="K679" s="242"/>
      <c r="L679" s="247"/>
      <c r="M679" s="248"/>
      <c r="N679" s="249"/>
      <c r="O679" s="249"/>
      <c r="P679" s="249"/>
      <c r="Q679" s="249"/>
      <c r="R679" s="249"/>
      <c r="S679" s="249"/>
      <c r="T679" s="250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1" t="s">
        <v>165</v>
      </c>
      <c r="AU679" s="251" t="s">
        <v>85</v>
      </c>
      <c r="AV679" s="13" t="s">
        <v>83</v>
      </c>
      <c r="AW679" s="13" t="s">
        <v>32</v>
      </c>
      <c r="AX679" s="13" t="s">
        <v>76</v>
      </c>
      <c r="AY679" s="251" t="s">
        <v>156</v>
      </c>
    </row>
    <row r="680" s="14" customFormat="1">
      <c r="A680" s="14"/>
      <c r="B680" s="252"/>
      <c r="C680" s="253"/>
      <c r="D680" s="243" t="s">
        <v>165</v>
      </c>
      <c r="E680" s="254" t="s">
        <v>1</v>
      </c>
      <c r="F680" s="255" t="s">
        <v>643</v>
      </c>
      <c r="G680" s="253"/>
      <c r="H680" s="256">
        <v>-2.1000000000000001</v>
      </c>
      <c r="I680" s="257"/>
      <c r="J680" s="253"/>
      <c r="K680" s="253"/>
      <c r="L680" s="258"/>
      <c r="M680" s="259"/>
      <c r="N680" s="260"/>
      <c r="O680" s="260"/>
      <c r="P680" s="260"/>
      <c r="Q680" s="260"/>
      <c r="R680" s="260"/>
      <c r="S680" s="260"/>
      <c r="T680" s="261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2" t="s">
        <v>165</v>
      </c>
      <c r="AU680" s="262" t="s">
        <v>85</v>
      </c>
      <c r="AV680" s="14" t="s">
        <v>85</v>
      </c>
      <c r="AW680" s="14" t="s">
        <v>32</v>
      </c>
      <c r="AX680" s="14" t="s">
        <v>76</v>
      </c>
      <c r="AY680" s="262" t="s">
        <v>156</v>
      </c>
    </row>
    <row r="681" s="14" customFormat="1">
      <c r="A681" s="14"/>
      <c r="B681" s="252"/>
      <c r="C681" s="253"/>
      <c r="D681" s="243" t="s">
        <v>165</v>
      </c>
      <c r="E681" s="254" t="s">
        <v>1</v>
      </c>
      <c r="F681" s="255" t="s">
        <v>270</v>
      </c>
      <c r="G681" s="253"/>
      <c r="H681" s="256">
        <v>-4.3200000000000003</v>
      </c>
      <c r="I681" s="257"/>
      <c r="J681" s="253"/>
      <c r="K681" s="253"/>
      <c r="L681" s="258"/>
      <c r="M681" s="259"/>
      <c r="N681" s="260"/>
      <c r="O681" s="260"/>
      <c r="P681" s="260"/>
      <c r="Q681" s="260"/>
      <c r="R681" s="260"/>
      <c r="S681" s="260"/>
      <c r="T681" s="261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2" t="s">
        <v>165</v>
      </c>
      <c r="AU681" s="262" t="s">
        <v>85</v>
      </c>
      <c r="AV681" s="14" t="s">
        <v>85</v>
      </c>
      <c r="AW681" s="14" t="s">
        <v>32</v>
      </c>
      <c r="AX681" s="14" t="s">
        <v>76</v>
      </c>
      <c r="AY681" s="262" t="s">
        <v>156</v>
      </c>
    </row>
    <row r="682" s="14" customFormat="1">
      <c r="A682" s="14"/>
      <c r="B682" s="252"/>
      <c r="C682" s="253"/>
      <c r="D682" s="243" t="s">
        <v>165</v>
      </c>
      <c r="E682" s="254" t="s">
        <v>1</v>
      </c>
      <c r="F682" s="255" t="s">
        <v>692</v>
      </c>
      <c r="G682" s="253"/>
      <c r="H682" s="256">
        <v>-1.25</v>
      </c>
      <c r="I682" s="257"/>
      <c r="J682" s="253"/>
      <c r="K682" s="253"/>
      <c r="L682" s="258"/>
      <c r="M682" s="259"/>
      <c r="N682" s="260"/>
      <c r="O682" s="260"/>
      <c r="P682" s="260"/>
      <c r="Q682" s="260"/>
      <c r="R682" s="260"/>
      <c r="S682" s="260"/>
      <c r="T682" s="261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2" t="s">
        <v>165</v>
      </c>
      <c r="AU682" s="262" t="s">
        <v>85</v>
      </c>
      <c r="AV682" s="14" t="s">
        <v>85</v>
      </c>
      <c r="AW682" s="14" t="s">
        <v>32</v>
      </c>
      <c r="AX682" s="14" t="s">
        <v>76</v>
      </c>
      <c r="AY682" s="262" t="s">
        <v>156</v>
      </c>
    </row>
    <row r="683" s="14" customFormat="1">
      <c r="A683" s="14"/>
      <c r="B683" s="252"/>
      <c r="C683" s="253"/>
      <c r="D683" s="243" t="s">
        <v>165</v>
      </c>
      <c r="E683" s="254" t="s">
        <v>1</v>
      </c>
      <c r="F683" s="255" t="s">
        <v>276</v>
      </c>
      <c r="G683" s="253"/>
      <c r="H683" s="256">
        <v>-2.02</v>
      </c>
      <c r="I683" s="257"/>
      <c r="J683" s="253"/>
      <c r="K683" s="253"/>
      <c r="L683" s="258"/>
      <c r="M683" s="259"/>
      <c r="N683" s="260"/>
      <c r="O683" s="260"/>
      <c r="P683" s="260"/>
      <c r="Q683" s="260"/>
      <c r="R683" s="260"/>
      <c r="S683" s="260"/>
      <c r="T683" s="261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2" t="s">
        <v>165</v>
      </c>
      <c r="AU683" s="262" t="s">
        <v>85</v>
      </c>
      <c r="AV683" s="14" t="s">
        <v>85</v>
      </c>
      <c r="AW683" s="14" t="s">
        <v>32</v>
      </c>
      <c r="AX683" s="14" t="s">
        <v>76</v>
      </c>
      <c r="AY683" s="262" t="s">
        <v>156</v>
      </c>
    </row>
    <row r="684" s="13" customFormat="1">
      <c r="A684" s="13"/>
      <c r="B684" s="241"/>
      <c r="C684" s="242"/>
      <c r="D684" s="243" t="s">
        <v>165</v>
      </c>
      <c r="E684" s="244" t="s">
        <v>1</v>
      </c>
      <c r="F684" s="245" t="s">
        <v>172</v>
      </c>
      <c r="G684" s="242"/>
      <c r="H684" s="244" t="s">
        <v>1</v>
      </c>
      <c r="I684" s="246"/>
      <c r="J684" s="242"/>
      <c r="K684" s="242"/>
      <c r="L684" s="247"/>
      <c r="M684" s="248"/>
      <c r="N684" s="249"/>
      <c r="O684" s="249"/>
      <c r="P684" s="249"/>
      <c r="Q684" s="249"/>
      <c r="R684" s="249"/>
      <c r="S684" s="249"/>
      <c r="T684" s="250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51" t="s">
        <v>165</v>
      </c>
      <c r="AU684" s="251" t="s">
        <v>85</v>
      </c>
      <c r="AV684" s="13" t="s">
        <v>83</v>
      </c>
      <c r="AW684" s="13" t="s">
        <v>32</v>
      </c>
      <c r="AX684" s="13" t="s">
        <v>76</v>
      </c>
      <c r="AY684" s="251" t="s">
        <v>156</v>
      </c>
    </row>
    <row r="685" s="14" customFormat="1">
      <c r="A685" s="14"/>
      <c r="B685" s="252"/>
      <c r="C685" s="253"/>
      <c r="D685" s="243" t="s">
        <v>165</v>
      </c>
      <c r="E685" s="254" t="s">
        <v>1</v>
      </c>
      <c r="F685" s="255" t="s">
        <v>264</v>
      </c>
      <c r="G685" s="253"/>
      <c r="H685" s="256">
        <v>16.5</v>
      </c>
      <c r="I685" s="257"/>
      <c r="J685" s="253"/>
      <c r="K685" s="253"/>
      <c r="L685" s="258"/>
      <c r="M685" s="259"/>
      <c r="N685" s="260"/>
      <c r="O685" s="260"/>
      <c r="P685" s="260"/>
      <c r="Q685" s="260"/>
      <c r="R685" s="260"/>
      <c r="S685" s="260"/>
      <c r="T685" s="261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2" t="s">
        <v>165</v>
      </c>
      <c r="AU685" s="262" t="s">
        <v>85</v>
      </c>
      <c r="AV685" s="14" t="s">
        <v>85</v>
      </c>
      <c r="AW685" s="14" t="s">
        <v>32</v>
      </c>
      <c r="AX685" s="14" t="s">
        <v>76</v>
      </c>
      <c r="AY685" s="262" t="s">
        <v>156</v>
      </c>
    </row>
    <row r="686" s="14" customFormat="1">
      <c r="A686" s="14"/>
      <c r="B686" s="252"/>
      <c r="C686" s="253"/>
      <c r="D686" s="243" t="s">
        <v>165</v>
      </c>
      <c r="E686" s="254" t="s">
        <v>1</v>
      </c>
      <c r="F686" s="255" t="s">
        <v>272</v>
      </c>
      <c r="G686" s="253"/>
      <c r="H686" s="256">
        <v>38.609999999999999</v>
      </c>
      <c r="I686" s="257"/>
      <c r="J686" s="253"/>
      <c r="K686" s="253"/>
      <c r="L686" s="258"/>
      <c r="M686" s="259"/>
      <c r="N686" s="260"/>
      <c r="O686" s="260"/>
      <c r="P686" s="260"/>
      <c r="Q686" s="260"/>
      <c r="R686" s="260"/>
      <c r="S686" s="260"/>
      <c r="T686" s="261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2" t="s">
        <v>165</v>
      </c>
      <c r="AU686" s="262" t="s">
        <v>85</v>
      </c>
      <c r="AV686" s="14" t="s">
        <v>85</v>
      </c>
      <c r="AW686" s="14" t="s">
        <v>32</v>
      </c>
      <c r="AX686" s="14" t="s">
        <v>76</v>
      </c>
      <c r="AY686" s="262" t="s">
        <v>156</v>
      </c>
    </row>
    <row r="687" s="14" customFormat="1">
      <c r="A687" s="14"/>
      <c r="B687" s="252"/>
      <c r="C687" s="253"/>
      <c r="D687" s="243" t="s">
        <v>165</v>
      </c>
      <c r="E687" s="254" t="s">
        <v>1</v>
      </c>
      <c r="F687" s="255" t="s">
        <v>273</v>
      </c>
      <c r="G687" s="253"/>
      <c r="H687" s="256">
        <v>0.45000000000000001</v>
      </c>
      <c r="I687" s="257"/>
      <c r="J687" s="253"/>
      <c r="K687" s="253"/>
      <c r="L687" s="258"/>
      <c r="M687" s="259"/>
      <c r="N687" s="260"/>
      <c r="O687" s="260"/>
      <c r="P687" s="260"/>
      <c r="Q687" s="260"/>
      <c r="R687" s="260"/>
      <c r="S687" s="260"/>
      <c r="T687" s="261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2" t="s">
        <v>165</v>
      </c>
      <c r="AU687" s="262" t="s">
        <v>85</v>
      </c>
      <c r="AV687" s="14" t="s">
        <v>85</v>
      </c>
      <c r="AW687" s="14" t="s">
        <v>32</v>
      </c>
      <c r="AX687" s="14" t="s">
        <v>76</v>
      </c>
      <c r="AY687" s="262" t="s">
        <v>156</v>
      </c>
    </row>
    <row r="688" s="14" customFormat="1">
      <c r="A688" s="14"/>
      <c r="B688" s="252"/>
      <c r="C688" s="253"/>
      <c r="D688" s="243" t="s">
        <v>165</v>
      </c>
      <c r="E688" s="254" t="s">
        <v>1</v>
      </c>
      <c r="F688" s="255" t="s">
        <v>274</v>
      </c>
      <c r="G688" s="253"/>
      <c r="H688" s="256">
        <v>0.375</v>
      </c>
      <c r="I688" s="257"/>
      <c r="J688" s="253"/>
      <c r="K688" s="253"/>
      <c r="L688" s="258"/>
      <c r="M688" s="259"/>
      <c r="N688" s="260"/>
      <c r="O688" s="260"/>
      <c r="P688" s="260"/>
      <c r="Q688" s="260"/>
      <c r="R688" s="260"/>
      <c r="S688" s="260"/>
      <c r="T688" s="261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2" t="s">
        <v>165</v>
      </c>
      <c r="AU688" s="262" t="s">
        <v>85</v>
      </c>
      <c r="AV688" s="14" t="s">
        <v>85</v>
      </c>
      <c r="AW688" s="14" t="s">
        <v>32</v>
      </c>
      <c r="AX688" s="14" t="s">
        <v>76</v>
      </c>
      <c r="AY688" s="262" t="s">
        <v>156</v>
      </c>
    </row>
    <row r="689" s="13" customFormat="1">
      <c r="A689" s="13"/>
      <c r="B689" s="241"/>
      <c r="C689" s="242"/>
      <c r="D689" s="243" t="s">
        <v>165</v>
      </c>
      <c r="E689" s="244" t="s">
        <v>1</v>
      </c>
      <c r="F689" s="245" t="s">
        <v>269</v>
      </c>
      <c r="G689" s="242"/>
      <c r="H689" s="244" t="s">
        <v>1</v>
      </c>
      <c r="I689" s="246"/>
      <c r="J689" s="242"/>
      <c r="K689" s="242"/>
      <c r="L689" s="247"/>
      <c r="M689" s="248"/>
      <c r="N689" s="249"/>
      <c r="O689" s="249"/>
      <c r="P689" s="249"/>
      <c r="Q689" s="249"/>
      <c r="R689" s="249"/>
      <c r="S689" s="249"/>
      <c r="T689" s="250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1" t="s">
        <v>165</v>
      </c>
      <c r="AU689" s="251" t="s">
        <v>85</v>
      </c>
      <c r="AV689" s="13" t="s">
        <v>83</v>
      </c>
      <c r="AW689" s="13" t="s">
        <v>32</v>
      </c>
      <c r="AX689" s="13" t="s">
        <v>76</v>
      </c>
      <c r="AY689" s="251" t="s">
        <v>156</v>
      </c>
    </row>
    <row r="690" s="14" customFormat="1">
      <c r="A690" s="14"/>
      <c r="B690" s="252"/>
      <c r="C690" s="253"/>
      <c r="D690" s="243" t="s">
        <v>165</v>
      </c>
      <c r="E690" s="254" t="s">
        <v>1</v>
      </c>
      <c r="F690" s="255" t="s">
        <v>693</v>
      </c>
      <c r="G690" s="253"/>
      <c r="H690" s="256">
        <v>-0.93799999999999994</v>
      </c>
      <c r="I690" s="257"/>
      <c r="J690" s="253"/>
      <c r="K690" s="253"/>
      <c r="L690" s="258"/>
      <c r="M690" s="259"/>
      <c r="N690" s="260"/>
      <c r="O690" s="260"/>
      <c r="P690" s="260"/>
      <c r="Q690" s="260"/>
      <c r="R690" s="260"/>
      <c r="S690" s="260"/>
      <c r="T690" s="261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2" t="s">
        <v>165</v>
      </c>
      <c r="AU690" s="262" t="s">
        <v>85</v>
      </c>
      <c r="AV690" s="14" t="s">
        <v>85</v>
      </c>
      <c r="AW690" s="14" t="s">
        <v>32</v>
      </c>
      <c r="AX690" s="14" t="s">
        <v>76</v>
      </c>
      <c r="AY690" s="262" t="s">
        <v>156</v>
      </c>
    </row>
    <row r="691" s="14" customFormat="1">
      <c r="A691" s="14"/>
      <c r="B691" s="252"/>
      <c r="C691" s="253"/>
      <c r="D691" s="243" t="s">
        <v>165</v>
      </c>
      <c r="E691" s="254" t="s">
        <v>1</v>
      </c>
      <c r="F691" s="255" t="s">
        <v>276</v>
      </c>
      <c r="G691" s="253"/>
      <c r="H691" s="256">
        <v>-2.02</v>
      </c>
      <c r="I691" s="257"/>
      <c r="J691" s="253"/>
      <c r="K691" s="253"/>
      <c r="L691" s="258"/>
      <c r="M691" s="259"/>
      <c r="N691" s="260"/>
      <c r="O691" s="260"/>
      <c r="P691" s="260"/>
      <c r="Q691" s="260"/>
      <c r="R691" s="260"/>
      <c r="S691" s="260"/>
      <c r="T691" s="261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2" t="s">
        <v>165</v>
      </c>
      <c r="AU691" s="262" t="s">
        <v>85</v>
      </c>
      <c r="AV691" s="14" t="s">
        <v>85</v>
      </c>
      <c r="AW691" s="14" t="s">
        <v>32</v>
      </c>
      <c r="AX691" s="14" t="s">
        <v>76</v>
      </c>
      <c r="AY691" s="262" t="s">
        <v>156</v>
      </c>
    </row>
    <row r="692" s="15" customFormat="1">
      <c r="A692" s="15"/>
      <c r="B692" s="263"/>
      <c r="C692" s="264"/>
      <c r="D692" s="243" t="s">
        <v>165</v>
      </c>
      <c r="E692" s="265" t="s">
        <v>1</v>
      </c>
      <c r="F692" s="266" t="s">
        <v>168</v>
      </c>
      <c r="G692" s="264"/>
      <c r="H692" s="267">
        <v>144.459</v>
      </c>
      <c r="I692" s="268"/>
      <c r="J692" s="264"/>
      <c r="K692" s="264"/>
      <c r="L692" s="269"/>
      <c r="M692" s="270"/>
      <c r="N692" s="271"/>
      <c r="O692" s="271"/>
      <c r="P692" s="271"/>
      <c r="Q692" s="271"/>
      <c r="R692" s="271"/>
      <c r="S692" s="271"/>
      <c r="T692" s="272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73" t="s">
        <v>165</v>
      </c>
      <c r="AU692" s="273" t="s">
        <v>85</v>
      </c>
      <c r="AV692" s="15" t="s">
        <v>163</v>
      </c>
      <c r="AW692" s="15" t="s">
        <v>32</v>
      </c>
      <c r="AX692" s="15" t="s">
        <v>83</v>
      </c>
      <c r="AY692" s="273" t="s">
        <v>156</v>
      </c>
    </row>
    <row r="693" s="2" customFormat="1" ht="24.15" customHeight="1">
      <c r="A693" s="38"/>
      <c r="B693" s="39"/>
      <c r="C693" s="227" t="s">
        <v>694</v>
      </c>
      <c r="D693" s="227" t="s">
        <v>159</v>
      </c>
      <c r="E693" s="228" t="s">
        <v>695</v>
      </c>
      <c r="F693" s="229" t="s">
        <v>696</v>
      </c>
      <c r="G693" s="230" t="s">
        <v>162</v>
      </c>
      <c r="H693" s="231">
        <v>38.055</v>
      </c>
      <c r="I693" s="232"/>
      <c r="J693" s="233">
        <f>ROUND(I693*H693,2)</f>
        <v>0</v>
      </c>
      <c r="K693" s="234"/>
      <c r="L693" s="44"/>
      <c r="M693" s="235" t="s">
        <v>1</v>
      </c>
      <c r="N693" s="236" t="s">
        <v>41</v>
      </c>
      <c r="O693" s="91"/>
      <c r="P693" s="237">
        <f>O693*H693</f>
        <v>0</v>
      </c>
      <c r="Q693" s="237">
        <v>0.00020000000000000001</v>
      </c>
      <c r="R693" s="237">
        <f>Q693*H693</f>
        <v>0.0076110000000000006</v>
      </c>
      <c r="S693" s="237">
        <v>0</v>
      </c>
      <c r="T693" s="238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39" t="s">
        <v>163</v>
      </c>
      <c r="AT693" s="239" t="s">
        <v>159</v>
      </c>
      <c r="AU693" s="239" t="s">
        <v>85</v>
      </c>
      <c r="AY693" s="17" t="s">
        <v>156</v>
      </c>
      <c r="BE693" s="240">
        <f>IF(N693="základní",J693,0)</f>
        <v>0</v>
      </c>
      <c r="BF693" s="240">
        <f>IF(N693="snížená",J693,0)</f>
        <v>0</v>
      </c>
      <c r="BG693" s="240">
        <f>IF(N693="zákl. přenesená",J693,0)</f>
        <v>0</v>
      </c>
      <c r="BH693" s="240">
        <f>IF(N693="sníž. přenesená",J693,0)</f>
        <v>0</v>
      </c>
      <c r="BI693" s="240">
        <f>IF(N693="nulová",J693,0)</f>
        <v>0</v>
      </c>
      <c r="BJ693" s="17" t="s">
        <v>83</v>
      </c>
      <c r="BK693" s="240">
        <f>ROUND(I693*H693,2)</f>
        <v>0</v>
      </c>
      <c r="BL693" s="17" t="s">
        <v>163</v>
      </c>
      <c r="BM693" s="239" t="s">
        <v>697</v>
      </c>
    </row>
    <row r="694" s="13" customFormat="1">
      <c r="A694" s="13"/>
      <c r="B694" s="241"/>
      <c r="C694" s="242"/>
      <c r="D694" s="243" t="s">
        <v>165</v>
      </c>
      <c r="E694" s="244" t="s">
        <v>1</v>
      </c>
      <c r="F694" s="245" t="s">
        <v>556</v>
      </c>
      <c r="G694" s="242"/>
      <c r="H694" s="244" t="s">
        <v>1</v>
      </c>
      <c r="I694" s="246"/>
      <c r="J694" s="242"/>
      <c r="K694" s="242"/>
      <c r="L694" s="247"/>
      <c r="M694" s="248"/>
      <c r="N694" s="249"/>
      <c r="O694" s="249"/>
      <c r="P694" s="249"/>
      <c r="Q694" s="249"/>
      <c r="R694" s="249"/>
      <c r="S694" s="249"/>
      <c r="T694" s="250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1" t="s">
        <v>165</v>
      </c>
      <c r="AU694" s="251" t="s">
        <v>85</v>
      </c>
      <c r="AV694" s="13" t="s">
        <v>83</v>
      </c>
      <c r="AW694" s="13" t="s">
        <v>32</v>
      </c>
      <c r="AX694" s="13" t="s">
        <v>76</v>
      </c>
      <c r="AY694" s="251" t="s">
        <v>156</v>
      </c>
    </row>
    <row r="695" s="14" customFormat="1">
      <c r="A695" s="14"/>
      <c r="B695" s="252"/>
      <c r="C695" s="253"/>
      <c r="D695" s="243" t="s">
        <v>165</v>
      </c>
      <c r="E695" s="254" t="s">
        <v>1</v>
      </c>
      <c r="F695" s="255" t="s">
        <v>698</v>
      </c>
      <c r="G695" s="253"/>
      <c r="H695" s="256">
        <v>16.055</v>
      </c>
      <c r="I695" s="257"/>
      <c r="J695" s="253"/>
      <c r="K695" s="253"/>
      <c r="L695" s="258"/>
      <c r="M695" s="259"/>
      <c r="N695" s="260"/>
      <c r="O695" s="260"/>
      <c r="P695" s="260"/>
      <c r="Q695" s="260"/>
      <c r="R695" s="260"/>
      <c r="S695" s="260"/>
      <c r="T695" s="261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2" t="s">
        <v>165</v>
      </c>
      <c r="AU695" s="262" t="s">
        <v>85</v>
      </c>
      <c r="AV695" s="14" t="s">
        <v>85</v>
      </c>
      <c r="AW695" s="14" t="s">
        <v>32</v>
      </c>
      <c r="AX695" s="14" t="s">
        <v>76</v>
      </c>
      <c r="AY695" s="262" t="s">
        <v>156</v>
      </c>
    </row>
    <row r="696" s="13" customFormat="1">
      <c r="A696" s="13"/>
      <c r="B696" s="241"/>
      <c r="C696" s="242"/>
      <c r="D696" s="243" t="s">
        <v>165</v>
      </c>
      <c r="E696" s="244" t="s">
        <v>1</v>
      </c>
      <c r="F696" s="245" t="s">
        <v>699</v>
      </c>
      <c r="G696" s="242"/>
      <c r="H696" s="244" t="s">
        <v>1</v>
      </c>
      <c r="I696" s="246"/>
      <c r="J696" s="242"/>
      <c r="K696" s="242"/>
      <c r="L696" s="247"/>
      <c r="M696" s="248"/>
      <c r="N696" s="249"/>
      <c r="O696" s="249"/>
      <c r="P696" s="249"/>
      <c r="Q696" s="249"/>
      <c r="R696" s="249"/>
      <c r="S696" s="249"/>
      <c r="T696" s="250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1" t="s">
        <v>165</v>
      </c>
      <c r="AU696" s="251" t="s">
        <v>85</v>
      </c>
      <c r="AV696" s="13" t="s">
        <v>83</v>
      </c>
      <c r="AW696" s="13" t="s">
        <v>32</v>
      </c>
      <c r="AX696" s="13" t="s">
        <v>76</v>
      </c>
      <c r="AY696" s="251" t="s">
        <v>156</v>
      </c>
    </row>
    <row r="697" s="14" customFormat="1">
      <c r="A697" s="14"/>
      <c r="B697" s="252"/>
      <c r="C697" s="253"/>
      <c r="D697" s="243" t="s">
        <v>165</v>
      </c>
      <c r="E697" s="254" t="s">
        <v>1</v>
      </c>
      <c r="F697" s="255" t="s">
        <v>420</v>
      </c>
      <c r="G697" s="253"/>
      <c r="H697" s="256">
        <v>22</v>
      </c>
      <c r="I697" s="257"/>
      <c r="J697" s="253"/>
      <c r="K697" s="253"/>
      <c r="L697" s="258"/>
      <c r="M697" s="259"/>
      <c r="N697" s="260"/>
      <c r="O697" s="260"/>
      <c r="P697" s="260"/>
      <c r="Q697" s="260"/>
      <c r="R697" s="260"/>
      <c r="S697" s="260"/>
      <c r="T697" s="261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2" t="s">
        <v>165</v>
      </c>
      <c r="AU697" s="262" t="s">
        <v>85</v>
      </c>
      <c r="AV697" s="14" t="s">
        <v>85</v>
      </c>
      <c r="AW697" s="14" t="s">
        <v>32</v>
      </c>
      <c r="AX697" s="14" t="s">
        <v>76</v>
      </c>
      <c r="AY697" s="262" t="s">
        <v>156</v>
      </c>
    </row>
    <row r="698" s="15" customFormat="1">
      <c r="A698" s="15"/>
      <c r="B698" s="263"/>
      <c r="C698" s="264"/>
      <c r="D698" s="243" t="s">
        <v>165</v>
      </c>
      <c r="E698" s="265" t="s">
        <v>1</v>
      </c>
      <c r="F698" s="266" t="s">
        <v>168</v>
      </c>
      <c r="G698" s="264"/>
      <c r="H698" s="267">
        <v>38.055</v>
      </c>
      <c r="I698" s="268"/>
      <c r="J698" s="264"/>
      <c r="K698" s="264"/>
      <c r="L698" s="269"/>
      <c r="M698" s="270"/>
      <c r="N698" s="271"/>
      <c r="O698" s="271"/>
      <c r="P698" s="271"/>
      <c r="Q698" s="271"/>
      <c r="R698" s="271"/>
      <c r="S698" s="271"/>
      <c r="T698" s="272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73" t="s">
        <v>165</v>
      </c>
      <c r="AU698" s="273" t="s">
        <v>85</v>
      </c>
      <c r="AV698" s="15" t="s">
        <v>163</v>
      </c>
      <c r="AW698" s="15" t="s">
        <v>32</v>
      </c>
      <c r="AX698" s="15" t="s">
        <v>83</v>
      </c>
      <c r="AY698" s="273" t="s">
        <v>156</v>
      </c>
    </row>
    <row r="699" s="2" customFormat="1" ht="44.25" customHeight="1">
      <c r="A699" s="38"/>
      <c r="B699" s="39"/>
      <c r="C699" s="227" t="s">
        <v>700</v>
      </c>
      <c r="D699" s="227" t="s">
        <v>159</v>
      </c>
      <c r="E699" s="228" t="s">
        <v>701</v>
      </c>
      <c r="F699" s="229" t="s">
        <v>702</v>
      </c>
      <c r="G699" s="230" t="s">
        <v>162</v>
      </c>
      <c r="H699" s="231">
        <v>38.055</v>
      </c>
      <c r="I699" s="232"/>
      <c r="J699" s="233">
        <f>ROUND(I699*H699,2)</f>
        <v>0</v>
      </c>
      <c r="K699" s="234"/>
      <c r="L699" s="44"/>
      <c r="M699" s="235" t="s">
        <v>1</v>
      </c>
      <c r="N699" s="236" t="s">
        <v>41</v>
      </c>
      <c r="O699" s="91"/>
      <c r="P699" s="237">
        <f>O699*H699</f>
        <v>0</v>
      </c>
      <c r="Q699" s="237">
        <v>0.01189</v>
      </c>
      <c r="R699" s="237">
        <f>Q699*H699</f>
        <v>0.45247394999999996</v>
      </c>
      <c r="S699" s="237">
        <v>0</v>
      </c>
      <c r="T699" s="238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39" t="s">
        <v>163</v>
      </c>
      <c r="AT699" s="239" t="s">
        <v>159</v>
      </c>
      <c r="AU699" s="239" t="s">
        <v>85</v>
      </c>
      <c r="AY699" s="17" t="s">
        <v>156</v>
      </c>
      <c r="BE699" s="240">
        <f>IF(N699="základní",J699,0)</f>
        <v>0</v>
      </c>
      <c r="BF699" s="240">
        <f>IF(N699="snížená",J699,0)</f>
        <v>0</v>
      </c>
      <c r="BG699" s="240">
        <f>IF(N699="zákl. přenesená",J699,0)</f>
        <v>0</v>
      </c>
      <c r="BH699" s="240">
        <f>IF(N699="sníž. přenesená",J699,0)</f>
        <v>0</v>
      </c>
      <c r="BI699" s="240">
        <f>IF(N699="nulová",J699,0)</f>
        <v>0</v>
      </c>
      <c r="BJ699" s="17" t="s">
        <v>83</v>
      </c>
      <c r="BK699" s="240">
        <f>ROUND(I699*H699,2)</f>
        <v>0</v>
      </c>
      <c r="BL699" s="17" t="s">
        <v>163</v>
      </c>
      <c r="BM699" s="239" t="s">
        <v>703</v>
      </c>
    </row>
    <row r="700" s="13" customFormat="1">
      <c r="A700" s="13"/>
      <c r="B700" s="241"/>
      <c r="C700" s="242"/>
      <c r="D700" s="243" t="s">
        <v>165</v>
      </c>
      <c r="E700" s="244" t="s">
        <v>1</v>
      </c>
      <c r="F700" s="245" t="s">
        <v>556</v>
      </c>
      <c r="G700" s="242"/>
      <c r="H700" s="244" t="s">
        <v>1</v>
      </c>
      <c r="I700" s="246"/>
      <c r="J700" s="242"/>
      <c r="K700" s="242"/>
      <c r="L700" s="247"/>
      <c r="M700" s="248"/>
      <c r="N700" s="249"/>
      <c r="O700" s="249"/>
      <c r="P700" s="249"/>
      <c r="Q700" s="249"/>
      <c r="R700" s="249"/>
      <c r="S700" s="249"/>
      <c r="T700" s="250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1" t="s">
        <v>165</v>
      </c>
      <c r="AU700" s="251" t="s">
        <v>85</v>
      </c>
      <c r="AV700" s="13" t="s">
        <v>83</v>
      </c>
      <c r="AW700" s="13" t="s">
        <v>32</v>
      </c>
      <c r="AX700" s="13" t="s">
        <v>76</v>
      </c>
      <c r="AY700" s="251" t="s">
        <v>156</v>
      </c>
    </row>
    <row r="701" s="14" customFormat="1">
      <c r="A701" s="14"/>
      <c r="B701" s="252"/>
      <c r="C701" s="253"/>
      <c r="D701" s="243" t="s">
        <v>165</v>
      </c>
      <c r="E701" s="254" t="s">
        <v>1</v>
      </c>
      <c r="F701" s="255" t="s">
        <v>698</v>
      </c>
      <c r="G701" s="253"/>
      <c r="H701" s="256">
        <v>16.055</v>
      </c>
      <c r="I701" s="257"/>
      <c r="J701" s="253"/>
      <c r="K701" s="253"/>
      <c r="L701" s="258"/>
      <c r="M701" s="259"/>
      <c r="N701" s="260"/>
      <c r="O701" s="260"/>
      <c r="P701" s="260"/>
      <c r="Q701" s="260"/>
      <c r="R701" s="260"/>
      <c r="S701" s="260"/>
      <c r="T701" s="261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2" t="s">
        <v>165</v>
      </c>
      <c r="AU701" s="262" t="s">
        <v>85</v>
      </c>
      <c r="AV701" s="14" t="s">
        <v>85</v>
      </c>
      <c r="AW701" s="14" t="s">
        <v>32</v>
      </c>
      <c r="AX701" s="14" t="s">
        <v>76</v>
      </c>
      <c r="AY701" s="262" t="s">
        <v>156</v>
      </c>
    </row>
    <row r="702" s="13" customFormat="1">
      <c r="A702" s="13"/>
      <c r="B702" s="241"/>
      <c r="C702" s="242"/>
      <c r="D702" s="243" t="s">
        <v>165</v>
      </c>
      <c r="E702" s="244" t="s">
        <v>1</v>
      </c>
      <c r="F702" s="245" t="s">
        <v>699</v>
      </c>
      <c r="G702" s="242"/>
      <c r="H702" s="244" t="s">
        <v>1</v>
      </c>
      <c r="I702" s="246"/>
      <c r="J702" s="242"/>
      <c r="K702" s="242"/>
      <c r="L702" s="247"/>
      <c r="M702" s="248"/>
      <c r="N702" s="249"/>
      <c r="O702" s="249"/>
      <c r="P702" s="249"/>
      <c r="Q702" s="249"/>
      <c r="R702" s="249"/>
      <c r="S702" s="249"/>
      <c r="T702" s="250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1" t="s">
        <v>165</v>
      </c>
      <c r="AU702" s="251" t="s">
        <v>85</v>
      </c>
      <c r="AV702" s="13" t="s">
        <v>83</v>
      </c>
      <c r="AW702" s="13" t="s">
        <v>32</v>
      </c>
      <c r="AX702" s="13" t="s">
        <v>76</v>
      </c>
      <c r="AY702" s="251" t="s">
        <v>156</v>
      </c>
    </row>
    <row r="703" s="14" customFormat="1">
      <c r="A703" s="14"/>
      <c r="B703" s="252"/>
      <c r="C703" s="253"/>
      <c r="D703" s="243" t="s">
        <v>165</v>
      </c>
      <c r="E703" s="254" t="s">
        <v>1</v>
      </c>
      <c r="F703" s="255" t="s">
        <v>420</v>
      </c>
      <c r="G703" s="253"/>
      <c r="H703" s="256">
        <v>22</v>
      </c>
      <c r="I703" s="257"/>
      <c r="J703" s="253"/>
      <c r="K703" s="253"/>
      <c r="L703" s="258"/>
      <c r="M703" s="259"/>
      <c r="N703" s="260"/>
      <c r="O703" s="260"/>
      <c r="P703" s="260"/>
      <c r="Q703" s="260"/>
      <c r="R703" s="260"/>
      <c r="S703" s="260"/>
      <c r="T703" s="261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2" t="s">
        <v>165</v>
      </c>
      <c r="AU703" s="262" t="s">
        <v>85</v>
      </c>
      <c r="AV703" s="14" t="s">
        <v>85</v>
      </c>
      <c r="AW703" s="14" t="s">
        <v>32</v>
      </c>
      <c r="AX703" s="14" t="s">
        <v>76</v>
      </c>
      <c r="AY703" s="262" t="s">
        <v>156</v>
      </c>
    </row>
    <row r="704" s="15" customFormat="1">
      <c r="A704" s="15"/>
      <c r="B704" s="263"/>
      <c r="C704" s="264"/>
      <c r="D704" s="243" t="s">
        <v>165</v>
      </c>
      <c r="E704" s="265" t="s">
        <v>1</v>
      </c>
      <c r="F704" s="266" t="s">
        <v>168</v>
      </c>
      <c r="G704" s="264"/>
      <c r="H704" s="267">
        <v>38.055</v>
      </c>
      <c r="I704" s="268"/>
      <c r="J704" s="264"/>
      <c r="K704" s="264"/>
      <c r="L704" s="269"/>
      <c r="M704" s="270"/>
      <c r="N704" s="271"/>
      <c r="O704" s="271"/>
      <c r="P704" s="271"/>
      <c r="Q704" s="271"/>
      <c r="R704" s="271"/>
      <c r="S704" s="271"/>
      <c r="T704" s="272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73" t="s">
        <v>165</v>
      </c>
      <c r="AU704" s="273" t="s">
        <v>85</v>
      </c>
      <c r="AV704" s="15" t="s">
        <v>163</v>
      </c>
      <c r="AW704" s="15" t="s">
        <v>32</v>
      </c>
      <c r="AX704" s="15" t="s">
        <v>83</v>
      </c>
      <c r="AY704" s="273" t="s">
        <v>156</v>
      </c>
    </row>
    <row r="705" s="2" customFormat="1" ht="24.15" customHeight="1">
      <c r="A705" s="38"/>
      <c r="B705" s="39"/>
      <c r="C705" s="277" t="s">
        <v>704</v>
      </c>
      <c r="D705" s="277" t="s">
        <v>355</v>
      </c>
      <c r="E705" s="278" t="s">
        <v>705</v>
      </c>
      <c r="F705" s="279" t="s">
        <v>706</v>
      </c>
      <c r="G705" s="280" t="s">
        <v>162</v>
      </c>
      <c r="H705" s="281">
        <v>39.957999999999998</v>
      </c>
      <c r="I705" s="282"/>
      <c r="J705" s="283">
        <f>ROUND(I705*H705,2)</f>
        <v>0</v>
      </c>
      <c r="K705" s="284"/>
      <c r="L705" s="285"/>
      <c r="M705" s="286" t="s">
        <v>1</v>
      </c>
      <c r="N705" s="287" t="s">
        <v>41</v>
      </c>
      <c r="O705" s="91"/>
      <c r="P705" s="237">
        <f>O705*H705</f>
        <v>0</v>
      </c>
      <c r="Q705" s="237">
        <v>0.040000000000000001</v>
      </c>
      <c r="R705" s="237">
        <f>Q705*H705</f>
        <v>1.59832</v>
      </c>
      <c r="S705" s="237">
        <v>0</v>
      </c>
      <c r="T705" s="238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9" t="s">
        <v>212</v>
      </c>
      <c r="AT705" s="239" t="s">
        <v>355</v>
      </c>
      <c r="AU705" s="239" t="s">
        <v>85</v>
      </c>
      <c r="AY705" s="17" t="s">
        <v>156</v>
      </c>
      <c r="BE705" s="240">
        <f>IF(N705="základní",J705,0)</f>
        <v>0</v>
      </c>
      <c r="BF705" s="240">
        <f>IF(N705="snížená",J705,0)</f>
        <v>0</v>
      </c>
      <c r="BG705" s="240">
        <f>IF(N705="zákl. přenesená",J705,0)</f>
        <v>0</v>
      </c>
      <c r="BH705" s="240">
        <f>IF(N705="sníž. přenesená",J705,0)</f>
        <v>0</v>
      </c>
      <c r="BI705" s="240">
        <f>IF(N705="nulová",J705,0)</f>
        <v>0</v>
      </c>
      <c r="BJ705" s="17" t="s">
        <v>83</v>
      </c>
      <c r="BK705" s="240">
        <f>ROUND(I705*H705,2)</f>
        <v>0</v>
      </c>
      <c r="BL705" s="17" t="s">
        <v>163</v>
      </c>
      <c r="BM705" s="239" t="s">
        <v>707</v>
      </c>
    </row>
    <row r="706" s="14" customFormat="1">
      <c r="A706" s="14"/>
      <c r="B706" s="252"/>
      <c r="C706" s="253"/>
      <c r="D706" s="243" t="s">
        <v>165</v>
      </c>
      <c r="E706" s="253"/>
      <c r="F706" s="255" t="s">
        <v>708</v>
      </c>
      <c r="G706" s="253"/>
      <c r="H706" s="256">
        <v>39.957999999999998</v>
      </c>
      <c r="I706" s="257"/>
      <c r="J706" s="253"/>
      <c r="K706" s="253"/>
      <c r="L706" s="258"/>
      <c r="M706" s="259"/>
      <c r="N706" s="260"/>
      <c r="O706" s="260"/>
      <c r="P706" s="260"/>
      <c r="Q706" s="260"/>
      <c r="R706" s="260"/>
      <c r="S706" s="260"/>
      <c r="T706" s="261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2" t="s">
        <v>165</v>
      </c>
      <c r="AU706" s="262" t="s">
        <v>85</v>
      </c>
      <c r="AV706" s="14" t="s">
        <v>85</v>
      </c>
      <c r="AW706" s="14" t="s">
        <v>4</v>
      </c>
      <c r="AX706" s="14" t="s">
        <v>83</v>
      </c>
      <c r="AY706" s="262" t="s">
        <v>156</v>
      </c>
    </row>
    <row r="707" s="2" customFormat="1" ht="37.8" customHeight="1">
      <c r="A707" s="38"/>
      <c r="B707" s="39"/>
      <c r="C707" s="227" t="s">
        <v>709</v>
      </c>
      <c r="D707" s="227" t="s">
        <v>159</v>
      </c>
      <c r="E707" s="228" t="s">
        <v>710</v>
      </c>
      <c r="F707" s="229" t="s">
        <v>711</v>
      </c>
      <c r="G707" s="230" t="s">
        <v>162</v>
      </c>
      <c r="H707" s="231">
        <v>38.055</v>
      </c>
      <c r="I707" s="232"/>
      <c r="J707" s="233">
        <f>ROUND(I707*H707,2)</f>
        <v>0</v>
      </c>
      <c r="K707" s="234"/>
      <c r="L707" s="44"/>
      <c r="M707" s="235" t="s">
        <v>1</v>
      </c>
      <c r="N707" s="236" t="s">
        <v>41</v>
      </c>
      <c r="O707" s="91"/>
      <c r="P707" s="237">
        <f>O707*H707</f>
        <v>0</v>
      </c>
      <c r="Q707" s="237">
        <v>0.00010000000000000001</v>
      </c>
      <c r="R707" s="237">
        <f>Q707*H707</f>
        <v>0.0038055000000000003</v>
      </c>
      <c r="S707" s="237">
        <v>0</v>
      </c>
      <c r="T707" s="238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39" t="s">
        <v>163</v>
      </c>
      <c r="AT707" s="239" t="s">
        <v>159</v>
      </c>
      <c r="AU707" s="239" t="s">
        <v>85</v>
      </c>
      <c r="AY707" s="17" t="s">
        <v>156</v>
      </c>
      <c r="BE707" s="240">
        <f>IF(N707="základní",J707,0)</f>
        <v>0</v>
      </c>
      <c r="BF707" s="240">
        <f>IF(N707="snížená",J707,0)</f>
        <v>0</v>
      </c>
      <c r="BG707" s="240">
        <f>IF(N707="zákl. přenesená",J707,0)</f>
        <v>0</v>
      </c>
      <c r="BH707" s="240">
        <f>IF(N707="sníž. přenesená",J707,0)</f>
        <v>0</v>
      </c>
      <c r="BI707" s="240">
        <f>IF(N707="nulová",J707,0)</f>
        <v>0</v>
      </c>
      <c r="BJ707" s="17" t="s">
        <v>83</v>
      </c>
      <c r="BK707" s="240">
        <f>ROUND(I707*H707,2)</f>
        <v>0</v>
      </c>
      <c r="BL707" s="17" t="s">
        <v>163</v>
      </c>
      <c r="BM707" s="239" t="s">
        <v>712</v>
      </c>
    </row>
    <row r="708" s="13" customFormat="1">
      <c r="A708" s="13"/>
      <c r="B708" s="241"/>
      <c r="C708" s="242"/>
      <c r="D708" s="243" t="s">
        <v>165</v>
      </c>
      <c r="E708" s="244" t="s">
        <v>1</v>
      </c>
      <c r="F708" s="245" t="s">
        <v>556</v>
      </c>
      <c r="G708" s="242"/>
      <c r="H708" s="244" t="s">
        <v>1</v>
      </c>
      <c r="I708" s="246"/>
      <c r="J708" s="242"/>
      <c r="K708" s="242"/>
      <c r="L708" s="247"/>
      <c r="M708" s="248"/>
      <c r="N708" s="249"/>
      <c r="O708" s="249"/>
      <c r="P708" s="249"/>
      <c r="Q708" s="249"/>
      <c r="R708" s="249"/>
      <c r="S708" s="249"/>
      <c r="T708" s="250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51" t="s">
        <v>165</v>
      </c>
      <c r="AU708" s="251" t="s">
        <v>85</v>
      </c>
      <c r="AV708" s="13" t="s">
        <v>83</v>
      </c>
      <c r="AW708" s="13" t="s">
        <v>32</v>
      </c>
      <c r="AX708" s="13" t="s">
        <v>76</v>
      </c>
      <c r="AY708" s="251" t="s">
        <v>156</v>
      </c>
    </row>
    <row r="709" s="14" customFormat="1">
      <c r="A709" s="14"/>
      <c r="B709" s="252"/>
      <c r="C709" s="253"/>
      <c r="D709" s="243" t="s">
        <v>165</v>
      </c>
      <c r="E709" s="254" t="s">
        <v>1</v>
      </c>
      <c r="F709" s="255" t="s">
        <v>698</v>
      </c>
      <c r="G709" s="253"/>
      <c r="H709" s="256">
        <v>16.055</v>
      </c>
      <c r="I709" s="257"/>
      <c r="J709" s="253"/>
      <c r="K709" s="253"/>
      <c r="L709" s="258"/>
      <c r="M709" s="259"/>
      <c r="N709" s="260"/>
      <c r="O709" s="260"/>
      <c r="P709" s="260"/>
      <c r="Q709" s="260"/>
      <c r="R709" s="260"/>
      <c r="S709" s="260"/>
      <c r="T709" s="261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2" t="s">
        <v>165</v>
      </c>
      <c r="AU709" s="262" t="s">
        <v>85</v>
      </c>
      <c r="AV709" s="14" t="s">
        <v>85</v>
      </c>
      <c r="AW709" s="14" t="s">
        <v>32</v>
      </c>
      <c r="AX709" s="14" t="s">
        <v>76</v>
      </c>
      <c r="AY709" s="262" t="s">
        <v>156</v>
      </c>
    </row>
    <row r="710" s="13" customFormat="1">
      <c r="A710" s="13"/>
      <c r="B710" s="241"/>
      <c r="C710" s="242"/>
      <c r="D710" s="243" t="s">
        <v>165</v>
      </c>
      <c r="E710" s="244" t="s">
        <v>1</v>
      </c>
      <c r="F710" s="245" t="s">
        <v>699</v>
      </c>
      <c r="G710" s="242"/>
      <c r="H710" s="244" t="s">
        <v>1</v>
      </c>
      <c r="I710" s="246"/>
      <c r="J710" s="242"/>
      <c r="K710" s="242"/>
      <c r="L710" s="247"/>
      <c r="M710" s="248"/>
      <c r="N710" s="249"/>
      <c r="O710" s="249"/>
      <c r="P710" s="249"/>
      <c r="Q710" s="249"/>
      <c r="R710" s="249"/>
      <c r="S710" s="249"/>
      <c r="T710" s="25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1" t="s">
        <v>165</v>
      </c>
      <c r="AU710" s="251" t="s">
        <v>85</v>
      </c>
      <c r="AV710" s="13" t="s">
        <v>83</v>
      </c>
      <c r="AW710" s="13" t="s">
        <v>32</v>
      </c>
      <c r="AX710" s="13" t="s">
        <v>76</v>
      </c>
      <c r="AY710" s="251" t="s">
        <v>156</v>
      </c>
    </row>
    <row r="711" s="14" customFormat="1">
      <c r="A711" s="14"/>
      <c r="B711" s="252"/>
      <c r="C711" s="253"/>
      <c r="D711" s="243" t="s">
        <v>165</v>
      </c>
      <c r="E711" s="254" t="s">
        <v>1</v>
      </c>
      <c r="F711" s="255" t="s">
        <v>420</v>
      </c>
      <c r="G711" s="253"/>
      <c r="H711" s="256">
        <v>22</v>
      </c>
      <c r="I711" s="257"/>
      <c r="J711" s="253"/>
      <c r="K711" s="253"/>
      <c r="L711" s="258"/>
      <c r="M711" s="259"/>
      <c r="N711" s="260"/>
      <c r="O711" s="260"/>
      <c r="P711" s="260"/>
      <c r="Q711" s="260"/>
      <c r="R711" s="260"/>
      <c r="S711" s="260"/>
      <c r="T711" s="261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2" t="s">
        <v>165</v>
      </c>
      <c r="AU711" s="262" t="s">
        <v>85</v>
      </c>
      <c r="AV711" s="14" t="s">
        <v>85</v>
      </c>
      <c r="AW711" s="14" t="s">
        <v>32</v>
      </c>
      <c r="AX711" s="14" t="s">
        <v>76</v>
      </c>
      <c r="AY711" s="262" t="s">
        <v>156</v>
      </c>
    </row>
    <row r="712" s="15" customFormat="1">
      <c r="A712" s="15"/>
      <c r="B712" s="263"/>
      <c r="C712" s="264"/>
      <c r="D712" s="243" t="s">
        <v>165</v>
      </c>
      <c r="E712" s="265" t="s">
        <v>1</v>
      </c>
      <c r="F712" s="266" t="s">
        <v>168</v>
      </c>
      <c r="G712" s="264"/>
      <c r="H712" s="267">
        <v>38.055</v>
      </c>
      <c r="I712" s="268"/>
      <c r="J712" s="264"/>
      <c r="K712" s="264"/>
      <c r="L712" s="269"/>
      <c r="M712" s="270"/>
      <c r="N712" s="271"/>
      <c r="O712" s="271"/>
      <c r="P712" s="271"/>
      <c r="Q712" s="271"/>
      <c r="R712" s="271"/>
      <c r="S712" s="271"/>
      <c r="T712" s="272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73" t="s">
        <v>165</v>
      </c>
      <c r="AU712" s="273" t="s">
        <v>85</v>
      </c>
      <c r="AV712" s="15" t="s">
        <v>163</v>
      </c>
      <c r="AW712" s="15" t="s">
        <v>32</v>
      </c>
      <c r="AX712" s="15" t="s">
        <v>83</v>
      </c>
      <c r="AY712" s="273" t="s">
        <v>156</v>
      </c>
    </row>
    <row r="713" s="2" customFormat="1" ht="24.15" customHeight="1">
      <c r="A713" s="38"/>
      <c r="B713" s="39"/>
      <c r="C713" s="227" t="s">
        <v>713</v>
      </c>
      <c r="D713" s="227" t="s">
        <v>159</v>
      </c>
      <c r="E713" s="228" t="s">
        <v>714</v>
      </c>
      <c r="F713" s="229" t="s">
        <v>715</v>
      </c>
      <c r="G713" s="230" t="s">
        <v>162</v>
      </c>
      <c r="H713" s="231">
        <v>38.055</v>
      </c>
      <c r="I713" s="232"/>
      <c r="J713" s="233">
        <f>ROUND(I713*H713,2)</f>
        <v>0</v>
      </c>
      <c r="K713" s="234"/>
      <c r="L713" s="44"/>
      <c r="M713" s="235" t="s">
        <v>1</v>
      </c>
      <c r="N713" s="236" t="s">
        <v>41</v>
      </c>
      <c r="O713" s="91"/>
      <c r="P713" s="237">
        <f>O713*H713</f>
        <v>0</v>
      </c>
      <c r="Q713" s="237">
        <v>0.0033600000000000001</v>
      </c>
      <c r="R713" s="237">
        <f>Q713*H713</f>
        <v>0.1278648</v>
      </c>
      <c r="S713" s="237">
        <v>0</v>
      </c>
      <c r="T713" s="238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39" t="s">
        <v>163</v>
      </c>
      <c r="AT713" s="239" t="s">
        <v>159</v>
      </c>
      <c r="AU713" s="239" t="s">
        <v>85</v>
      </c>
      <c r="AY713" s="17" t="s">
        <v>156</v>
      </c>
      <c r="BE713" s="240">
        <f>IF(N713="základní",J713,0)</f>
        <v>0</v>
      </c>
      <c r="BF713" s="240">
        <f>IF(N713="snížená",J713,0)</f>
        <v>0</v>
      </c>
      <c r="BG713" s="240">
        <f>IF(N713="zákl. přenesená",J713,0)</f>
        <v>0</v>
      </c>
      <c r="BH713" s="240">
        <f>IF(N713="sníž. přenesená",J713,0)</f>
        <v>0</v>
      </c>
      <c r="BI713" s="240">
        <f>IF(N713="nulová",J713,0)</f>
        <v>0</v>
      </c>
      <c r="BJ713" s="17" t="s">
        <v>83</v>
      </c>
      <c r="BK713" s="240">
        <f>ROUND(I713*H713,2)</f>
        <v>0</v>
      </c>
      <c r="BL713" s="17" t="s">
        <v>163</v>
      </c>
      <c r="BM713" s="239" t="s">
        <v>716</v>
      </c>
    </row>
    <row r="714" s="13" customFormat="1">
      <c r="A714" s="13"/>
      <c r="B714" s="241"/>
      <c r="C714" s="242"/>
      <c r="D714" s="243" t="s">
        <v>165</v>
      </c>
      <c r="E714" s="244" t="s">
        <v>1</v>
      </c>
      <c r="F714" s="245" t="s">
        <v>556</v>
      </c>
      <c r="G714" s="242"/>
      <c r="H714" s="244" t="s">
        <v>1</v>
      </c>
      <c r="I714" s="246"/>
      <c r="J714" s="242"/>
      <c r="K714" s="242"/>
      <c r="L714" s="247"/>
      <c r="M714" s="248"/>
      <c r="N714" s="249"/>
      <c r="O714" s="249"/>
      <c r="P714" s="249"/>
      <c r="Q714" s="249"/>
      <c r="R714" s="249"/>
      <c r="S714" s="249"/>
      <c r="T714" s="250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1" t="s">
        <v>165</v>
      </c>
      <c r="AU714" s="251" t="s">
        <v>85</v>
      </c>
      <c r="AV714" s="13" t="s">
        <v>83</v>
      </c>
      <c r="AW714" s="13" t="s">
        <v>32</v>
      </c>
      <c r="AX714" s="13" t="s">
        <v>76</v>
      </c>
      <c r="AY714" s="251" t="s">
        <v>156</v>
      </c>
    </row>
    <row r="715" s="14" customFormat="1">
      <c r="A715" s="14"/>
      <c r="B715" s="252"/>
      <c r="C715" s="253"/>
      <c r="D715" s="243" t="s">
        <v>165</v>
      </c>
      <c r="E715" s="254" t="s">
        <v>1</v>
      </c>
      <c r="F715" s="255" t="s">
        <v>698</v>
      </c>
      <c r="G715" s="253"/>
      <c r="H715" s="256">
        <v>16.055</v>
      </c>
      <c r="I715" s="257"/>
      <c r="J715" s="253"/>
      <c r="K715" s="253"/>
      <c r="L715" s="258"/>
      <c r="M715" s="259"/>
      <c r="N715" s="260"/>
      <c r="O715" s="260"/>
      <c r="P715" s="260"/>
      <c r="Q715" s="260"/>
      <c r="R715" s="260"/>
      <c r="S715" s="260"/>
      <c r="T715" s="261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2" t="s">
        <v>165</v>
      </c>
      <c r="AU715" s="262" t="s">
        <v>85</v>
      </c>
      <c r="AV715" s="14" t="s">
        <v>85</v>
      </c>
      <c r="AW715" s="14" t="s">
        <v>32</v>
      </c>
      <c r="AX715" s="14" t="s">
        <v>76</v>
      </c>
      <c r="AY715" s="262" t="s">
        <v>156</v>
      </c>
    </row>
    <row r="716" s="13" customFormat="1">
      <c r="A716" s="13"/>
      <c r="B716" s="241"/>
      <c r="C716" s="242"/>
      <c r="D716" s="243" t="s">
        <v>165</v>
      </c>
      <c r="E716" s="244" t="s">
        <v>1</v>
      </c>
      <c r="F716" s="245" t="s">
        <v>699</v>
      </c>
      <c r="G716" s="242"/>
      <c r="H716" s="244" t="s">
        <v>1</v>
      </c>
      <c r="I716" s="246"/>
      <c r="J716" s="242"/>
      <c r="K716" s="242"/>
      <c r="L716" s="247"/>
      <c r="M716" s="248"/>
      <c r="N716" s="249"/>
      <c r="O716" s="249"/>
      <c r="P716" s="249"/>
      <c r="Q716" s="249"/>
      <c r="R716" s="249"/>
      <c r="S716" s="249"/>
      <c r="T716" s="250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1" t="s">
        <v>165</v>
      </c>
      <c r="AU716" s="251" t="s">
        <v>85</v>
      </c>
      <c r="AV716" s="13" t="s">
        <v>83</v>
      </c>
      <c r="AW716" s="13" t="s">
        <v>32</v>
      </c>
      <c r="AX716" s="13" t="s">
        <v>76</v>
      </c>
      <c r="AY716" s="251" t="s">
        <v>156</v>
      </c>
    </row>
    <row r="717" s="14" customFormat="1">
      <c r="A717" s="14"/>
      <c r="B717" s="252"/>
      <c r="C717" s="253"/>
      <c r="D717" s="243" t="s">
        <v>165</v>
      </c>
      <c r="E717" s="254" t="s">
        <v>1</v>
      </c>
      <c r="F717" s="255" t="s">
        <v>420</v>
      </c>
      <c r="G717" s="253"/>
      <c r="H717" s="256">
        <v>22</v>
      </c>
      <c r="I717" s="257"/>
      <c r="J717" s="253"/>
      <c r="K717" s="253"/>
      <c r="L717" s="258"/>
      <c r="M717" s="259"/>
      <c r="N717" s="260"/>
      <c r="O717" s="260"/>
      <c r="P717" s="260"/>
      <c r="Q717" s="260"/>
      <c r="R717" s="260"/>
      <c r="S717" s="260"/>
      <c r="T717" s="261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2" t="s">
        <v>165</v>
      </c>
      <c r="AU717" s="262" t="s">
        <v>85</v>
      </c>
      <c r="AV717" s="14" t="s">
        <v>85</v>
      </c>
      <c r="AW717" s="14" t="s">
        <v>32</v>
      </c>
      <c r="AX717" s="14" t="s">
        <v>76</v>
      </c>
      <c r="AY717" s="262" t="s">
        <v>156</v>
      </c>
    </row>
    <row r="718" s="15" customFormat="1">
      <c r="A718" s="15"/>
      <c r="B718" s="263"/>
      <c r="C718" s="264"/>
      <c r="D718" s="243" t="s">
        <v>165</v>
      </c>
      <c r="E718" s="265" t="s">
        <v>1</v>
      </c>
      <c r="F718" s="266" t="s">
        <v>168</v>
      </c>
      <c r="G718" s="264"/>
      <c r="H718" s="267">
        <v>38.055</v>
      </c>
      <c r="I718" s="268"/>
      <c r="J718" s="264"/>
      <c r="K718" s="264"/>
      <c r="L718" s="269"/>
      <c r="M718" s="270"/>
      <c r="N718" s="271"/>
      <c r="O718" s="271"/>
      <c r="P718" s="271"/>
      <c r="Q718" s="271"/>
      <c r="R718" s="271"/>
      <c r="S718" s="271"/>
      <c r="T718" s="272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3" t="s">
        <v>165</v>
      </c>
      <c r="AU718" s="273" t="s">
        <v>85</v>
      </c>
      <c r="AV718" s="15" t="s">
        <v>163</v>
      </c>
      <c r="AW718" s="15" t="s">
        <v>32</v>
      </c>
      <c r="AX718" s="15" t="s">
        <v>83</v>
      </c>
      <c r="AY718" s="273" t="s">
        <v>156</v>
      </c>
    </row>
    <row r="719" s="2" customFormat="1" ht="16.5" customHeight="1">
      <c r="A719" s="38"/>
      <c r="B719" s="39"/>
      <c r="C719" s="227" t="s">
        <v>717</v>
      </c>
      <c r="D719" s="227" t="s">
        <v>159</v>
      </c>
      <c r="E719" s="228" t="s">
        <v>718</v>
      </c>
      <c r="F719" s="229" t="s">
        <v>719</v>
      </c>
      <c r="G719" s="230" t="s">
        <v>162</v>
      </c>
      <c r="H719" s="231">
        <v>210.14500000000001</v>
      </c>
      <c r="I719" s="232"/>
      <c r="J719" s="233">
        <f>ROUND(I719*H719,2)</f>
        <v>0</v>
      </c>
      <c r="K719" s="234"/>
      <c r="L719" s="44"/>
      <c r="M719" s="235" t="s">
        <v>1</v>
      </c>
      <c r="N719" s="236" t="s">
        <v>41</v>
      </c>
      <c r="O719" s="91"/>
      <c r="P719" s="237">
        <f>O719*H719</f>
        <v>0</v>
      </c>
      <c r="Q719" s="237">
        <v>0.00025999999999999998</v>
      </c>
      <c r="R719" s="237">
        <f>Q719*H719</f>
        <v>0.054637699999999997</v>
      </c>
      <c r="S719" s="237">
        <v>0</v>
      </c>
      <c r="T719" s="238">
        <f>S719*H719</f>
        <v>0</v>
      </c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R719" s="239" t="s">
        <v>163</v>
      </c>
      <c r="AT719" s="239" t="s">
        <v>159</v>
      </c>
      <c r="AU719" s="239" t="s">
        <v>85</v>
      </c>
      <c r="AY719" s="17" t="s">
        <v>156</v>
      </c>
      <c r="BE719" s="240">
        <f>IF(N719="základní",J719,0)</f>
        <v>0</v>
      </c>
      <c r="BF719" s="240">
        <f>IF(N719="snížená",J719,0)</f>
        <v>0</v>
      </c>
      <c r="BG719" s="240">
        <f>IF(N719="zákl. přenesená",J719,0)</f>
        <v>0</v>
      </c>
      <c r="BH719" s="240">
        <f>IF(N719="sníž. přenesená",J719,0)</f>
        <v>0</v>
      </c>
      <c r="BI719" s="240">
        <f>IF(N719="nulová",J719,0)</f>
        <v>0</v>
      </c>
      <c r="BJ719" s="17" t="s">
        <v>83</v>
      </c>
      <c r="BK719" s="240">
        <f>ROUND(I719*H719,2)</f>
        <v>0</v>
      </c>
      <c r="BL719" s="17" t="s">
        <v>163</v>
      </c>
      <c r="BM719" s="239" t="s">
        <v>720</v>
      </c>
    </row>
    <row r="720" s="13" customFormat="1">
      <c r="A720" s="13"/>
      <c r="B720" s="241"/>
      <c r="C720" s="242"/>
      <c r="D720" s="243" t="s">
        <v>165</v>
      </c>
      <c r="E720" s="244" t="s">
        <v>1</v>
      </c>
      <c r="F720" s="245" t="s">
        <v>721</v>
      </c>
      <c r="G720" s="242"/>
      <c r="H720" s="244" t="s">
        <v>1</v>
      </c>
      <c r="I720" s="246"/>
      <c r="J720" s="242"/>
      <c r="K720" s="242"/>
      <c r="L720" s="247"/>
      <c r="M720" s="248"/>
      <c r="N720" s="249"/>
      <c r="O720" s="249"/>
      <c r="P720" s="249"/>
      <c r="Q720" s="249"/>
      <c r="R720" s="249"/>
      <c r="S720" s="249"/>
      <c r="T720" s="250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1" t="s">
        <v>165</v>
      </c>
      <c r="AU720" s="251" t="s">
        <v>85</v>
      </c>
      <c r="AV720" s="13" t="s">
        <v>83</v>
      </c>
      <c r="AW720" s="13" t="s">
        <v>32</v>
      </c>
      <c r="AX720" s="13" t="s">
        <v>76</v>
      </c>
      <c r="AY720" s="251" t="s">
        <v>156</v>
      </c>
    </row>
    <row r="721" s="14" customFormat="1">
      <c r="A721" s="14"/>
      <c r="B721" s="252"/>
      <c r="C721" s="253"/>
      <c r="D721" s="243" t="s">
        <v>165</v>
      </c>
      <c r="E721" s="254" t="s">
        <v>1</v>
      </c>
      <c r="F721" s="255" t="s">
        <v>722</v>
      </c>
      <c r="G721" s="253"/>
      <c r="H721" s="256">
        <v>4.7119999999999997</v>
      </c>
      <c r="I721" s="257"/>
      <c r="J721" s="253"/>
      <c r="K721" s="253"/>
      <c r="L721" s="258"/>
      <c r="M721" s="259"/>
      <c r="N721" s="260"/>
      <c r="O721" s="260"/>
      <c r="P721" s="260"/>
      <c r="Q721" s="260"/>
      <c r="R721" s="260"/>
      <c r="S721" s="260"/>
      <c r="T721" s="261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2" t="s">
        <v>165</v>
      </c>
      <c r="AU721" s="262" t="s">
        <v>85</v>
      </c>
      <c r="AV721" s="14" t="s">
        <v>85</v>
      </c>
      <c r="AW721" s="14" t="s">
        <v>32</v>
      </c>
      <c r="AX721" s="14" t="s">
        <v>76</v>
      </c>
      <c r="AY721" s="262" t="s">
        <v>156</v>
      </c>
    </row>
    <row r="722" s="14" customFormat="1">
      <c r="A722" s="14"/>
      <c r="B722" s="252"/>
      <c r="C722" s="253"/>
      <c r="D722" s="243" t="s">
        <v>165</v>
      </c>
      <c r="E722" s="254" t="s">
        <v>1</v>
      </c>
      <c r="F722" s="255" t="s">
        <v>723</v>
      </c>
      <c r="G722" s="253"/>
      <c r="H722" s="256">
        <v>78.846000000000004</v>
      </c>
      <c r="I722" s="257"/>
      <c r="J722" s="253"/>
      <c r="K722" s="253"/>
      <c r="L722" s="258"/>
      <c r="M722" s="259"/>
      <c r="N722" s="260"/>
      <c r="O722" s="260"/>
      <c r="P722" s="260"/>
      <c r="Q722" s="260"/>
      <c r="R722" s="260"/>
      <c r="S722" s="260"/>
      <c r="T722" s="261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2" t="s">
        <v>165</v>
      </c>
      <c r="AU722" s="262" t="s">
        <v>85</v>
      </c>
      <c r="AV722" s="14" t="s">
        <v>85</v>
      </c>
      <c r="AW722" s="14" t="s">
        <v>32</v>
      </c>
      <c r="AX722" s="14" t="s">
        <v>76</v>
      </c>
      <c r="AY722" s="262" t="s">
        <v>156</v>
      </c>
    </row>
    <row r="723" s="13" customFormat="1">
      <c r="A723" s="13"/>
      <c r="B723" s="241"/>
      <c r="C723" s="242"/>
      <c r="D723" s="243" t="s">
        <v>165</v>
      </c>
      <c r="E723" s="244" t="s">
        <v>1</v>
      </c>
      <c r="F723" s="245" t="s">
        <v>269</v>
      </c>
      <c r="G723" s="242"/>
      <c r="H723" s="244" t="s">
        <v>1</v>
      </c>
      <c r="I723" s="246"/>
      <c r="J723" s="242"/>
      <c r="K723" s="242"/>
      <c r="L723" s="247"/>
      <c r="M723" s="248"/>
      <c r="N723" s="249"/>
      <c r="O723" s="249"/>
      <c r="P723" s="249"/>
      <c r="Q723" s="249"/>
      <c r="R723" s="249"/>
      <c r="S723" s="249"/>
      <c r="T723" s="250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1" t="s">
        <v>165</v>
      </c>
      <c r="AU723" s="251" t="s">
        <v>85</v>
      </c>
      <c r="AV723" s="13" t="s">
        <v>83</v>
      </c>
      <c r="AW723" s="13" t="s">
        <v>32</v>
      </c>
      <c r="AX723" s="13" t="s">
        <v>76</v>
      </c>
      <c r="AY723" s="251" t="s">
        <v>156</v>
      </c>
    </row>
    <row r="724" s="14" customFormat="1">
      <c r="A724" s="14"/>
      <c r="B724" s="252"/>
      <c r="C724" s="253"/>
      <c r="D724" s="243" t="s">
        <v>165</v>
      </c>
      <c r="E724" s="254" t="s">
        <v>1</v>
      </c>
      <c r="F724" s="255" t="s">
        <v>478</v>
      </c>
      <c r="G724" s="253"/>
      <c r="H724" s="256">
        <v>-31.739999999999998</v>
      </c>
      <c r="I724" s="257"/>
      <c r="J724" s="253"/>
      <c r="K724" s="253"/>
      <c r="L724" s="258"/>
      <c r="M724" s="259"/>
      <c r="N724" s="260"/>
      <c r="O724" s="260"/>
      <c r="P724" s="260"/>
      <c r="Q724" s="260"/>
      <c r="R724" s="260"/>
      <c r="S724" s="260"/>
      <c r="T724" s="261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2" t="s">
        <v>165</v>
      </c>
      <c r="AU724" s="262" t="s">
        <v>85</v>
      </c>
      <c r="AV724" s="14" t="s">
        <v>85</v>
      </c>
      <c r="AW724" s="14" t="s">
        <v>32</v>
      </c>
      <c r="AX724" s="14" t="s">
        <v>76</v>
      </c>
      <c r="AY724" s="262" t="s">
        <v>156</v>
      </c>
    </row>
    <row r="725" s="13" customFormat="1">
      <c r="A725" s="13"/>
      <c r="B725" s="241"/>
      <c r="C725" s="242"/>
      <c r="D725" s="243" t="s">
        <v>165</v>
      </c>
      <c r="E725" s="244" t="s">
        <v>1</v>
      </c>
      <c r="F725" s="245" t="s">
        <v>724</v>
      </c>
      <c r="G725" s="242"/>
      <c r="H725" s="244" t="s">
        <v>1</v>
      </c>
      <c r="I725" s="246"/>
      <c r="J725" s="242"/>
      <c r="K725" s="242"/>
      <c r="L725" s="247"/>
      <c r="M725" s="248"/>
      <c r="N725" s="249"/>
      <c r="O725" s="249"/>
      <c r="P725" s="249"/>
      <c r="Q725" s="249"/>
      <c r="R725" s="249"/>
      <c r="S725" s="249"/>
      <c r="T725" s="250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1" t="s">
        <v>165</v>
      </c>
      <c r="AU725" s="251" t="s">
        <v>85</v>
      </c>
      <c r="AV725" s="13" t="s">
        <v>83</v>
      </c>
      <c r="AW725" s="13" t="s">
        <v>32</v>
      </c>
      <c r="AX725" s="13" t="s">
        <v>76</v>
      </c>
      <c r="AY725" s="251" t="s">
        <v>156</v>
      </c>
    </row>
    <row r="726" s="14" customFormat="1">
      <c r="A726" s="14"/>
      <c r="B726" s="252"/>
      <c r="C726" s="253"/>
      <c r="D726" s="243" t="s">
        <v>165</v>
      </c>
      <c r="E726" s="254" t="s">
        <v>1</v>
      </c>
      <c r="F726" s="255" t="s">
        <v>725</v>
      </c>
      <c r="G726" s="253"/>
      <c r="H726" s="256">
        <v>2.2679999999999998</v>
      </c>
      <c r="I726" s="257"/>
      <c r="J726" s="253"/>
      <c r="K726" s="253"/>
      <c r="L726" s="258"/>
      <c r="M726" s="259"/>
      <c r="N726" s="260"/>
      <c r="O726" s="260"/>
      <c r="P726" s="260"/>
      <c r="Q726" s="260"/>
      <c r="R726" s="260"/>
      <c r="S726" s="260"/>
      <c r="T726" s="261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2" t="s">
        <v>165</v>
      </c>
      <c r="AU726" s="262" t="s">
        <v>85</v>
      </c>
      <c r="AV726" s="14" t="s">
        <v>85</v>
      </c>
      <c r="AW726" s="14" t="s">
        <v>32</v>
      </c>
      <c r="AX726" s="14" t="s">
        <v>76</v>
      </c>
      <c r="AY726" s="262" t="s">
        <v>156</v>
      </c>
    </row>
    <row r="727" s="14" customFormat="1">
      <c r="A727" s="14"/>
      <c r="B727" s="252"/>
      <c r="C727" s="253"/>
      <c r="D727" s="243" t="s">
        <v>165</v>
      </c>
      <c r="E727" s="254" t="s">
        <v>1</v>
      </c>
      <c r="F727" s="255" t="s">
        <v>726</v>
      </c>
      <c r="G727" s="253"/>
      <c r="H727" s="256">
        <v>71.503</v>
      </c>
      <c r="I727" s="257"/>
      <c r="J727" s="253"/>
      <c r="K727" s="253"/>
      <c r="L727" s="258"/>
      <c r="M727" s="259"/>
      <c r="N727" s="260"/>
      <c r="O727" s="260"/>
      <c r="P727" s="260"/>
      <c r="Q727" s="260"/>
      <c r="R727" s="260"/>
      <c r="S727" s="260"/>
      <c r="T727" s="261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62" t="s">
        <v>165</v>
      </c>
      <c r="AU727" s="262" t="s">
        <v>85</v>
      </c>
      <c r="AV727" s="14" t="s">
        <v>85</v>
      </c>
      <c r="AW727" s="14" t="s">
        <v>32</v>
      </c>
      <c r="AX727" s="14" t="s">
        <v>76</v>
      </c>
      <c r="AY727" s="262" t="s">
        <v>156</v>
      </c>
    </row>
    <row r="728" s="13" customFormat="1">
      <c r="A728" s="13"/>
      <c r="B728" s="241"/>
      <c r="C728" s="242"/>
      <c r="D728" s="243" t="s">
        <v>165</v>
      </c>
      <c r="E728" s="244" t="s">
        <v>1</v>
      </c>
      <c r="F728" s="245" t="s">
        <v>269</v>
      </c>
      <c r="G728" s="242"/>
      <c r="H728" s="244" t="s">
        <v>1</v>
      </c>
      <c r="I728" s="246"/>
      <c r="J728" s="242"/>
      <c r="K728" s="242"/>
      <c r="L728" s="247"/>
      <c r="M728" s="248"/>
      <c r="N728" s="249"/>
      <c r="O728" s="249"/>
      <c r="P728" s="249"/>
      <c r="Q728" s="249"/>
      <c r="R728" s="249"/>
      <c r="S728" s="249"/>
      <c r="T728" s="250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1" t="s">
        <v>165</v>
      </c>
      <c r="AU728" s="251" t="s">
        <v>85</v>
      </c>
      <c r="AV728" s="13" t="s">
        <v>83</v>
      </c>
      <c r="AW728" s="13" t="s">
        <v>32</v>
      </c>
      <c r="AX728" s="13" t="s">
        <v>76</v>
      </c>
      <c r="AY728" s="251" t="s">
        <v>156</v>
      </c>
    </row>
    <row r="729" s="14" customFormat="1">
      <c r="A729" s="14"/>
      <c r="B729" s="252"/>
      <c r="C729" s="253"/>
      <c r="D729" s="243" t="s">
        <v>165</v>
      </c>
      <c r="E729" s="254" t="s">
        <v>1</v>
      </c>
      <c r="F729" s="255" t="s">
        <v>271</v>
      </c>
      <c r="G729" s="253"/>
      <c r="H729" s="256">
        <v>-7.5</v>
      </c>
      <c r="I729" s="257"/>
      <c r="J729" s="253"/>
      <c r="K729" s="253"/>
      <c r="L729" s="258"/>
      <c r="M729" s="259"/>
      <c r="N729" s="260"/>
      <c r="O729" s="260"/>
      <c r="P729" s="260"/>
      <c r="Q729" s="260"/>
      <c r="R729" s="260"/>
      <c r="S729" s="260"/>
      <c r="T729" s="261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2" t="s">
        <v>165</v>
      </c>
      <c r="AU729" s="262" t="s">
        <v>85</v>
      </c>
      <c r="AV729" s="14" t="s">
        <v>85</v>
      </c>
      <c r="AW729" s="14" t="s">
        <v>32</v>
      </c>
      <c r="AX729" s="14" t="s">
        <v>76</v>
      </c>
      <c r="AY729" s="262" t="s">
        <v>156</v>
      </c>
    </row>
    <row r="730" s="14" customFormat="1">
      <c r="A730" s="14"/>
      <c r="B730" s="252"/>
      <c r="C730" s="253"/>
      <c r="D730" s="243" t="s">
        <v>165</v>
      </c>
      <c r="E730" s="254" t="s">
        <v>1</v>
      </c>
      <c r="F730" s="255" t="s">
        <v>670</v>
      </c>
      <c r="G730" s="253"/>
      <c r="H730" s="256">
        <v>-5.7999999999999998</v>
      </c>
      <c r="I730" s="257"/>
      <c r="J730" s="253"/>
      <c r="K730" s="253"/>
      <c r="L730" s="258"/>
      <c r="M730" s="259"/>
      <c r="N730" s="260"/>
      <c r="O730" s="260"/>
      <c r="P730" s="260"/>
      <c r="Q730" s="260"/>
      <c r="R730" s="260"/>
      <c r="S730" s="260"/>
      <c r="T730" s="261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2" t="s">
        <v>165</v>
      </c>
      <c r="AU730" s="262" t="s">
        <v>85</v>
      </c>
      <c r="AV730" s="14" t="s">
        <v>85</v>
      </c>
      <c r="AW730" s="14" t="s">
        <v>32</v>
      </c>
      <c r="AX730" s="14" t="s">
        <v>76</v>
      </c>
      <c r="AY730" s="262" t="s">
        <v>156</v>
      </c>
    </row>
    <row r="731" s="14" customFormat="1">
      <c r="A731" s="14"/>
      <c r="B731" s="252"/>
      <c r="C731" s="253"/>
      <c r="D731" s="243" t="s">
        <v>165</v>
      </c>
      <c r="E731" s="254" t="s">
        <v>1</v>
      </c>
      <c r="F731" s="255" t="s">
        <v>727</v>
      </c>
      <c r="G731" s="253"/>
      <c r="H731" s="256">
        <v>-10</v>
      </c>
      <c r="I731" s="257"/>
      <c r="J731" s="253"/>
      <c r="K731" s="253"/>
      <c r="L731" s="258"/>
      <c r="M731" s="259"/>
      <c r="N731" s="260"/>
      <c r="O731" s="260"/>
      <c r="P731" s="260"/>
      <c r="Q731" s="260"/>
      <c r="R731" s="260"/>
      <c r="S731" s="260"/>
      <c r="T731" s="261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2" t="s">
        <v>165</v>
      </c>
      <c r="AU731" s="262" t="s">
        <v>85</v>
      </c>
      <c r="AV731" s="14" t="s">
        <v>85</v>
      </c>
      <c r="AW731" s="14" t="s">
        <v>32</v>
      </c>
      <c r="AX731" s="14" t="s">
        <v>76</v>
      </c>
      <c r="AY731" s="262" t="s">
        <v>156</v>
      </c>
    </row>
    <row r="732" s="13" customFormat="1">
      <c r="A732" s="13"/>
      <c r="B732" s="241"/>
      <c r="C732" s="242"/>
      <c r="D732" s="243" t="s">
        <v>165</v>
      </c>
      <c r="E732" s="244" t="s">
        <v>1</v>
      </c>
      <c r="F732" s="245" t="s">
        <v>728</v>
      </c>
      <c r="G732" s="242"/>
      <c r="H732" s="244" t="s">
        <v>1</v>
      </c>
      <c r="I732" s="246"/>
      <c r="J732" s="242"/>
      <c r="K732" s="242"/>
      <c r="L732" s="247"/>
      <c r="M732" s="248"/>
      <c r="N732" s="249"/>
      <c r="O732" s="249"/>
      <c r="P732" s="249"/>
      <c r="Q732" s="249"/>
      <c r="R732" s="249"/>
      <c r="S732" s="249"/>
      <c r="T732" s="250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1" t="s">
        <v>165</v>
      </c>
      <c r="AU732" s="251" t="s">
        <v>85</v>
      </c>
      <c r="AV732" s="13" t="s">
        <v>83</v>
      </c>
      <c r="AW732" s="13" t="s">
        <v>32</v>
      </c>
      <c r="AX732" s="13" t="s">
        <v>76</v>
      </c>
      <c r="AY732" s="251" t="s">
        <v>156</v>
      </c>
    </row>
    <row r="733" s="13" customFormat="1">
      <c r="A733" s="13"/>
      <c r="B733" s="241"/>
      <c r="C733" s="242"/>
      <c r="D733" s="243" t="s">
        <v>165</v>
      </c>
      <c r="E733" s="244" t="s">
        <v>1</v>
      </c>
      <c r="F733" s="245" t="s">
        <v>729</v>
      </c>
      <c r="G733" s="242"/>
      <c r="H733" s="244" t="s">
        <v>1</v>
      </c>
      <c r="I733" s="246"/>
      <c r="J733" s="242"/>
      <c r="K733" s="242"/>
      <c r="L733" s="247"/>
      <c r="M733" s="248"/>
      <c r="N733" s="249"/>
      <c r="O733" s="249"/>
      <c r="P733" s="249"/>
      <c r="Q733" s="249"/>
      <c r="R733" s="249"/>
      <c r="S733" s="249"/>
      <c r="T733" s="250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1" t="s">
        <v>165</v>
      </c>
      <c r="AU733" s="251" t="s">
        <v>85</v>
      </c>
      <c r="AV733" s="13" t="s">
        <v>83</v>
      </c>
      <c r="AW733" s="13" t="s">
        <v>32</v>
      </c>
      <c r="AX733" s="13" t="s">
        <v>76</v>
      </c>
      <c r="AY733" s="251" t="s">
        <v>156</v>
      </c>
    </row>
    <row r="734" s="14" customFormat="1">
      <c r="A734" s="14"/>
      <c r="B734" s="252"/>
      <c r="C734" s="253"/>
      <c r="D734" s="243" t="s">
        <v>165</v>
      </c>
      <c r="E734" s="254" t="s">
        <v>1</v>
      </c>
      <c r="F734" s="255" t="s">
        <v>730</v>
      </c>
      <c r="G734" s="253"/>
      <c r="H734" s="256">
        <v>42.75</v>
      </c>
      <c r="I734" s="257"/>
      <c r="J734" s="253"/>
      <c r="K734" s="253"/>
      <c r="L734" s="258"/>
      <c r="M734" s="259"/>
      <c r="N734" s="260"/>
      <c r="O734" s="260"/>
      <c r="P734" s="260"/>
      <c r="Q734" s="260"/>
      <c r="R734" s="260"/>
      <c r="S734" s="260"/>
      <c r="T734" s="261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2" t="s">
        <v>165</v>
      </c>
      <c r="AU734" s="262" t="s">
        <v>85</v>
      </c>
      <c r="AV734" s="14" t="s">
        <v>85</v>
      </c>
      <c r="AW734" s="14" t="s">
        <v>32</v>
      </c>
      <c r="AX734" s="14" t="s">
        <v>76</v>
      </c>
      <c r="AY734" s="262" t="s">
        <v>156</v>
      </c>
    </row>
    <row r="735" s="13" customFormat="1">
      <c r="A735" s="13"/>
      <c r="B735" s="241"/>
      <c r="C735" s="242"/>
      <c r="D735" s="243" t="s">
        <v>165</v>
      </c>
      <c r="E735" s="244" t="s">
        <v>1</v>
      </c>
      <c r="F735" s="245" t="s">
        <v>731</v>
      </c>
      <c r="G735" s="242"/>
      <c r="H735" s="244" t="s">
        <v>1</v>
      </c>
      <c r="I735" s="246"/>
      <c r="J735" s="242"/>
      <c r="K735" s="242"/>
      <c r="L735" s="247"/>
      <c r="M735" s="248"/>
      <c r="N735" s="249"/>
      <c r="O735" s="249"/>
      <c r="P735" s="249"/>
      <c r="Q735" s="249"/>
      <c r="R735" s="249"/>
      <c r="S735" s="249"/>
      <c r="T735" s="25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1" t="s">
        <v>165</v>
      </c>
      <c r="AU735" s="251" t="s">
        <v>85</v>
      </c>
      <c r="AV735" s="13" t="s">
        <v>83</v>
      </c>
      <c r="AW735" s="13" t="s">
        <v>32</v>
      </c>
      <c r="AX735" s="13" t="s">
        <v>76</v>
      </c>
      <c r="AY735" s="251" t="s">
        <v>156</v>
      </c>
    </row>
    <row r="736" s="14" customFormat="1">
      <c r="A736" s="14"/>
      <c r="B736" s="252"/>
      <c r="C736" s="253"/>
      <c r="D736" s="243" t="s">
        <v>165</v>
      </c>
      <c r="E736" s="254" t="s">
        <v>1</v>
      </c>
      <c r="F736" s="255" t="s">
        <v>732</v>
      </c>
      <c r="G736" s="253"/>
      <c r="H736" s="256">
        <v>4.2249999999999996</v>
      </c>
      <c r="I736" s="257"/>
      <c r="J736" s="253"/>
      <c r="K736" s="253"/>
      <c r="L736" s="258"/>
      <c r="M736" s="259"/>
      <c r="N736" s="260"/>
      <c r="O736" s="260"/>
      <c r="P736" s="260"/>
      <c r="Q736" s="260"/>
      <c r="R736" s="260"/>
      <c r="S736" s="260"/>
      <c r="T736" s="261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2" t="s">
        <v>165</v>
      </c>
      <c r="AU736" s="262" t="s">
        <v>85</v>
      </c>
      <c r="AV736" s="14" t="s">
        <v>85</v>
      </c>
      <c r="AW736" s="14" t="s">
        <v>32</v>
      </c>
      <c r="AX736" s="14" t="s">
        <v>76</v>
      </c>
      <c r="AY736" s="262" t="s">
        <v>156</v>
      </c>
    </row>
    <row r="737" s="13" customFormat="1">
      <c r="A737" s="13"/>
      <c r="B737" s="241"/>
      <c r="C737" s="242"/>
      <c r="D737" s="243" t="s">
        <v>165</v>
      </c>
      <c r="E737" s="244" t="s">
        <v>1</v>
      </c>
      <c r="F737" s="245" t="s">
        <v>471</v>
      </c>
      <c r="G737" s="242"/>
      <c r="H737" s="244" t="s">
        <v>1</v>
      </c>
      <c r="I737" s="246"/>
      <c r="J737" s="242"/>
      <c r="K737" s="242"/>
      <c r="L737" s="247"/>
      <c r="M737" s="248"/>
      <c r="N737" s="249"/>
      <c r="O737" s="249"/>
      <c r="P737" s="249"/>
      <c r="Q737" s="249"/>
      <c r="R737" s="249"/>
      <c r="S737" s="249"/>
      <c r="T737" s="25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51" t="s">
        <v>165</v>
      </c>
      <c r="AU737" s="251" t="s">
        <v>85</v>
      </c>
      <c r="AV737" s="13" t="s">
        <v>83</v>
      </c>
      <c r="AW737" s="13" t="s">
        <v>32</v>
      </c>
      <c r="AX737" s="13" t="s">
        <v>76</v>
      </c>
      <c r="AY737" s="251" t="s">
        <v>156</v>
      </c>
    </row>
    <row r="738" s="14" customFormat="1">
      <c r="A738" s="14"/>
      <c r="B738" s="252"/>
      <c r="C738" s="253"/>
      <c r="D738" s="243" t="s">
        <v>165</v>
      </c>
      <c r="E738" s="254" t="s">
        <v>1</v>
      </c>
      <c r="F738" s="255" t="s">
        <v>733</v>
      </c>
      <c r="G738" s="253"/>
      <c r="H738" s="256">
        <v>40.540999999999997</v>
      </c>
      <c r="I738" s="257"/>
      <c r="J738" s="253"/>
      <c r="K738" s="253"/>
      <c r="L738" s="258"/>
      <c r="M738" s="259"/>
      <c r="N738" s="260"/>
      <c r="O738" s="260"/>
      <c r="P738" s="260"/>
      <c r="Q738" s="260"/>
      <c r="R738" s="260"/>
      <c r="S738" s="260"/>
      <c r="T738" s="261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2" t="s">
        <v>165</v>
      </c>
      <c r="AU738" s="262" t="s">
        <v>85</v>
      </c>
      <c r="AV738" s="14" t="s">
        <v>85</v>
      </c>
      <c r="AW738" s="14" t="s">
        <v>32</v>
      </c>
      <c r="AX738" s="14" t="s">
        <v>76</v>
      </c>
      <c r="AY738" s="262" t="s">
        <v>156</v>
      </c>
    </row>
    <row r="739" s="14" customFormat="1">
      <c r="A739" s="14"/>
      <c r="B739" s="252"/>
      <c r="C739" s="253"/>
      <c r="D739" s="243" t="s">
        <v>165</v>
      </c>
      <c r="E739" s="254" t="s">
        <v>1</v>
      </c>
      <c r="F739" s="255" t="s">
        <v>734</v>
      </c>
      <c r="G739" s="253"/>
      <c r="H739" s="256">
        <v>23.34</v>
      </c>
      <c r="I739" s="257"/>
      <c r="J739" s="253"/>
      <c r="K739" s="253"/>
      <c r="L739" s="258"/>
      <c r="M739" s="259"/>
      <c r="N739" s="260"/>
      <c r="O739" s="260"/>
      <c r="P739" s="260"/>
      <c r="Q739" s="260"/>
      <c r="R739" s="260"/>
      <c r="S739" s="260"/>
      <c r="T739" s="261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2" t="s">
        <v>165</v>
      </c>
      <c r="AU739" s="262" t="s">
        <v>85</v>
      </c>
      <c r="AV739" s="14" t="s">
        <v>85</v>
      </c>
      <c r="AW739" s="14" t="s">
        <v>32</v>
      </c>
      <c r="AX739" s="14" t="s">
        <v>76</v>
      </c>
      <c r="AY739" s="262" t="s">
        <v>156</v>
      </c>
    </row>
    <row r="740" s="13" customFormat="1">
      <c r="A740" s="13"/>
      <c r="B740" s="241"/>
      <c r="C740" s="242"/>
      <c r="D740" s="243" t="s">
        <v>165</v>
      </c>
      <c r="E740" s="244" t="s">
        <v>1</v>
      </c>
      <c r="F740" s="245" t="s">
        <v>269</v>
      </c>
      <c r="G740" s="242"/>
      <c r="H740" s="244" t="s">
        <v>1</v>
      </c>
      <c r="I740" s="246"/>
      <c r="J740" s="242"/>
      <c r="K740" s="242"/>
      <c r="L740" s="247"/>
      <c r="M740" s="248"/>
      <c r="N740" s="249"/>
      <c r="O740" s="249"/>
      <c r="P740" s="249"/>
      <c r="Q740" s="249"/>
      <c r="R740" s="249"/>
      <c r="S740" s="249"/>
      <c r="T740" s="250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1" t="s">
        <v>165</v>
      </c>
      <c r="AU740" s="251" t="s">
        <v>85</v>
      </c>
      <c r="AV740" s="13" t="s">
        <v>83</v>
      </c>
      <c r="AW740" s="13" t="s">
        <v>32</v>
      </c>
      <c r="AX740" s="13" t="s">
        <v>76</v>
      </c>
      <c r="AY740" s="251" t="s">
        <v>156</v>
      </c>
    </row>
    <row r="741" s="14" customFormat="1">
      <c r="A741" s="14"/>
      <c r="B741" s="252"/>
      <c r="C741" s="253"/>
      <c r="D741" s="243" t="s">
        <v>165</v>
      </c>
      <c r="E741" s="254" t="s">
        <v>1</v>
      </c>
      <c r="F741" s="255" t="s">
        <v>474</v>
      </c>
      <c r="G741" s="253"/>
      <c r="H741" s="256">
        <v>-3</v>
      </c>
      <c r="I741" s="257"/>
      <c r="J741" s="253"/>
      <c r="K741" s="253"/>
      <c r="L741" s="258"/>
      <c r="M741" s="259"/>
      <c r="N741" s="260"/>
      <c r="O741" s="260"/>
      <c r="P741" s="260"/>
      <c r="Q741" s="260"/>
      <c r="R741" s="260"/>
      <c r="S741" s="260"/>
      <c r="T741" s="261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62" t="s">
        <v>165</v>
      </c>
      <c r="AU741" s="262" t="s">
        <v>85</v>
      </c>
      <c r="AV741" s="14" t="s">
        <v>85</v>
      </c>
      <c r="AW741" s="14" t="s">
        <v>32</v>
      </c>
      <c r="AX741" s="14" t="s">
        <v>76</v>
      </c>
      <c r="AY741" s="262" t="s">
        <v>156</v>
      </c>
    </row>
    <row r="742" s="15" customFormat="1">
      <c r="A742" s="15"/>
      <c r="B742" s="263"/>
      <c r="C742" s="264"/>
      <c r="D742" s="243" t="s">
        <v>165</v>
      </c>
      <c r="E742" s="265" t="s">
        <v>1</v>
      </c>
      <c r="F742" s="266" t="s">
        <v>168</v>
      </c>
      <c r="G742" s="264"/>
      <c r="H742" s="267">
        <v>210.14500000000001</v>
      </c>
      <c r="I742" s="268"/>
      <c r="J742" s="264"/>
      <c r="K742" s="264"/>
      <c r="L742" s="269"/>
      <c r="M742" s="270"/>
      <c r="N742" s="271"/>
      <c r="O742" s="271"/>
      <c r="P742" s="271"/>
      <c r="Q742" s="271"/>
      <c r="R742" s="271"/>
      <c r="S742" s="271"/>
      <c r="T742" s="272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73" t="s">
        <v>165</v>
      </c>
      <c r="AU742" s="273" t="s">
        <v>85</v>
      </c>
      <c r="AV742" s="15" t="s">
        <v>163</v>
      </c>
      <c r="AW742" s="15" t="s">
        <v>32</v>
      </c>
      <c r="AX742" s="15" t="s">
        <v>83</v>
      </c>
      <c r="AY742" s="273" t="s">
        <v>156</v>
      </c>
    </row>
    <row r="743" s="2" customFormat="1" ht="24.15" customHeight="1">
      <c r="A743" s="38"/>
      <c r="B743" s="39"/>
      <c r="C743" s="227" t="s">
        <v>735</v>
      </c>
      <c r="D743" s="227" t="s">
        <v>159</v>
      </c>
      <c r="E743" s="228" t="s">
        <v>736</v>
      </c>
      <c r="F743" s="229" t="s">
        <v>737</v>
      </c>
      <c r="G743" s="230" t="s">
        <v>235</v>
      </c>
      <c r="H743" s="231">
        <v>123.55</v>
      </c>
      <c r="I743" s="232"/>
      <c r="J743" s="233">
        <f>ROUND(I743*H743,2)</f>
        <v>0</v>
      </c>
      <c r="K743" s="234"/>
      <c r="L743" s="44"/>
      <c r="M743" s="235" t="s">
        <v>1</v>
      </c>
      <c r="N743" s="236" t="s">
        <v>41</v>
      </c>
      <c r="O743" s="91"/>
      <c r="P743" s="237">
        <f>O743*H743</f>
        <v>0</v>
      </c>
      <c r="Q743" s="237">
        <v>0</v>
      </c>
      <c r="R743" s="237">
        <f>Q743*H743</f>
        <v>0</v>
      </c>
      <c r="S743" s="237">
        <v>0</v>
      </c>
      <c r="T743" s="238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39" t="s">
        <v>163</v>
      </c>
      <c r="AT743" s="239" t="s">
        <v>159</v>
      </c>
      <c r="AU743" s="239" t="s">
        <v>85</v>
      </c>
      <c r="AY743" s="17" t="s">
        <v>156</v>
      </c>
      <c r="BE743" s="240">
        <f>IF(N743="základní",J743,0)</f>
        <v>0</v>
      </c>
      <c r="BF743" s="240">
        <f>IF(N743="snížená",J743,0)</f>
        <v>0</v>
      </c>
      <c r="BG743" s="240">
        <f>IF(N743="zákl. přenesená",J743,0)</f>
        <v>0</v>
      </c>
      <c r="BH743" s="240">
        <f>IF(N743="sníž. přenesená",J743,0)</f>
        <v>0</v>
      </c>
      <c r="BI743" s="240">
        <f>IF(N743="nulová",J743,0)</f>
        <v>0</v>
      </c>
      <c r="BJ743" s="17" t="s">
        <v>83</v>
      </c>
      <c r="BK743" s="240">
        <f>ROUND(I743*H743,2)</f>
        <v>0</v>
      </c>
      <c r="BL743" s="17" t="s">
        <v>163</v>
      </c>
      <c r="BM743" s="239" t="s">
        <v>738</v>
      </c>
    </row>
    <row r="744" s="13" customFormat="1">
      <c r="A744" s="13"/>
      <c r="B744" s="241"/>
      <c r="C744" s="242"/>
      <c r="D744" s="243" t="s">
        <v>165</v>
      </c>
      <c r="E744" s="244" t="s">
        <v>1</v>
      </c>
      <c r="F744" s="245" t="s">
        <v>181</v>
      </c>
      <c r="G744" s="242"/>
      <c r="H744" s="244" t="s">
        <v>1</v>
      </c>
      <c r="I744" s="246"/>
      <c r="J744" s="242"/>
      <c r="K744" s="242"/>
      <c r="L744" s="247"/>
      <c r="M744" s="248"/>
      <c r="N744" s="249"/>
      <c r="O744" s="249"/>
      <c r="P744" s="249"/>
      <c r="Q744" s="249"/>
      <c r="R744" s="249"/>
      <c r="S744" s="249"/>
      <c r="T744" s="250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51" t="s">
        <v>165</v>
      </c>
      <c r="AU744" s="251" t="s">
        <v>85</v>
      </c>
      <c r="AV744" s="13" t="s">
        <v>83</v>
      </c>
      <c r="AW744" s="13" t="s">
        <v>32</v>
      </c>
      <c r="AX744" s="13" t="s">
        <v>76</v>
      </c>
      <c r="AY744" s="251" t="s">
        <v>156</v>
      </c>
    </row>
    <row r="745" s="13" customFormat="1">
      <c r="A745" s="13"/>
      <c r="B745" s="241"/>
      <c r="C745" s="242"/>
      <c r="D745" s="243" t="s">
        <v>165</v>
      </c>
      <c r="E745" s="244" t="s">
        <v>1</v>
      </c>
      <c r="F745" s="245" t="s">
        <v>638</v>
      </c>
      <c r="G745" s="242"/>
      <c r="H745" s="244" t="s">
        <v>1</v>
      </c>
      <c r="I745" s="246"/>
      <c r="J745" s="242"/>
      <c r="K745" s="242"/>
      <c r="L745" s="247"/>
      <c r="M745" s="248"/>
      <c r="N745" s="249"/>
      <c r="O745" s="249"/>
      <c r="P745" s="249"/>
      <c r="Q745" s="249"/>
      <c r="R745" s="249"/>
      <c r="S745" s="249"/>
      <c r="T745" s="250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1" t="s">
        <v>165</v>
      </c>
      <c r="AU745" s="251" t="s">
        <v>85</v>
      </c>
      <c r="AV745" s="13" t="s">
        <v>83</v>
      </c>
      <c r="AW745" s="13" t="s">
        <v>32</v>
      </c>
      <c r="AX745" s="13" t="s">
        <v>76</v>
      </c>
      <c r="AY745" s="251" t="s">
        <v>156</v>
      </c>
    </row>
    <row r="746" s="14" customFormat="1">
      <c r="A746" s="14"/>
      <c r="B746" s="252"/>
      <c r="C746" s="253"/>
      <c r="D746" s="243" t="s">
        <v>165</v>
      </c>
      <c r="E746" s="254" t="s">
        <v>1</v>
      </c>
      <c r="F746" s="255" t="s">
        <v>85</v>
      </c>
      <c r="G746" s="253"/>
      <c r="H746" s="256">
        <v>2</v>
      </c>
      <c r="I746" s="257"/>
      <c r="J746" s="253"/>
      <c r="K746" s="253"/>
      <c r="L746" s="258"/>
      <c r="M746" s="259"/>
      <c r="N746" s="260"/>
      <c r="O746" s="260"/>
      <c r="P746" s="260"/>
      <c r="Q746" s="260"/>
      <c r="R746" s="260"/>
      <c r="S746" s="260"/>
      <c r="T746" s="261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2" t="s">
        <v>165</v>
      </c>
      <c r="AU746" s="262" t="s">
        <v>85</v>
      </c>
      <c r="AV746" s="14" t="s">
        <v>85</v>
      </c>
      <c r="AW746" s="14" t="s">
        <v>32</v>
      </c>
      <c r="AX746" s="14" t="s">
        <v>76</v>
      </c>
      <c r="AY746" s="262" t="s">
        <v>156</v>
      </c>
    </row>
    <row r="747" s="14" customFormat="1">
      <c r="A747" s="14"/>
      <c r="B747" s="252"/>
      <c r="C747" s="253"/>
      <c r="D747" s="243" t="s">
        <v>165</v>
      </c>
      <c r="E747" s="254" t="s">
        <v>1</v>
      </c>
      <c r="F747" s="255" t="s">
        <v>739</v>
      </c>
      <c r="G747" s="253"/>
      <c r="H747" s="256">
        <v>1.5</v>
      </c>
      <c r="I747" s="257"/>
      <c r="J747" s="253"/>
      <c r="K747" s="253"/>
      <c r="L747" s="258"/>
      <c r="M747" s="259"/>
      <c r="N747" s="260"/>
      <c r="O747" s="260"/>
      <c r="P747" s="260"/>
      <c r="Q747" s="260"/>
      <c r="R747" s="260"/>
      <c r="S747" s="260"/>
      <c r="T747" s="261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2" t="s">
        <v>165</v>
      </c>
      <c r="AU747" s="262" t="s">
        <v>85</v>
      </c>
      <c r="AV747" s="14" t="s">
        <v>85</v>
      </c>
      <c r="AW747" s="14" t="s">
        <v>32</v>
      </c>
      <c r="AX747" s="14" t="s">
        <v>76</v>
      </c>
      <c r="AY747" s="262" t="s">
        <v>156</v>
      </c>
    </row>
    <row r="748" s="13" customFormat="1">
      <c r="A748" s="13"/>
      <c r="B748" s="241"/>
      <c r="C748" s="242"/>
      <c r="D748" s="243" t="s">
        <v>165</v>
      </c>
      <c r="E748" s="244" t="s">
        <v>1</v>
      </c>
      <c r="F748" s="245" t="s">
        <v>644</v>
      </c>
      <c r="G748" s="242"/>
      <c r="H748" s="244" t="s">
        <v>1</v>
      </c>
      <c r="I748" s="246"/>
      <c r="J748" s="242"/>
      <c r="K748" s="242"/>
      <c r="L748" s="247"/>
      <c r="M748" s="248"/>
      <c r="N748" s="249"/>
      <c r="O748" s="249"/>
      <c r="P748" s="249"/>
      <c r="Q748" s="249"/>
      <c r="R748" s="249"/>
      <c r="S748" s="249"/>
      <c r="T748" s="250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1" t="s">
        <v>165</v>
      </c>
      <c r="AU748" s="251" t="s">
        <v>85</v>
      </c>
      <c r="AV748" s="13" t="s">
        <v>83</v>
      </c>
      <c r="AW748" s="13" t="s">
        <v>32</v>
      </c>
      <c r="AX748" s="13" t="s">
        <v>76</v>
      </c>
      <c r="AY748" s="251" t="s">
        <v>156</v>
      </c>
    </row>
    <row r="749" s="14" customFormat="1">
      <c r="A749" s="14"/>
      <c r="B749" s="252"/>
      <c r="C749" s="253"/>
      <c r="D749" s="243" t="s">
        <v>165</v>
      </c>
      <c r="E749" s="254" t="s">
        <v>1</v>
      </c>
      <c r="F749" s="255" t="s">
        <v>85</v>
      </c>
      <c r="G749" s="253"/>
      <c r="H749" s="256">
        <v>2</v>
      </c>
      <c r="I749" s="257"/>
      <c r="J749" s="253"/>
      <c r="K749" s="253"/>
      <c r="L749" s="258"/>
      <c r="M749" s="259"/>
      <c r="N749" s="260"/>
      <c r="O749" s="260"/>
      <c r="P749" s="260"/>
      <c r="Q749" s="260"/>
      <c r="R749" s="260"/>
      <c r="S749" s="260"/>
      <c r="T749" s="261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2" t="s">
        <v>165</v>
      </c>
      <c r="AU749" s="262" t="s">
        <v>85</v>
      </c>
      <c r="AV749" s="14" t="s">
        <v>85</v>
      </c>
      <c r="AW749" s="14" t="s">
        <v>32</v>
      </c>
      <c r="AX749" s="14" t="s">
        <v>76</v>
      </c>
      <c r="AY749" s="262" t="s">
        <v>156</v>
      </c>
    </row>
    <row r="750" s="14" customFormat="1">
      <c r="A750" s="14"/>
      <c r="B750" s="252"/>
      <c r="C750" s="253"/>
      <c r="D750" s="243" t="s">
        <v>165</v>
      </c>
      <c r="E750" s="254" t="s">
        <v>1</v>
      </c>
      <c r="F750" s="255" t="s">
        <v>739</v>
      </c>
      <c r="G750" s="253"/>
      <c r="H750" s="256">
        <v>1.5</v>
      </c>
      <c r="I750" s="257"/>
      <c r="J750" s="253"/>
      <c r="K750" s="253"/>
      <c r="L750" s="258"/>
      <c r="M750" s="259"/>
      <c r="N750" s="260"/>
      <c r="O750" s="260"/>
      <c r="P750" s="260"/>
      <c r="Q750" s="260"/>
      <c r="R750" s="260"/>
      <c r="S750" s="260"/>
      <c r="T750" s="261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2" t="s">
        <v>165</v>
      </c>
      <c r="AU750" s="262" t="s">
        <v>85</v>
      </c>
      <c r="AV750" s="14" t="s">
        <v>85</v>
      </c>
      <c r="AW750" s="14" t="s">
        <v>32</v>
      </c>
      <c r="AX750" s="14" t="s">
        <v>76</v>
      </c>
      <c r="AY750" s="262" t="s">
        <v>156</v>
      </c>
    </row>
    <row r="751" s="13" customFormat="1">
      <c r="A751" s="13"/>
      <c r="B751" s="241"/>
      <c r="C751" s="242"/>
      <c r="D751" s="243" t="s">
        <v>165</v>
      </c>
      <c r="E751" s="244" t="s">
        <v>1</v>
      </c>
      <c r="F751" s="245" t="s">
        <v>174</v>
      </c>
      <c r="G751" s="242"/>
      <c r="H751" s="244" t="s">
        <v>1</v>
      </c>
      <c r="I751" s="246"/>
      <c r="J751" s="242"/>
      <c r="K751" s="242"/>
      <c r="L751" s="247"/>
      <c r="M751" s="248"/>
      <c r="N751" s="249"/>
      <c r="O751" s="249"/>
      <c r="P751" s="249"/>
      <c r="Q751" s="249"/>
      <c r="R751" s="249"/>
      <c r="S751" s="249"/>
      <c r="T751" s="250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1" t="s">
        <v>165</v>
      </c>
      <c r="AU751" s="251" t="s">
        <v>85</v>
      </c>
      <c r="AV751" s="13" t="s">
        <v>83</v>
      </c>
      <c r="AW751" s="13" t="s">
        <v>32</v>
      </c>
      <c r="AX751" s="13" t="s">
        <v>76</v>
      </c>
      <c r="AY751" s="251" t="s">
        <v>156</v>
      </c>
    </row>
    <row r="752" s="14" customFormat="1">
      <c r="A752" s="14"/>
      <c r="B752" s="252"/>
      <c r="C752" s="253"/>
      <c r="D752" s="243" t="s">
        <v>165</v>
      </c>
      <c r="E752" s="254" t="s">
        <v>1</v>
      </c>
      <c r="F752" s="255" t="s">
        <v>740</v>
      </c>
      <c r="G752" s="253"/>
      <c r="H752" s="256">
        <v>4.7999999999999998</v>
      </c>
      <c r="I752" s="257"/>
      <c r="J752" s="253"/>
      <c r="K752" s="253"/>
      <c r="L752" s="258"/>
      <c r="M752" s="259"/>
      <c r="N752" s="260"/>
      <c r="O752" s="260"/>
      <c r="P752" s="260"/>
      <c r="Q752" s="260"/>
      <c r="R752" s="260"/>
      <c r="S752" s="260"/>
      <c r="T752" s="261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2" t="s">
        <v>165</v>
      </c>
      <c r="AU752" s="262" t="s">
        <v>85</v>
      </c>
      <c r="AV752" s="14" t="s">
        <v>85</v>
      </c>
      <c r="AW752" s="14" t="s">
        <v>32</v>
      </c>
      <c r="AX752" s="14" t="s">
        <v>76</v>
      </c>
      <c r="AY752" s="262" t="s">
        <v>156</v>
      </c>
    </row>
    <row r="753" s="14" customFormat="1">
      <c r="A753" s="14"/>
      <c r="B753" s="252"/>
      <c r="C753" s="253"/>
      <c r="D753" s="243" t="s">
        <v>165</v>
      </c>
      <c r="E753" s="254" t="s">
        <v>1</v>
      </c>
      <c r="F753" s="255" t="s">
        <v>741</v>
      </c>
      <c r="G753" s="253"/>
      <c r="H753" s="256">
        <v>7.2000000000000002</v>
      </c>
      <c r="I753" s="257"/>
      <c r="J753" s="253"/>
      <c r="K753" s="253"/>
      <c r="L753" s="258"/>
      <c r="M753" s="259"/>
      <c r="N753" s="260"/>
      <c r="O753" s="260"/>
      <c r="P753" s="260"/>
      <c r="Q753" s="260"/>
      <c r="R753" s="260"/>
      <c r="S753" s="260"/>
      <c r="T753" s="261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2" t="s">
        <v>165</v>
      </c>
      <c r="AU753" s="262" t="s">
        <v>85</v>
      </c>
      <c r="AV753" s="14" t="s">
        <v>85</v>
      </c>
      <c r="AW753" s="14" t="s">
        <v>32</v>
      </c>
      <c r="AX753" s="14" t="s">
        <v>76</v>
      </c>
      <c r="AY753" s="262" t="s">
        <v>156</v>
      </c>
    </row>
    <row r="754" s="13" customFormat="1">
      <c r="A754" s="13"/>
      <c r="B754" s="241"/>
      <c r="C754" s="242"/>
      <c r="D754" s="243" t="s">
        <v>165</v>
      </c>
      <c r="E754" s="244" t="s">
        <v>1</v>
      </c>
      <c r="F754" s="245" t="s">
        <v>174</v>
      </c>
      <c r="G754" s="242"/>
      <c r="H754" s="244" t="s">
        <v>1</v>
      </c>
      <c r="I754" s="246"/>
      <c r="J754" s="242"/>
      <c r="K754" s="242"/>
      <c r="L754" s="247"/>
      <c r="M754" s="248"/>
      <c r="N754" s="249"/>
      <c r="O754" s="249"/>
      <c r="P754" s="249"/>
      <c r="Q754" s="249"/>
      <c r="R754" s="249"/>
      <c r="S754" s="249"/>
      <c r="T754" s="250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1" t="s">
        <v>165</v>
      </c>
      <c r="AU754" s="251" t="s">
        <v>85</v>
      </c>
      <c r="AV754" s="13" t="s">
        <v>83</v>
      </c>
      <c r="AW754" s="13" t="s">
        <v>32</v>
      </c>
      <c r="AX754" s="13" t="s">
        <v>76</v>
      </c>
      <c r="AY754" s="251" t="s">
        <v>156</v>
      </c>
    </row>
    <row r="755" s="14" customFormat="1">
      <c r="A755" s="14"/>
      <c r="B755" s="252"/>
      <c r="C755" s="253"/>
      <c r="D755" s="243" t="s">
        <v>165</v>
      </c>
      <c r="E755" s="254" t="s">
        <v>1</v>
      </c>
      <c r="F755" s="255" t="s">
        <v>509</v>
      </c>
      <c r="G755" s="253"/>
      <c r="H755" s="256">
        <v>2</v>
      </c>
      <c r="I755" s="257"/>
      <c r="J755" s="253"/>
      <c r="K755" s="253"/>
      <c r="L755" s="258"/>
      <c r="M755" s="259"/>
      <c r="N755" s="260"/>
      <c r="O755" s="260"/>
      <c r="P755" s="260"/>
      <c r="Q755" s="260"/>
      <c r="R755" s="260"/>
      <c r="S755" s="260"/>
      <c r="T755" s="261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2" t="s">
        <v>165</v>
      </c>
      <c r="AU755" s="262" t="s">
        <v>85</v>
      </c>
      <c r="AV755" s="14" t="s">
        <v>85</v>
      </c>
      <c r="AW755" s="14" t="s">
        <v>32</v>
      </c>
      <c r="AX755" s="14" t="s">
        <v>76</v>
      </c>
      <c r="AY755" s="262" t="s">
        <v>156</v>
      </c>
    </row>
    <row r="756" s="14" customFormat="1">
      <c r="A756" s="14"/>
      <c r="B756" s="252"/>
      <c r="C756" s="253"/>
      <c r="D756" s="243" t="s">
        <v>165</v>
      </c>
      <c r="E756" s="254" t="s">
        <v>1</v>
      </c>
      <c r="F756" s="255" t="s">
        <v>742</v>
      </c>
      <c r="G756" s="253"/>
      <c r="H756" s="256">
        <v>2.5</v>
      </c>
      <c r="I756" s="257"/>
      <c r="J756" s="253"/>
      <c r="K756" s="253"/>
      <c r="L756" s="258"/>
      <c r="M756" s="259"/>
      <c r="N756" s="260"/>
      <c r="O756" s="260"/>
      <c r="P756" s="260"/>
      <c r="Q756" s="260"/>
      <c r="R756" s="260"/>
      <c r="S756" s="260"/>
      <c r="T756" s="261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2" t="s">
        <v>165</v>
      </c>
      <c r="AU756" s="262" t="s">
        <v>85</v>
      </c>
      <c r="AV756" s="14" t="s">
        <v>85</v>
      </c>
      <c r="AW756" s="14" t="s">
        <v>32</v>
      </c>
      <c r="AX756" s="14" t="s">
        <v>76</v>
      </c>
      <c r="AY756" s="262" t="s">
        <v>156</v>
      </c>
    </row>
    <row r="757" s="13" customFormat="1">
      <c r="A757" s="13"/>
      <c r="B757" s="241"/>
      <c r="C757" s="242"/>
      <c r="D757" s="243" t="s">
        <v>165</v>
      </c>
      <c r="E757" s="244" t="s">
        <v>1</v>
      </c>
      <c r="F757" s="245" t="s">
        <v>172</v>
      </c>
      <c r="G757" s="242"/>
      <c r="H757" s="244" t="s">
        <v>1</v>
      </c>
      <c r="I757" s="246"/>
      <c r="J757" s="242"/>
      <c r="K757" s="242"/>
      <c r="L757" s="247"/>
      <c r="M757" s="248"/>
      <c r="N757" s="249"/>
      <c r="O757" s="249"/>
      <c r="P757" s="249"/>
      <c r="Q757" s="249"/>
      <c r="R757" s="249"/>
      <c r="S757" s="249"/>
      <c r="T757" s="250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1" t="s">
        <v>165</v>
      </c>
      <c r="AU757" s="251" t="s">
        <v>85</v>
      </c>
      <c r="AV757" s="13" t="s">
        <v>83</v>
      </c>
      <c r="AW757" s="13" t="s">
        <v>32</v>
      </c>
      <c r="AX757" s="13" t="s">
        <v>76</v>
      </c>
      <c r="AY757" s="251" t="s">
        <v>156</v>
      </c>
    </row>
    <row r="758" s="14" customFormat="1">
      <c r="A758" s="14"/>
      <c r="B758" s="252"/>
      <c r="C758" s="253"/>
      <c r="D758" s="243" t="s">
        <v>165</v>
      </c>
      <c r="E758" s="254" t="s">
        <v>1</v>
      </c>
      <c r="F758" s="255" t="s">
        <v>743</v>
      </c>
      <c r="G758" s="253"/>
      <c r="H758" s="256">
        <v>3</v>
      </c>
      <c r="I758" s="257"/>
      <c r="J758" s="253"/>
      <c r="K758" s="253"/>
      <c r="L758" s="258"/>
      <c r="M758" s="259"/>
      <c r="N758" s="260"/>
      <c r="O758" s="260"/>
      <c r="P758" s="260"/>
      <c r="Q758" s="260"/>
      <c r="R758" s="260"/>
      <c r="S758" s="260"/>
      <c r="T758" s="261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2" t="s">
        <v>165</v>
      </c>
      <c r="AU758" s="262" t="s">
        <v>85</v>
      </c>
      <c r="AV758" s="14" t="s">
        <v>85</v>
      </c>
      <c r="AW758" s="14" t="s">
        <v>32</v>
      </c>
      <c r="AX758" s="14" t="s">
        <v>76</v>
      </c>
      <c r="AY758" s="262" t="s">
        <v>156</v>
      </c>
    </row>
    <row r="759" s="14" customFormat="1">
      <c r="A759" s="14"/>
      <c r="B759" s="252"/>
      <c r="C759" s="253"/>
      <c r="D759" s="243" t="s">
        <v>165</v>
      </c>
      <c r="E759" s="254" t="s">
        <v>1</v>
      </c>
      <c r="F759" s="255" t="s">
        <v>744</v>
      </c>
      <c r="G759" s="253"/>
      <c r="H759" s="256">
        <v>1.25</v>
      </c>
      <c r="I759" s="257"/>
      <c r="J759" s="253"/>
      <c r="K759" s="253"/>
      <c r="L759" s="258"/>
      <c r="M759" s="259"/>
      <c r="N759" s="260"/>
      <c r="O759" s="260"/>
      <c r="P759" s="260"/>
      <c r="Q759" s="260"/>
      <c r="R759" s="260"/>
      <c r="S759" s="260"/>
      <c r="T759" s="261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2" t="s">
        <v>165</v>
      </c>
      <c r="AU759" s="262" t="s">
        <v>85</v>
      </c>
      <c r="AV759" s="14" t="s">
        <v>85</v>
      </c>
      <c r="AW759" s="14" t="s">
        <v>32</v>
      </c>
      <c r="AX759" s="14" t="s">
        <v>76</v>
      </c>
      <c r="AY759" s="262" t="s">
        <v>156</v>
      </c>
    </row>
    <row r="760" s="13" customFormat="1">
      <c r="A760" s="13"/>
      <c r="B760" s="241"/>
      <c r="C760" s="242"/>
      <c r="D760" s="243" t="s">
        <v>165</v>
      </c>
      <c r="E760" s="244" t="s">
        <v>1</v>
      </c>
      <c r="F760" s="245" t="s">
        <v>185</v>
      </c>
      <c r="G760" s="242"/>
      <c r="H760" s="244" t="s">
        <v>1</v>
      </c>
      <c r="I760" s="246"/>
      <c r="J760" s="242"/>
      <c r="K760" s="242"/>
      <c r="L760" s="247"/>
      <c r="M760" s="248"/>
      <c r="N760" s="249"/>
      <c r="O760" s="249"/>
      <c r="P760" s="249"/>
      <c r="Q760" s="249"/>
      <c r="R760" s="249"/>
      <c r="S760" s="249"/>
      <c r="T760" s="250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1" t="s">
        <v>165</v>
      </c>
      <c r="AU760" s="251" t="s">
        <v>85</v>
      </c>
      <c r="AV760" s="13" t="s">
        <v>83</v>
      </c>
      <c r="AW760" s="13" t="s">
        <v>32</v>
      </c>
      <c r="AX760" s="13" t="s">
        <v>76</v>
      </c>
      <c r="AY760" s="251" t="s">
        <v>156</v>
      </c>
    </row>
    <row r="761" s="13" customFormat="1">
      <c r="A761" s="13"/>
      <c r="B761" s="241"/>
      <c r="C761" s="242"/>
      <c r="D761" s="243" t="s">
        <v>165</v>
      </c>
      <c r="E761" s="244" t="s">
        <v>1</v>
      </c>
      <c r="F761" s="245" t="s">
        <v>652</v>
      </c>
      <c r="G761" s="242"/>
      <c r="H761" s="244" t="s">
        <v>1</v>
      </c>
      <c r="I761" s="246"/>
      <c r="J761" s="242"/>
      <c r="K761" s="242"/>
      <c r="L761" s="247"/>
      <c r="M761" s="248"/>
      <c r="N761" s="249"/>
      <c r="O761" s="249"/>
      <c r="P761" s="249"/>
      <c r="Q761" s="249"/>
      <c r="R761" s="249"/>
      <c r="S761" s="249"/>
      <c r="T761" s="250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1" t="s">
        <v>165</v>
      </c>
      <c r="AU761" s="251" t="s">
        <v>85</v>
      </c>
      <c r="AV761" s="13" t="s">
        <v>83</v>
      </c>
      <c r="AW761" s="13" t="s">
        <v>32</v>
      </c>
      <c r="AX761" s="13" t="s">
        <v>76</v>
      </c>
      <c r="AY761" s="251" t="s">
        <v>156</v>
      </c>
    </row>
    <row r="762" s="14" customFormat="1">
      <c r="A762" s="14"/>
      <c r="B762" s="252"/>
      <c r="C762" s="253"/>
      <c r="D762" s="243" t="s">
        <v>165</v>
      </c>
      <c r="E762" s="254" t="s">
        <v>1</v>
      </c>
      <c r="F762" s="255" t="s">
        <v>745</v>
      </c>
      <c r="G762" s="253"/>
      <c r="H762" s="256">
        <v>27.600000000000001</v>
      </c>
      <c r="I762" s="257"/>
      <c r="J762" s="253"/>
      <c r="K762" s="253"/>
      <c r="L762" s="258"/>
      <c r="M762" s="259"/>
      <c r="N762" s="260"/>
      <c r="O762" s="260"/>
      <c r="P762" s="260"/>
      <c r="Q762" s="260"/>
      <c r="R762" s="260"/>
      <c r="S762" s="260"/>
      <c r="T762" s="261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2" t="s">
        <v>165</v>
      </c>
      <c r="AU762" s="262" t="s">
        <v>85</v>
      </c>
      <c r="AV762" s="14" t="s">
        <v>85</v>
      </c>
      <c r="AW762" s="14" t="s">
        <v>32</v>
      </c>
      <c r="AX762" s="14" t="s">
        <v>76</v>
      </c>
      <c r="AY762" s="262" t="s">
        <v>156</v>
      </c>
    </row>
    <row r="763" s="13" customFormat="1">
      <c r="A763" s="13"/>
      <c r="B763" s="241"/>
      <c r="C763" s="242"/>
      <c r="D763" s="243" t="s">
        <v>165</v>
      </c>
      <c r="E763" s="244" t="s">
        <v>1</v>
      </c>
      <c r="F763" s="245" t="s">
        <v>658</v>
      </c>
      <c r="G763" s="242"/>
      <c r="H763" s="244" t="s">
        <v>1</v>
      </c>
      <c r="I763" s="246"/>
      <c r="J763" s="242"/>
      <c r="K763" s="242"/>
      <c r="L763" s="247"/>
      <c r="M763" s="248"/>
      <c r="N763" s="249"/>
      <c r="O763" s="249"/>
      <c r="P763" s="249"/>
      <c r="Q763" s="249"/>
      <c r="R763" s="249"/>
      <c r="S763" s="249"/>
      <c r="T763" s="250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51" t="s">
        <v>165</v>
      </c>
      <c r="AU763" s="251" t="s">
        <v>85</v>
      </c>
      <c r="AV763" s="13" t="s">
        <v>83</v>
      </c>
      <c r="AW763" s="13" t="s">
        <v>32</v>
      </c>
      <c r="AX763" s="13" t="s">
        <v>76</v>
      </c>
      <c r="AY763" s="251" t="s">
        <v>156</v>
      </c>
    </row>
    <row r="764" s="14" customFormat="1">
      <c r="A764" s="14"/>
      <c r="B764" s="252"/>
      <c r="C764" s="253"/>
      <c r="D764" s="243" t="s">
        <v>165</v>
      </c>
      <c r="E764" s="254" t="s">
        <v>1</v>
      </c>
      <c r="F764" s="255" t="s">
        <v>745</v>
      </c>
      <c r="G764" s="253"/>
      <c r="H764" s="256">
        <v>27.600000000000001</v>
      </c>
      <c r="I764" s="257"/>
      <c r="J764" s="253"/>
      <c r="K764" s="253"/>
      <c r="L764" s="258"/>
      <c r="M764" s="259"/>
      <c r="N764" s="260"/>
      <c r="O764" s="260"/>
      <c r="P764" s="260"/>
      <c r="Q764" s="260"/>
      <c r="R764" s="260"/>
      <c r="S764" s="260"/>
      <c r="T764" s="261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2" t="s">
        <v>165</v>
      </c>
      <c r="AU764" s="262" t="s">
        <v>85</v>
      </c>
      <c r="AV764" s="14" t="s">
        <v>85</v>
      </c>
      <c r="AW764" s="14" t="s">
        <v>32</v>
      </c>
      <c r="AX764" s="14" t="s">
        <v>76</v>
      </c>
      <c r="AY764" s="262" t="s">
        <v>156</v>
      </c>
    </row>
    <row r="765" s="13" customFormat="1">
      <c r="A765" s="13"/>
      <c r="B765" s="241"/>
      <c r="C765" s="242"/>
      <c r="D765" s="243" t="s">
        <v>165</v>
      </c>
      <c r="E765" s="244" t="s">
        <v>1</v>
      </c>
      <c r="F765" s="245" t="s">
        <v>659</v>
      </c>
      <c r="G765" s="242"/>
      <c r="H765" s="244" t="s">
        <v>1</v>
      </c>
      <c r="I765" s="246"/>
      <c r="J765" s="242"/>
      <c r="K765" s="242"/>
      <c r="L765" s="247"/>
      <c r="M765" s="248"/>
      <c r="N765" s="249"/>
      <c r="O765" s="249"/>
      <c r="P765" s="249"/>
      <c r="Q765" s="249"/>
      <c r="R765" s="249"/>
      <c r="S765" s="249"/>
      <c r="T765" s="250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1" t="s">
        <v>165</v>
      </c>
      <c r="AU765" s="251" t="s">
        <v>85</v>
      </c>
      <c r="AV765" s="13" t="s">
        <v>83</v>
      </c>
      <c r="AW765" s="13" t="s">
        <v>32</v>
      </c>
      <c r="AX765" s="13" t="s">
        <v>76</v>
      </c>
      <c r="AY765" s="251" t="s">
        <v>156</v>
      </c>
    </row>
    <row r="766" s="14" customFormat="1">
      <c r="A766" s="14"/>
      <c r="B766" s="252"/>
      <c r="C766" s="253"/>
      <c r="D766" s="243" t="s">
        <v>165</v>
      </c>
      <c r="E766" s="254" t="s">
        <v>1</v>
      </c>
      <c r="F766" s="255" t="s">
        <v>746</v>
      </c>
      <c r="G766" s="253"/>
      <c r="H766" s="256">
        <v>2</v>
      </c>
      <c r="I766" s="257"/>
      <c r="J766" s="253"/>
      <c r="K766" s="253"/>
      <c r="L766" s="258"/>
      <c r="M766" s="259"/>
      <c r="N766" s="260"/>
      <c r="O766" s="260"/>
      <c r="P766" s="260"/>
      <c r="Q766" s="260"/>
      <c r="R766" s="260"/>
      <c r="S766" s="260"/>
      <c r="T766" s="261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2" t="s">
        <v>165</v>
      </c>
      <c r="AU766" s="262" t="s">
        <v>85</v>
      </c>
      <c r="AV766" s="14" t="s">
        <v>85</v>
      </c>
      <c r="AW766" s="14" t="s">
        <v>32</v>
      </c>
      <c r="AX766" s="14" t="s">
        <v>76</v>
      </c>
      <c r="AY766" s="262" t="s">
        <v>156</v>
      </c>
    </row>
    <row r="767" s="14" customFormat="1">
      <c r="A767" s="14"/>
      <c r="B767" s="252"/>
      <c r="C767" s="253"/>
      <c r="D767" s="243" t="s">
        <v>165</v>
      </c>
      <c r="E767" s="254" t="s">
        <v>1</v>
      </c>
      <c r="F767" s="255" t="s">
        <v>747</v>
      </c>
      <c r="G767" s="253"/>
      <c r="H767" s="256">
        <v>1.25</v>
      </c>
      <c r="I767" s="257"/>
      <c r="J767" s="253"/>
      <c r="K767" s="253"/>
      <c r="L767" s="258"/>
      <c r="M767" s="259"/>
      <c r="N767" s="260"/>
      <c r="O767" s="260"/>
      <c r="P767" s="260"/>
      <c r="Q767" s="260"/>
      <c r="R767" s="260"/>
      <c r="S767" s="260"/>
      <c r="T767" s="261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2" t="s">
        <v>165</v>
      </c>
      <c r="AU767" s="262" t="s">
        <v>85</v>
      </c>
      <c r="AV767" s="14" t="s">
        <v>85</v>
      </c>
      <c r="AW767" s="14" t="s">
        <v>32</v>
      </c>
      <c r="AX767" s="14" t="s">
        <v>76</v>
      </c>
      <c r="AY767" s="262" t="s">
        <v>156</v>
      </c>
    </row>
    <row r="768" s="13" customFormat="1">
      <c r="A768" s="13"/>
      <c r="B768" s="241"/>
      <c r="C768" s="242"/>
      <c r="D768" s="243" t="s">
        <v>165</v>
      </c>
      <c r="E768" s="244" t="s">
        <v>1</v>
      </c>
      <c r="F768" s="245" t="s">
        <v>662</v>
      </c>
      <c r="G768" s="242"/>
      <c r="H768" s="244" t="s">
        <v>1</v>
      </c>
      <c r="I768" s="246"/>
      <c r="J768" s="242"/>
      <c r="K768" s="242"/>
      <c r="L768" s="247"/>
      <c r="M768" s="248"/>
      <c r="N768" s="249"/>
      <c r="O768" s="249"/>
      <c r="P768" s="249"/>
      <c r="Q768" s="249"/>
      <c r="R768" s="249"/>
      <c r="S768" s="249"/>
      <c r="T768" s="250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51" t="s">
        <v>165</v>
      </c>
      <c r="AU768" s="251" t="s">
        <v>85</v>
      </c>
      <c r="AV768" s="13" t="s">
        <v>83</v>
      </c>
      <c r="AW768" s="13" t="s">
        <v>32</v>
      </c>
      <c r="AX768" s="13" t="s">
        <v>76</v>
      </c>
      <c r="AY768" s="251" t="s">
        <v>156</v>
      </c>
    </row>
    <row r="769" s="14" customFormat="1">
      <c r="A769" s="14"/>
      <c r="B769" s="252"/>
      <c r="C769" s="253"/>
      <c r="D769" s="243" t="s">
        <v>165</v>
      </c>
      <c r="E769" s="254" t="s">
        <v>1</v>
      </c>
      <c r="F769" s="255" t="s">
        <v>746</v>
      </c>
      <c r="G769" s="253"/>
      <c r="H769" s="256">
        <v>2</v>
      </c>
      <c r="I769" s="257"/>
      <c r="J769" s="253"/>
      <c r="K769" s="253"/>
      <c r="L769" s="258"/>
      <c r="M769" s="259"/>
      <c r="N769" s="260"/>
      <c r="O769" s="260"/>
      <c r="P769" s="260"/>
      <c r="Q769" s="260"/>
      <c r="R769" s="260"/>
      <c r="S769" s="260"/>
      <c r="T769" s="261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2" t="s">
        <v>165</v>
      </c>
      <c r="AU769" s="262" t="s">
        <v>85</v>
      </c>
      <c r="AV769" s="14" t="s">
        <v>85</v>
      </c>
      <c r="AW769" s="14" t="s">
        <v>32</v>
      </c>
      <c r="AX769" s="14" t="s">
        <v>76</v>
      </c>
      <c r="AY769" s="262" t="s">
        <v>156</v>
      </c>
    </row>
    <row r="770" s="14" customFormat="1">
      <c r="A770" s="14"/>
      <c r="B770" s="252"/>
      <c r="C770" s="253"/>
      <c r="D770" s="243" t="s">
        <v>165</v>
      </c>
      <c r="E770" s="254" t="s">
        <v>1</v>
      </c>
      <c r="F770" s="255" t="s">
        <v>748</v>
      </c>
      <c r="G770" s="253"/>
      <c r="H770" s="256">
        <v>5.7999999999999998</v>
      </c>
      <c r="I770" s="257"/>
      <c r="J770" s="253"/>
      <c r="K770" s="253"/>
      <c r="L770" s="258"/>
      <c r="M770" s="259"/>
      <c r="N770" s="260"/>
      <c r="O770" s="260"/>
      <c r="P770" s="260"/>
      <c r="Q770" s="260"/>
      <c r="R770" s="260"/>
      <c r="S770" s="260"/>
      <c r="T770" s="261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2" t="s">
        <v>165</v>
      </c>
      <c r="AU770" s="262" t="s">
        <v>85</v>
      </c>
      <c r="AV770" s="14" t="s">
        <v>85</v>
      </c>
      <c r="AW770" s="14" t="s">
        <v>32</v>
      </c>
      <c r="AX770" s="14" t="s">
        <v>76</v>
      </c>
      <c r="AY770" s="262" t="s">
        <v>156</v>
      </c>
    </row>
    <row r="771" s="14" customFormat="1">
      <c r="A771" s="14"/>
      <c r="B771" s="252"/>
      <c r="C771" s="253"/>
      <c r="D771" s="243" t="s">
        <v>165</v>
      </c>
      <c r="E771" s="254" t="s">
        <v>1</v>
      </c>
      <c r="F771" s="255" t="s">
        <v>749</v>
      </c>
      <c r="G771" s="253"/>
      <c r="H771" s="256">
        <v>8</v>
      </c>
      <c r="I771" s="257"/>
      <c r="J771" s="253"/>
      <c r="K771" s="253"/>
      <c r="L771" s="258"/>
      <c r="M771" s="259"/>
      <c r="N771" s="260"/>
      <c r="O771" s="260"/>
      <c r="P771" s="260"/>
      <c r="Q771" s="260"/>
      <c r="R771" s="260"/>
      <c r="S771" s="260"/>
      <c r="T771" s="261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2" t="s">
        <v>165</v>
      </c>
      <c r="AU771" s="262" t="s">
        <v>85</v>
      </c>
      <c r="AV771" s="14" t="s">
        <v>85</v>
      </c>
      <c r="AW771" s="14" t="s">
        <v>32</v>
      </c>
      <c r="AX771" s="14" t="s">
        <v>76</v>
      </c>
      <c r="AY771" s="262" t="s">
        <v>156</v>
      </c>
    </row>
    <row r="772" s="14" customFormat="1">
      <c r="A772" s="14"/>
      <c r="B772" s="252"/>
      <c r="C772" s="253"/>
      <c r="D772" s="243" t="s">
        <v>165</v>
      </c>
      <c r="E772" s="254" t="s">
        <v>1</v>
      </c>
      <c r="F772" s="255" t="s">
        <v>750</v>
      </c>
      <c r="G772" s="253"/>
      <c r="H772" s="256">
        <v>5</v>
      </c>
      <c r="I772" s="257"/>
      <c r="J772" s="253"/>
      <c r="K772" s="253"/>
      <c r="L772" s="258"/>
      <c r="M772" s="259"/>
      <c r="N772" s="260"/>
      <c r="O772" s="260"/>
      <c r="P772" s="260"/>
      <c r="Q772" s="260"/>
      <c r="R772" s="260"/>
      <c r="S772" s="260"/>
      <c r="T772" s="261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2" t="s">
        <v>165</v>
      </c>
      <c r="AU772" s="262" t="s">
        <v>85</v>
      </c>
      <c r="AV772" s="14" t="s">
        <v>85</v>
      </c>
      <c r="AW772" s="14" t="s">
        <v>32</v>
      </c>
      <c r="AX772" s="14" t="s">
        <v>76</v>
      </c>
      <c r="AY772" s="262" t="s">
        <v>156</v>
      </c>
    </row>
    <row r="773" s="14" customFormat="1">
      <c r="A773" s="14"/>
      <c r="B773" s="252"/>
      <c r="C773" s="253"/>
      <c r="D773" s="243" t="s">
        <v>165</v>
      </c>
      <c r="E773" s="254" t="s">
        <v>1</v>
      </c>
      <c r="F773" s="255" t="s">
        <v>509</v>
      </c>
      <c r="G773" s="253"/>
      <c r="H773" s="256">
        <v>2</v>
      </c>
      <c r="I773" s="257"/>
      <c r="J773" s="253"/>
      <c r="K773" s="253"/>
      <c r="L773" s="258"/>
      <c r="M773" s="259"/>
      <c r="N773" s="260"/>
      <c r="O773" s="260"/>
      <c r="P773" s="260"/>
      <c r="Q773" s="260"/>
      <c r="R773" s="260"/>
      <c r="S773" s="260"/>
      <c r="T773" s="261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62" t="s">
        <v>165</v>
      </c>
      <c r="AU773" s="262" t="s">
        <v>85</v>
      </c>
      <c r="AV773" s="14" t="s">
        <v>85</v>
      </c>
      <c r="AW773" s="14" t="s">
        <v>32</v>
      </c>
      <c r="AX773" s="14" t="s">
        <v>76</v>
      </c>
      <c r="AY773" s="262" t="s">
        <v>156</v>
      </c>
    </row>
    <row r="774" s="14" customFormat="1">
      <c r="A774" s="14"/>
      <c r="B774" s="252"/>
      <c r="C774" s="253"/>
      <c r="D774" s="243" t="s">
        <v>165</v>
      </c>
      <c r="E774" s="254" t="s">
        <v>1</v>
      </c>
      <c r="F774" s="255" t="s">
        <v>751</v>
      </c>
      <c r="G774" s="253"/>
      <c r="H774" s="256">
        <v>8.5999999999999996</v>
      </c>
      <c r="I774" s="257"/>
      <c r="J774" s="253"/>
      <c r="K774" s="253"/>
      <c r="L774" s="258"/>
      <c r="M774" s="259"/>
      <c r="N774" s="260"/>
      <c r="O774" s="260"/>
      <c r="P774" s="260"/>
      <c r="Q774" s="260"/>
      <c r="R774" s="260"/>
      <c r="S774" s="260"/>
      <c r="T774" s="261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2" t="s">
        <v>165</v>
      </c>
      <c r="AU774" s="262" t="s">
        <v>85</v>
      </c>
      <c r="AV774" s="14" t="s">
        <v>85</v>
      </c>
      <c r="AW774" s="14" t="s">
        <v>32</v>
      </c>
      <c r="AX774" s="14" t="s">
        <v>76</v>
      </c>
      <c r="AY774" s="262" t="s">
        <v>156</v>
      </c>
    </row>
    <row r="775" s="13" customFormat="1">
      <c r="A775" s="13"/>
      <c r="B775" s="241"/>
      <c r="C775" s="242"/>
      <c r="D775" s="243" t="s">
        <v>165</v>
      </c>
      <c r="E775" s="244" t="s">
        <v>1</v>
      </c>
      <c r="F775" s="245" t="s">
        <v>190</v>
      </c>
      <c r="G775" s="242"/>
      <c r="H775" s="244" t="s">
        <v>1</v>
      </c>
      <c r="I775" s="246"/>
      <c r="J775" s="242"/>
      <c r="K775" s="242"/>
      <c r="L775" s="247"/>
      <c r="M775" s="248"/>
      <c r="N775" s="249"/>
      <c r="O775" s="249"/>
      <c r="P775" s="249"/>
      <c r="Q775" s="249"/>
      <c r="R775" s="249"/>
      <c r="S775" s="249"/>
      <c r="T775" s="250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1" t="s">
        <v>165</v>
      </c>
      <c r="AU775" s="251" t="s">
        <v>85</v>
      </c>
      <c r="AV775" s="13" t="s">
        <v>83</v>
      </c>
      <c r="AW775" s="13" t="s">
        <v>32</v>
      </c>
      <c r="AX775" s="13" t="s">
        <v>76</v>
      </c>
      <c r="AY775" s="251" t="s">
        <v>156</v>
      </c>
    </row>
    <row r="776" s="14" customFormat="1">
      <c r="A776" s="14"/>
      <c r="B776" s="252"/>
      <c r="C776" s="253"/>
      <c r="D776" s="243" t="s">
        <v>165</v>
      </c>
      <c r="E776" s="254" t="s">
        <v>1</v>
      </c>
      <c r="F776" s="255" t="s">
        <v>752</v>
      </c>
      <c r="G776" s="253"/>
      <c r="H776" s="256">
        <v>1.6499999999999999</v>
      </c>
      <c r="I776" s="257"/>
      <c r="J776" s="253"/>
      <c r="K776" s="253"/>
      <c r="L776" s="258"/>
      <c r="M776" s="259"/>
      <c r="N776" s="260"/>
      <c r="O776" s="260"/>
      <c r="P776" s="260"/>
      <c r="Q776" s="260"/>
      <c r="R776" s="260"/>
      <c r="S776" s="260"/>
      <c r="T776" s="261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2" t="s">
        <v>165</v>
      </c>
      <c r="AU776" s="262" t="s">
        <v>85</v>
      </c>
      <c r="AV776" s="14" t="s">
        <v>85</v>
      </c>
      <c r="AW776" s="14" t="s">
        <v>32</v>
      </c>
      <c r="AX776" s="14" t="s">
        <v>76</v>
      </c>
      <c r="AY776" s="262" t="s">
        <v>156</v>
      </c>
    </row>
    <row r="777" s="14" customFormat="1">
      <c r="A777" s="14"/>
      <c r="B777" s="252"/>
      <c r="C777" s="253"/>
      <c r="D777" s="243" t="s">
        <v>165</v>
      </c>
      <c r="E777" s="254" t="s">
        <v>1</v>
      </c>
      <c r="F777" s="255" t="s">
        <v>753</v>
      </c>
      <c r="G777" s="253"/>
      <c r="H777" s="256">
        <v>4.2999999999999998</v>
      </c>
      <c r="I777" s="257"/>
      <c r="J777" s="253"/>
      <c r="K777" s="253"/>
      <c r="L777" s="258"/>
      <c r="M777" s="259"/>
      <c r="N777" s="260"/>
      <c r="O777" s="260"/>
      <c r="P777" s="260"/>
      <c r="Q777" s="260"/>
      <c r="R777" s="260"/>
      <c r="S777" s="260"/>
      <c r="T777" s="261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2" t="s">
        <v>165</v>
      </c>
      <c r="AU777" s="262" t="s">
        <v>85</v>
      </c>
      <c r="AV777" s="14" t="s">
        <v>85</v>
      </c>
      <c r="AW777" s="14" t="s">
        <v>32</v>
      </c>
      <c r="AX777" s="14" t="s">
        <v>76</v>
      </c>
      <c r="AY777" s="262" t="s">
        <v>156</v>
      </c>
    </row>
    <row r="778" s="15" customFormat="1">
      <c r="A778" s="15"/>
      <c r="B778" s="263"/>
      <c r="C778" s="264"/>
      <c r="D778" s="243" t="s">
        <v>165</v>
      </c>
      <c r="E778" s="265" t="s">
        <v>1</v>
      </c>
      <c r="F778" s="266" t="s">
        <v>168</v>
      </c>
      <c r="G778" s="264"/>
      <c r="H778" s="267">
        <v>123.55</v>
      </c>
      <c r="I778" s="268"/>
      <c r="J778" s="264"/>
      <c r="K778" s="264"/>
      <c r="L778" s="269"/>
      <c r="M778" s="270"/>
      <c r="N778" s="271"/>
      <c r="O778" s="271"/>
      <c r="P778" s="271"/>
      <c r="Q778" s="271"/>
      <c r="R778" s="271"/>
      <c r="S778" s="271"/>
      <c r="T778" s="272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73" t="s">
        <v>165</v>
      </c>
      <c r="AU778" s="273" t="s">
        <v>85</v>
      </c>
      <c r="AV778" s="15" t="s">
        <v>163</v>
      </c>
      <c r="AW778" s="15" t="s">
        <v>32</v>
      </c>
      <c r="AX778" s="15" t="s">
        <v>83</v>
      </c>
      <c r="AY778" s="273" t="s">
        <v>156</v>
      </c>
    </row>
    <row r="779" s="2" customFormat="1" ht="24.15" customHeight="1">
      <c r="A779" s="38"/>
      <c r="B779" s="39"/>
      <c r="C779" s="277" t="s">
        <v>754</v>
      </c>
      <c r="D779" s="277" t="s">
        <v>355</v>
      </c>
      <c r="E779" s="278" t="s">
        <v>755</v>
      </c>
      <c r="F779" s="279" t="s">
        <v>756</v>
      </c>
      <c r="G779" s="280" t="s">
        <v>235</v>
      </c>
      <c r="H779" s="281">
        <v>129.72800000000001</v>
      </c>
      <c r="I779" s="282"/>
      <c r="J779" s="283">
        <f>ROUND(I779*H779,2)</f>
        <v>0</v>
      </c>
      <c r="K779" s="284"/>
      <c r="L779" s="285"/>
      <c r="M779" s="286" t="s">
        <v>1</v>
      </c>
      <c r="N779" s="287" t="s">
        <v>41</v>
      </c>
      <c r="O779" s="91"/>
      <c r="P779" s="237">
        <f>O779*H779</f>
        <v>0</v>
      </c>
      <c r="Q779" s="237">
        <v>0.00010000000000000001</v>
      </c>
      <c r="R779" s="237">
        <f>Q779*H779</f>
        <v>0.012972800000000001</v>
      </c>
      <c r="S779" s="237">
        <v>0</v>
      </c>
      <c r="T779" s="238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239" t="s">
        <v>212</v>
      </c>
      <c r="AT779" s="239" t="s">
        <v>355</v>
      </c>
      <c r="AU779" s="239" t="s">
        <v>85</v>
      </c>
      <c r="AY779" s="17" t="s">
        <v>156</v>
      </c>
      <c r="BE779" s="240">
        <f>IF(N779="základní",J779,0)</f>
        <v>0</v>
      </c>
      <c r="BF779" s="240">
        <f>IF(N779="snížená",J779,0)</f>
        <v>0</v>
      </c>
      <c r="BG779" s="240">
        <f>IF(N779="zákl. přenesená",J779,0)</f>
        <v>0</v>
      </c>
      <c r="BH779" s="240">
        <f>IF(N779="sníž. přenesená",J779,0)</f>
        <v>0</v>
      </c>
      <c r="BI779" s="240">
        <f>IF(N779="nulová",J779,0)</f>
        <v>0</v>
      </c>
      <c r="BJ779" s="17" t="s">
        <v>83</v>
      </c>
      <c r="BK779" s="240">
        <f>ROUND(I779*H779,2)</f>
        <v>0</v>
      </c>
      <c r="BL779" s="17" t="s">
        <v>163</v>
      </c>
      <c r="BM779" s="239" t="s">
        <v>757</v>
      </c>
    </row>
    <row r="780" s="14" customFormat="1">
      <c r="A780" s="14"/>
      <c r="B780" s="252"/>
      <c r="C780" s="253"/>
      <c r="D780" s="243" t="s">
        <v>165</v>
      </c>
      <c r="E780" s="253"/>
      <c r="F780" s="255" t="s">
        <v>758</v>
      </c>
      <c r="G780" s="253"/>
      <c r="H780" s="256">
        <v>129.72800000000001</v>
      </c>
      <c r="I780" s="257"/>
      <c r="J780" s="253"/>
      <c r="K780" s="253"/>
      <c r="L780" s="258"/>
      <c r="M780" s="259"/>
      <c r="N780" s="260"/>
      <c r="O780" s="260"/>
      <c r="P780" s="260"/>
      <c r="Q780" s="260"/>
      <c r="R780" s="260"/>
      <c r="S780" s="260"/>
      <c r="T780" s="261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2" t="s">
        <v>165</v>
      </c>
      <c r="AU780" s="262" t="s">
        <v>85</v>
      </c>
      <c r="AV780" s="14" t="s">
        <v>85</v>
      </c>
      <c r="AW780" s="14" t="s">
        <v>4</v>
      </c>
      <c r="AX780" s="14" t="s">
        <v>83</v>
      </c>
      <c r="AY780" s="262" t="s">
        <v>156</v>
      </c>
    </row>
    <row r="781" s="2" customFormat="1" ht="24.15" customHeight="1">
      <c r="A781" s="38"/>
      <c r="B781" s="39"/>
      <c r="C781" s="227" t="s">
        <v>759</v>
      </c>
      <c r="D781" s="227" t="s">
        <v>159</v>
      </c>
      <c r="E781" s="228" t="s">
        <v>760</v>
      </c>
      <c r="F781" s="229" t="s">
        <v>761</v>
      </c>
      <c r="G781" s="230" t="s">
        <v>235</v>
      </c>
      <c r="H781" s="231">
        <v>170.84999999999999</v>
      </c>
      <c r="I781" s="232"/>
      <c r="J781" s="233">
        <f>ROUND(I781*H781,2)</f>
        <v>0</v>
      </c>
      <c r="K781" s="234"/>
      <c r="L781" s="44"/>
      <c r="M781" s="235" t="s">
        <v>1</v>
      </c>
      <c r="N781" s="236" t="s">
        <v>41</v>
      </c>
      <c r="O781" s="91"/>
      <c r="P781" s="237">
        <f>O781*H781</f>
        <v>0</v>
      </c>
      <c r="Q781" s="237">
        <v>0</v>
      </c>
      <c r="R781" s="237">
        <f>Q781*H781</f>
        <v>0</v>
      </c>
      <c r="S781" s="237">
        <v>0</v>
      </c>
      <c r="T781" s="238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9" t="s">
        <v>163</v>
      </c>
      <c r="AT781" s="239" t="s">
        <v>159</v>
      </c>
      <c r="AU781" s="239" t="s">
        <v>85</v>
      </c>
      <c r="AY781" s="17" t="s">
        <v>156</v>
      </c>
      <c r="BE781" s="240">
        <f>IF(N781="základní",J781,0)</f>
        <v>0</v>
      </c>
      <c r="BF781" s="240">
        <f>IF(N781="snížená",J781,0)</f>
        <v>0</v>
      </c>
      <c r="BG781" s="240">
        <f>IF(N781="zákl. přenesená",J781,0)</f>
        <v>0</v>
      </c>
      <c r="BH781" s="240">
        <f>IF(N781="sníž. přenesená",J781,0)</f>
        <v>0</v>
      </c>
      <c r="BI781" s="240">
        <f>IF(N781="nulová",J781,0)</f>
        <v>0</v>
      </c>
      <c r="BJ781" s="17" t="s">
        <v>83</v>
      </c>
      <c r="BK781" s="240">
        <f>ROUND(I781*H781,2)</f>
        <v>0</v>
      </c>
      <c r="BL781" s="17" t="s">
        <v>163</v>
      </c>
      <c r="BM781" s="239" t="s">
        <v>762</v>
      </c>
    </row>
    <row r="782" s="13" customFormat="1">
      <c r="A782" s="13"/>
      <c r="B782" s="241"/>
      <c r="C782" s="242"/>
      <c r="D782" s="243" t="s">
        <v>165</v>
      </c>
      <c r="E782" s="244" t="s">
        <v>1</v>
      </c>
      <c r="F782" s="245" t="s">
        <v>763</v>
      </c>
      <c r="G782" s="242"/>
      <c r="H782" s="244" t="s">
        <v>1</v>
      </c>
      <c r="I782" s="246"/>
      <c r="J782" s="242"/>
      <c r="K782" s="242"/>
      <c r="L782" s="247"/>
      <c r="M782" s="248"/>
      <c r="N782" s="249"/>
      <c r="O782" s="249"/>
      <c r="P782" s="249"/>
      <c r="Q782" s="249"/>
      <c r="R782" s="249"/>
      <c r="S782" s="249"/>
      <c r="T782" s="250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1" t="s">
        <v>165</v>
      </c>
      <c r="AU782" s="251" t="s">
        <v>85</v>
      </c>
      <c r="AV782" s="13" t="s">
        <v>83</v>
      </c>
      <c r="AW782" s="13" t="s">
        <v>32</v>
      </c>
      <c r="AX782" s="13" t="s">
        <v>76</v>
      </c>
      <c r="AY782" s="251" t="s">
        <v>156</v>
      </c>
    </row>
    <row r="783" s="14" customFormat="1">
      <c r="A783" s="14"/>
      <c r="B783" s="252"/>
      <c r="C783" s="253"/>
      <c r="D783" s="243" t="s">
        <v>165</v>
      </c>
      <c r="E783" s="254" t="s">
        <v>1</v>
      </c>
      <c r="F783" s="255" t="s">
        <v>764</v>
      </c>
      <c r="G783" s="253"/>
      <c r="H783" s="256">
        <v>6</v>
      </c>
      <c r="I783" s="257"/>
      <c r="J783" s="253"/>
      <c r="K783" s="253"/>
      <c r="L783" s="258"/>
      <c r="M783" s="259"/>
      <c r="N783" s="260"/>
      <c r="O783" s="260"/>
      <c r="P783" s="260"/>
      <c r="Q783" s="260"/>
      <c r="R783" s="260"/>
      <c r="S783" s="260"/>
      <c r="T783" s="261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2" t="s">
        <v>165</v>
      </c>
      <c r="AU783" s="262" t="s">
        <v>85</v>
      </c>
      <c r="AV783" s="14" t="s">
        <v>85</v>
      </c>
      <c r="AW783" s="14" t="s">
        <v>32</v>
      </c>
      <c r="AX783" s="14" t="s">
        <v>76</v>
      </c>
      <c r="AY783" s="262" t="s">
        <v>156</v>
      </c>
    </row>
    <row r="784" s="14" customFormat="1">
      <c r="A784" s="14"/>
      <c r="B784" s="252"/>
      <c r="C784" s="253"/>
      <c r="D784" s="243" t="s">
        <v>165</v>
      </c>
      <c r="E784" s="254" t="s">
        <v>1</v>
      </c>
      <c r="F784" s="255" t="s">
        <v>765</v>
      </c>
      <c r="G784" s="253"/>
      <c r="H784" s="256">
        <v>7.5</v>
      </c>
      <c r="I784" s="257"/>
      <c r="J784" s="253"/>
      <c r="K784" s="253"/>
      <c r="L784" s="258"/>
      <c r="M784" s="259"/>
      <c r="N784" s="260"/>
      <c r="O784" s="260"/>
      <c r="P784" s="260"/>
      <c r="Q784" s="260"/>
      <c r="R784" s="260"/>
      <c r="S784" s="260"/>
      <c r="T784" s="261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2" t="s">
        <v>165</v>
      </c>
      <c r="AU784" s="262" t="s">
        <v>85</v>
      </c>
      <c r="AV784" s="14" t="s">
        <v>85</v>
      </c>
      <c r="AW784" s="14" t="s">
        <v>32</v>
      </c>
      <c r="AX784" s="14" t="s">
        <v>76</v>
      </c>
      <c r="AY784" s="262" t="s">
        <v>156</v>
      </c>
    </row>
    <row r="785" s="14" customFormat="1">
      <c r="A785" s="14"/>
      <c r="B785" s="252"/>
      <c r="C785" s="253"/>
      <c r="D785" s="243" t="s">
        <v>165</v>
      </c>
      <c r="E785" s="254" t="s">
        <v>1</v>
      </c>
      <c r="F785" s="255" t="s">
        <v>746</v>
      </c>
      <c r="G785" s="253"/>
      <c r="H785" s="256">
        <v>2</v>
      </c>
      <c r="I785" s="257"/>
      <c r="J785" s="253"/>
      <c r="K785" s="253"/>
      <c r="L785" s="258"/>
      <c r="M785" s="259"/>
      <c r="N785" s="260"/>
      <c r="O785" s="260"/>
      <c r="P785" s="260"/>
      <c r="Q785" s="260"/>
      <c r="R785" s="260"/>
      <c r="S785" s="260"/>
      <c r="T785" s="261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2" t="s">
        <v>165</v>
      </c>
      <c r="AU785" s="262" t="s">
        <v>85</v>
      </c>
      <c r="AV785" s="14" t="s">
        <v>85</v>
      </c>
      <c r="AW785" s="14" t="s">
        <v>32</v>
      </c>
      <c r="AX785" s="14" t="s">
        <v>76</v>
      </c>
      <c r="AY785" s="262" t="s">
        <v>156</v>
      </c>
    </row>
    <row r="786" s="14" customFormat="1">
      <c r="A786" s="14"/>
      <c r="B786" s="252"/>
      <c r="C786" s="253"/>
      <c r="D786" s="243" t="s">
        <v>165</v>
      </c>
      <c r="E786" s="254" t="s">
        <v>1</v>
      </c>
      <c r="F786" s="255" t="s">
        <v>766</v>
      </c>
      <c r="G786" s="253"/>
      <c r="H786" s="256">
        <v>5.7999999999999998</v>
      </c>
      <c r="I786" s="257"/>
      <c r="J786" s="253"/>
      <c r="K786" s="253"/>
      <c r="L786" s="258"/>
      <c r="M786" s="259"/>
      <c r="N786" s="260"/>
      <c r="O786" s="260"/>
      <c r="P786" s="260"/>
      <c r="Q786" s="260"/>
      <c r="R786" s="260"/>
      <c r="S786" s="260"/>
      <c r="T786" s="261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62" t="s">
        <v>165</v>
      </c>
      <c r="AU786" s="262" t="s">
        <v>85</v>
      </c>
      <c r="AV786" s="14" t="s">
        <v>85</v>
      </c>
      <c r="AW786" s="14" t="s">
        <v>32</v>
      </c>
      <c r="AX786" s="14" t="s">
        <v>76</v>
      </c>
      <c r="AY786" s="262" t="s">
        <v>156</v>
      </c>
    </row>
    <row r="787" s="14" customFormat="1">
      <c r="A787" s="14"/>
      <c r="B787" s="252"/>
      <c r="C787" s="253"/>
      <c r="D787" s="243" t="s">
        <v>165</v>
      </c>
      <c r="E787" s="254" t="s">
        <v>1</v>
      </c>
      <c r="F787" s="255" t="s">
        <v>767</v>
      </c>
      <c r="G787" s="253"/>
      <c r="H787" s="256">
        <v>13.800000000000001</v>
      </c>
      <c r="I787" s="257"/>
      <c r="J787" s="253"/>
      <c r="K787" s="253"/>
      <c r="L787" s="258"/>
      <c r="M787" s="259"/>
      <c r="N787" s="260"/>
      <c r="O787" s="260"/>
      <c r="P787" s="260"/>
      <c r="Q787" s="260"/>
      <c r="R787" s="260"/>
      <c r="S787" s="260"/>
      <c r="T787" s="261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2" t="s">
        <v>165</v>
      </c>
      <c r="AU787" s="262" t="s">
        <v>85</v>
      </c>
      <c r="AV787" s="14" t="s">
        <v>85</v>
      </c>
      <c r="AW787" s="14" t="s">
        <v>32</v>
      </c>
      <c r="AX787" s="14" t="s">
        <v>76</v>
      </c>
      <c r="AY787" s="262" t="s">
        <v>156</v>
      </c>
    </row>
    <row r="788" s="14" customFormat="1">
      <c r="A788" s="14"/>
      <c r="B788" s="252"/>
      <c r="C788" s="253"/>
      <c r="D788" s="243" t="s">
        <v>165</v>
      </c>
      <c r="E788" s="254" t="s">
        <v>1</v>
      </c>
      <c r="F788" s="255" t="s">
        <v>768</v>
      </c>
      <c r="G788" s="253"/>
      <c r="H788" s="256">
        <v>27.600000000000001</v>
      </c>
      <c r="I788" s="257"/>
      <c r="J788" s="253"/>
      <c r="K788" s="253"/>
      <c r="L788" s="258"/>
      <c r="M788" s="259"/>
      <c r="N788" s="260"/>
      <c r="O788" s="260"/>
      <c r="P788" s="260"/>
      <c r="Q788" s="260"/>
      <c r="R788" s="260"/>
      <c r="S788" s="260"/>
      <c r="T788" s="261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2" t="s">
        <v>165</v>
      </c>
      <c r="AU788" s="262" t="s">
        <v>85</v>
      </c>
      <c r="AV788" s="14" t="s">
        <v>85</v>
      </c>
      <c r="AW788" s="14" t="s">
        <v>32</v>
      </c>
      <c r="AX788" s="14" t="s">
        <v>76</v>
      </c>
      <c r="AY788" s="262" t="s">
        <v>156</v>
      </c>
    </row>
    <row r="789" s="14" customFormat="1">
      <c r="A789" s="14"/>
      <c r="B789" s="252"/>
      <c r="C789" s="253"/>
      <c r="D789" s="243" t="s">
        <v>165</v>
      </c>
      <c r="E789" s="254" t="s">
        <v>1</v>
      </c>
      <c r="F789" s="255" t="s">
        <v>769</v>
      </c>
      <c r="G789" s="253"/>
      <c r="H789" s="256">
        <v>4</v>
      </c>
      <c r="I789" s="257"/>
      <c r="J789" s="253"/>
      <c r="K789" s="253"/>
      <c r="L789" s="258"/>
      <c r="M789" s="259"/>
      <c r="N789" s="260"/>
      <c r="O789" s="260"/>
      <c r="P789" s="260"/>
      <c r="Q789" s="260"/>
      <c r="R789" s="260"/>
      <c r="S789" s="260"/>
      <c r="T789" s="261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2" t="s">
        <v>165</v>
      </c>
      <c r="AU789" s="262" t="s">
        <v>85</v>
      </c>
      <c r="AV789" s="14" t="s">
        <v>85</v>
      </c>
      <c r="AW789" s="14" t="s">
        <v>32</v>
      </c>
      <c r="AX789" s="14" t="s">
        <v>76</v>
      </c>
      <c r="AY789" s="262" t="s">
        <v>156</v>
      </c>
    </row>
    <row r="790" s="14" customFormat="1">
      <c r="A790" s="14"/>
      <c r="B790" s="252"/>
      <c r="C790" s="253"/>
      <c r="D790" s="243" t="s">
        <v>165</v>
      </c>
      <c r="E790" s="254" t="s">
        <v>1</v>
      </c>
      <c r="F790" s="255" t="s">
        <v>739</v>
      </c>
      <c r="G790" s="253"/>
      <c r="H790" s="256">
        <v>1.5</v>
      </c>
      <c r="I790" s="257"/>
      <c r="J790" s="253"/>
      <c r="K790" s="253"/>
      <c r="L790" s="258"/>
      <c r="M790" s="259"/>
      <c r="N790" s="260"/>
      <c r="O790" s="260"/>
      <c r="P790" s="260"/>
      <c r="Q790" s="260"/>
      <c r="R790" s="260"/>
      <c r="S790" s="260"/>
      <c r="T790" s="261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62" t="s">
        <v>165</v>
      </c>
      <c r="AU790" s="262" t="s">
        <v>85</v>
      </c>
      <c r="AV790" s="14" t="s">
        <v>85</v>
      </c>
      <c r="AW790" s="14" t="s">
        <v>32</v>
      </c>
      <c r="AX790" s="14" t="s">
        <v>76</v>
      </c>
      <c r="AY790" s="262" t="s">
        <v>156</v>
      </c>
    </row>
    <row r="791" s="14" customFormat="1">
      <c r="A791" s="14"/>
      <c r="B791" s="252"/>
      <c r="C791" s="253"/>
      <c r="D791" s="243" t="s">
        <v>165</v>
      </c>
      <c r="E791" s="254" t="s">
        <v>1</v>
      </c>
      <c r="F791" s="255" t="s">
        <v>770</v>
      </c>
      <c r="G791" s="253"/>
      <c r="H791" s="256">
        <v>1.5</v>
      </c>
      <c r="I791" s="257"/>
      <c r="J791" s="253"/>
      <c r="K791" s="253"/>
      <c r="L791" s="258"/>
      <c r="M791" s="259"/>
      <c r="N791" s="260"/>
      <c r="O791" s="260"/>
      <c r="P791" s="260"/>
      <c r="Q791" s="260"/>
      <c r="R791" s="260"/>
      <c r="S791" s="260"/>
      <c r="T791" s="261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2" t="s">
        <v>165</v>
      </c>
      <c r="AU791" s="262" t="s">
        <v>85</v>
      </c>
      <c r="AV791" s="14" t="s">
        <v>85</v>
      </c>
      <c r="AW791" s="14" t="s">
        <v>32</v>
      </c>
      <c r="AX791" s="14" t="s">
        <v>76</v>
      </c>
      <c r="AY791" s="262" t="s">
        <v>156</v>
      </c>
    </row>
    <row r="792" s="14" customFormat="1">
      <c r="A792" s="14"/>
      <c r="B792" s="252"/>
      <c r="C792" s="253"/>
      <c r="D792" s="243" t="s">
        <v>165</v>
      </c>
      <c r="E792" s="254" t="s">
        <v>1</v>
      </c>
      <c r="F792" s="255" t="s">
        <v>744</v>
      </c>
      <c r="G792" s="253"/>
      <c r="H792" s="256">
        <v>1.25</v>
      </c>
      <c r="I792" s="257"/>
      <c r="J792" s="253"/>
      <c r="K792" s="253"/>
      <c r="L792" s="258"/>
      <c r="M792" s="259"/>
      <c r="N792" s="260"/>
      <c r="O792" s="260"/>
      <c r="P792" s="260"/>
      <c r="Q792" s="260"/>
      <c r="R792" s="260"/>
      <c r="S792" s="260"/>
      <c r="T792" s="261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2" t="s">
        <v>165</v>
      </c>
      <c r="AU792" s="262" t="s">
        <v>85</v>
      </c>
      <c r="AV792" s="14" t="s">
        <v>85</v>
      </c>
      <c r="AW792" s="14" t="s">
        <v>32</v>
      </c>
      <c r="AX792" s="14" t="s">
        <v>76</v>
      </c>
      <c r="AY792" s="262" t="s">
        <v>156</v>
      </c>
    </row>
    <row r="793" s="14" customFormat="1">
      <c r="A793" s="14"/>
      <c r="B793" s="252"/>
      <c r="C793" s="253"/>
      <c r="D793" s="243" t="s">
        <v>165</v>
      </c>
      <c r="E793" s="254" t="s">
        <v>1</v>
      </c>
      <c r="F793" s="255" t="s">
        <v>83</v>
      </c>
      <c r="G793" s="253"/>
      <c r="H793" s="256">
        <v>1</v>
      </c>
      <c r="I793" s="257"/>
      <c r="J793" s="253"/>
      <c r="K793" s="253"/>
      <c r="L793" s="258"/>
      <c r="M793" s="259"/>
      <c r="N793" s="260"/>
      <c r="O793" s="260"/>
      <c r="P793" s="260"/>
      <c r="Q793" s="260"/>
      <c r="R793" s="260"/>
      <c r="S793" s="260"/>
      <c r="T793" s="261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2" t="s">
        <v>165</v>
      </c>
      <c r="AU793" s="262" t="s">
        <v>85</v>
      </c>
      <c r="AV793" s="14" t="s">
        <v>85</v>
      </c>
      <c r="AW793" s="14" t="s">
        <v>32</v>
      </c>
      <c r="AX793" s="14" t="s">
        <v>76</v>
      </c>
      <c r="AY793" s="262" t="s">
        <v>156</v>
      </c>
    </row>
    <row r="794" s="14" customFormat="1">
      <c r="A794" s="14"/>
      <c r="B794" s="252"/>
      <c r="C794" s="253"/>
      <c r="D794" s="243" t="s">
        <v>165</v>
      </c>
      <c r="E794" s="254" t="s">
        <v>1</v>
      </c>
      <c r="F794" s="255" t="s">
        <v>742</v>
      </c>
      <c r="G794" s="253"/>
      <c r="H794" s="256">
        <v>2.5</v>
      </c>
      <c r="I794" s="257"/>
      <c r="J794" s="253"/>
      <c r="K794" s="253"/>
      <c r="L794" s="258"/>
      <c r="M794" s="259"/>
      <c r="N794" s="260"/>
      <c r="O794" s="260"/>
      <c r="P794" s="260"/>
      <c r="Q794" s="260"/>
      <c r="R794" s="260"/>
      <c r="S794" s="260"/>
      <c r="T794" s="261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2" t="s">
        <v>165</v>
      </c>
      <c r="AU794" s="262" t="s">
        <v>85</v>
      </c>
      <c r="AV794" s="14" t="s">
        <v>85</v>
      </c>
      <c r="AW794" s="14" t="s">
        <v>32</v>
      </c>
      <c r="AX794" s="14" t="s">
        <v>76</v>
      </c>
      <c r="AY794" s="262" t="s">
        <v>156</v>
      </c>
    </row>
    <row r="795" s="13" customFormat="1">
      <c r="A795" s="13"/>
      <c r="B795" s="241"/>
      <c r="C795" s="242"/>
      <c r="D795" s="243" t="s">
        <v>165</v>
      </c>
      <c r="E795" s="244" t="s">
        <v>1</v>
      </c>
      <c r="F795" s="245" t="s">
        <v>771</v>
      </c>
      <c r="G795" s="242"/>
      <c r="H795" s="244" t="s">
        <v>1</v>
      </c>
      <c r="I795" s="246"/>
      <c r="J795" s="242"/>
      <c r="K795" s="242"/>
      <c r="L795" s="247"/>
      <c r="M795" s="248"/>
      <c r="N795" s="249"/>
      <c r="O795" s="249"/>
      <c r="P795" s="249"/>
      <c r="Q795" s="249"/>
      <c r="R795" s="249"/>
      <c r="S795" s="249"/>
      <c r="T795" s="25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1" t="s">
        <v>165</v>
      </c>
      <c r="AU795" s="251" t="s">
        <v>85</v>
      </c>
      <c r="AV795" s="13" t="s">
        <v>83</v>
      </c>
      <c r="AW795" s="13" t="s">
        <v>32</v>
      </c>
      <c r="AX795" s="13" t="s">
        <v>76</v>
      </c>
      <c r="AY795" s="251" t="s">
        <v>156</v>
      </c>
    </row>
    <row r="796" s="13" customFormat="1">
      <c r="A796" s="13"/>
      <c r="B796" s="241"/>
      <c r="C796" s="242"/>
      <c r="D796" s="243" t="s">
        <v>165</v>
      </c>
      <c r="E796" s="244" t="s">
        <v>1</v>
      </c>
      <c r="F796" s="245" t="s">
        <v>181</v>
      </c>
      <c r="G796" s="242"/>
      <c r="H796" s="244" t="s">
        <v>1</v>
      </c>
      <c r="I796" s="246"/>
      <c r="J796" s="242"/>
      <c r="K796" s="242"/>
      <c r="L796" s="247"/>
      <c r="M796" s="248"/>
      <c r="N796" s="249"/>
      <c r="O796" s="249"/>
      <c r="P796" s="249"/>
      <c r="Q796" s="249"/>
      <c r="R796" s="249"/>
      <c r="S796" s="249"/>
      <c r="T796" s="250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1" t="s">
        <v>165</v>
      </c>
      <c r="AU796" s="251" t="s">
        <v>85</v>
      </c>
      <c r="AV796" s="13" t="s">
        <v>83</v>
      </c>
      <c r="AW796" s="13" t="s">
        <v>32</v>
      </c>
      <c r="AX796" s="13" t="s">
        <v>76</v>
      </c>
      <c r="AY796" s="251" t="s">
        <v>156</v>
      </c>
    </row>
    <row r="797" s="13" customFormat="1">
      <c r="A797" s="13"/>
      <c r="B797" s="241"/>
      <c r="C797" s="242"/>
      <c r="D797" s="243" t="s">
        <v>165</v>
      </c>
      <c r="E797" s="244" t="s">
        <v>1</v>
      </c>
      <c r="F797" s="245" t="s">
        <v>638</v>
      </c>
      <c r="G797" s="242"/>
      <c r="H797" s="244" t="s">
        <v>1</v>
      </c>
      <c r="I797" s="246"/>
      <c r="J797" s="242"/>
      <c r="K797" s="242"/>
      <c r="L797" s="247"/>
      <c r="M797" s="248"/>
      <c r="N797" s="249"/>
      <c r="O797" s="249"/>
      <c r="P797" s="249"/>
      <c r="Q797" s="249"/>
      <c r="R797" s="249"/>
      <c r="S797" s="249"/>
      <c r="T797" s="250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1" t="s">
        <v>165</v>
      </c>
      <c r="AU797" s="251" t="s">
        <v>85</v>
      </c>
      <c r="AV797" s="13" t="s">
        <v>83</v>
      </c>
      <c r="AW797" s="13" t="s">
        <v>32</v>
      </c>
      <c r="AX797" s="13" t="s">
        <v>76</v>
      </c>
      <c r="AY797" s="251" t="s">
        <v>156</v>
      </c>
    </row>
    <row r="798" s="14" customFormat="1">
      <c r="A798" s="14"/>
      <c r="B798" s="252"/>
      <c r="C798" s="253"/>
      <c r="D798" s="243" t="s">
        <v>165</v>
      </c>
      <c r="E798" s="254" t="s">
        <v>1</v>
      </c>
      <c r="F798" s="255" t="s">
        <v>85</v>
      </c>
      <c r="G798" s="253"/>
      <c r="H798" s="256">
        <v>2</v>
      </c>
      <c r="I798" s="257"/>
      <c r="J798" s="253"/>
      <c r="K798" s="253"/>
      <c r="L798" s="258"/>
      <c r="M798" s="259"/>
      <c r="N798" s="260"/>
      <c r="O798" s="260"/>
      <c r="P798" s="260"/>
      <c r="Q798" s="260"/>
      <c r="R798" s="260"/>
      <c r="S798" s="260"/>
      <c r="T798" s="261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2" t="s">
        <v>165</v>
      </c>
      <c r="AU798" s="262" t="s">
        <v>85</v>
      </c>
      <c r="AV798" s="14" t="s">
        <v>85</v>
      </c>
      <c r="AW798" s="14" t="s">
        <v>32</v>
      </c>
      <c r="AX798" s="14" t="s">
        <v>76</v>
      </c>
      <c r="AY798" s="262" t="s">
        <v>156</v>
      </c>
    </row>
    <row r="799" s="14" customFormat="1">
      <c r="A799" s="14"/>
      <c r="B799" s="252"/>
      <c r="C799" s="253"/>
      <c r="D799" s="243" t="s">
        <v>165</v>
      </c>
      <c r="E799" s="254" t="s">
        <v>1</v>
      </c>
      <c r="F799" s="255" t="s">
        <v>739</v>
      </c>
      <c r="G799" s="253"/>
      <c r="H799" s="256">
        <v>1.5</v>
      </c>
      <c r="I799" s="257"/>
      <c r="J799" s="253"/>
      <c r="K799" s="253"/>
      <c r="L799" s="258"/>
      <c r="M799" s="259"/>
      <c r="N799" s="260"/>
      <c r="O799" s="260"/>
      <c r="P799" s="260"/>
      <c r="Q799" s="260"/>
      <c r="R799" s="260"/>
      <c r="S799" s="260"/>
      <c r="T799" s="261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2" t="s">
        <v>165</v>
      </c>
      <c r="AU799" s="262" t="s">
        <v>85</v>
      </c>
      <c r="AV799" s="14" t="s">
        <v>85</v>
      </c>
      <c r="AW799" s="14" t="s">
        <v>32</v>
      </c>
      <c r="AX799" s="14" t="s">
        <v>76</v>
      </c>
      <c r="AY799" s="262" t="s">
        <v>156</v>
      </c>
    </row>
    <row r="800" s="13" customFormat="1">
      <c r="A800" s="13"/>
      <c r="B800" s="241"/>
      <c r="C800" s="242"/>
      <c r="D800" s="243" t="s">
        <v>165</v>
      </c>
      <c r="E800" s="244" t="s">
        <v>1</v>
      </c>
      <c r="F800" s="245" t="s">
        <v>644</v>
      </c>
      <c r="G800" s="242"/>
      <c r="H800" s="244" t="s">
        <v>1</v>
      </c>
      <c r="I800" s="246"/>
      <c r="J800" s="242"/>
      <c r="K800" s="242"/>
      <c r="L800" s="247"/>
      <c r="M800" s="248"/>
      <c r="N800" s="249"/>
      <c r="O800" s="249"/>
      <c r="P800" s="249"/>
      <c r="Q800" s="249"/>
      <c r="R800" s="249"/>
      <c r="S800" s="249"/>
      <c r="T800" s="250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51" t="s">
        <v>165</v>
      </c>
      <c r="AU800" s="251" t="s">
        <v>85</v>
      </c>
      <c r="AV800" s="13" t="s">
        <v>83</v>
      </c>
      <c r="AW800" s="13" t="s">
        <v>32</v>
      </c>
      <c r="AX800" s="13" t="s">
        <v>76</v>
      </c>
      <c r="AY800" s="251" t="s">
        <v>156</v>
      </c>
    </row>
    <row r="801" s="14" customFormat="1">
      <c r="A801" s="14"/>
      <c r="B801" s="252"/>
      <c r="C801" s="253"/>
      <c r="D801" s="243" t="s">
        <v>165</v>
      </c>
      <c r="E801" s="254" t="s">
        <v>1</v>
      </c>
      <c r="F801" s="255" t="s">
        <v>85</v>
      </c>
      <c r="G801" s="253"/>
      <c r="H801" s="256">
        <v>2</v>
      </c>
      <c r="I801" s="257"/>
      <c r="J801" s="253"/>
      <c r="K801" s="253"/>
      <c r="L801" s="258"/>
      <c r="M801" s="259"/>
      <c r="N801" s="260"/>
      <c r="O801" s="260"/>
      <c r="P801" s="260"/>
      <c r="Q801" s="260"/>
      <c r="R801" s="260"/>
      <c r="S801" s="260"/>
      <c r="T801" s="261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2" t="s">
        <v>165</v>
      </c>
      <c r="AU801" s="262" t="s">
        <v>85</v>
      </c>
      <c r="AV801" s="14" t="s">
        <v>85</v>
      </c>
      <c r="AW801" s="14" t="s">
        <v>32</v>
      </c>
      <c r="AX801" s="14" t="s">
        <v>76</v>
      </c>
      <c r="AY801" s="262" t="s">
        <v>156</v>
      </c>
    </row>
    <row r="802" s="14" customFormat="1">
      <c r="A802" s="14"/>
      <c r="B802" s="252"/>
      <c r="C802" s="253"/>
      <c r="D802" s="243" t="s">
        <v>165</v>
      </c>
      <c r="E802" s="254" t="s">
        <v>1</v>
      </c>
      <c r="F802" s="255" t="s">
        <v>739</v>
      </c>
      <c r="G802" s="253"/>
      <c r="H802" s="256">
        <v>1.5</v>
      </c>
      <c r="I802" s="257"/>
      <c r="J802" s="253"/>
      <c r="K802" s="253"/>
      <c r="L802" s="258"/>
      <c r="M802" s="259"/>
      <c r="N802" s="260"/>
      <c r="O802" s="260"/>
      <c r="P802" s="260"/>
      <c r="Q802" s="260"/>
      <c r="R802" s="260"/>
      <c r="S802" s="260"/>
      <c r="T802" s="261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62" t="s">
        <v>165</v>
      </c>
      <c r="AU802" s="262" t="s">
        <v>85</v>
      </c>
      <c r="AV802" s="14" t="s">
        <v>85</v>
      </c>
      <c r="AW802" s="14" t="s">
        <v>32</v>
      </c>
      <c r="AX802" s="14" t="s">
        <v>76</v>
      </c>
      <c r="AY802" s="262" t="s">
        <v>156</v>
      </c>
    </row>
    <row r="803" s="13" customFormat="1">
      <c r="A803" s="13"/>
      <c r="B803" s="241"/>
      <c r="C803" s="242"/>
      <c r="D803" s="243" t="s">
        <v>165</v>
      </c>
      <c r="E803" s="244" t="s">
        <v>1</v>
      </c>
      <c r="F803" s="245" t="s">
        <v>174</v>
      </c>
      <c r="G803" s="242"/>
      <c r="H803" s="244" t="s">
        <v>1</v>
      </c>
      <c r="I803" s="246"/>
      <c r="J803" s="242"/>
      <c r="K803" s="242"/>
      <c r="L803" s="247"/>
      <c r="M803" s="248"/>
      <c r="N803" s="249"/>
      <c r="O803" s="249"/>
      <c r="P803" s="249"/>
      <c r="Q803" s="249"/>
      <c r="R803" s="249"/>
      <c r="S803" s="249"/>
      <c r="T803" s="250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51" t="s">
        <v>165</v>
      </c>
      <c r="AU803" s="251" t="s">
        <v>85</v>
      </c>
      <c r="AV803" s="13" t="s">
        <v>83</v>
      </c>
      <c r="AW803" s="13" t="s">
        <v>32</v>
      </c>
      <c r="AX803" s="13" t="s">
        <v>76</v>
      </c>
      <c r="AY803" s="251" t="s">
        <v>156</v>
      </c>
    </row>
    <row r="804" s="14" customFormat="1">
      <c r="A804" s="14"/>
      <c r="B804" s="252"/>
      <c r="C804" s="253"/>
      <c r="D804" s="243" t="s">
        <v>165</v>
      </c>
      <c r="E804" s="254" t="s">
        <v>1</v>
      </c>
      <c r="F804" s="255" t="s">
        <v>740</v>
      </c>
      <c r="G804" s="253"/>
      <c r="H804" s="256">
        <v>4.7999999999999998</v>
      </c>
      <c r="I804" s="257"/>
      <c r="J804" s="253"/>
      <c r="K804" s="253"/>
      <c r="L804" s="258"/>
      <c r="M804" s="259"/>
      <c r="N804" s="260"/>
      <c r="O804" s="260"/>
      <c r="P804" s="260"/>
      <c r="Q804" s="260"/>
      <c r="R804" s="260"/>
      <c r="S804" s="260"/>
      <c r="T804" s="261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2" t="s">
        <v>165</v>
      </c>
      <c r="AU804" s="262" t="s">
        <v>85</v>
      </c>
      <c r="AV804" s="14" t="s">
        <v>85</v>
      </c>
      <c r="AW804" s="14" t="s">
        <v>32</v>
      </c>
      <c r="AX804" s="14" t="s">
        <v>76</v>
      </c>
      <c r="AY804" s="262" t="s">
        <v>156</v>
      </c>
    </row>
    <row r="805" s="14" customFormat="1">
      <c r="A805" s="14"/>
      <c r="B805" s="252"/>
      <c r="C805" s="253"/>
      <c r="D805" s="243" t="s">
        <v>165</v>
      </c>
      <c r="E805" s="254" t="s">
        <v>1</v>
      </c>
      <c r="F805" s="255" t="s">
        <v>741</v>
      </c>
      <c r="G805" s="253"/>
      <c r="H805" s="256">
        <v>7.2000000000000002</v>
      </c>
      <c r="I805" s="257"/>
      <c r="J805" s="253"/>
      <c r="K805" s="253"/>
      <c r="L805" s="258"/>
      <c r="M805" s="259"/>
      <c r="N805" s="260"/>
      <c r="O805" s="260"/>
      <c r="P805" s="260"/>
      <c r="Q805" s="260"/>
      <c r="R805" s="260"/>
      <c r="S805" s="260"/>
      <c r="T805" s="261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2" t="s">
        <v>165</v>
      </c>
      <c r="AU805" s="262" t="s">
        <v>85</v>
      </c>
      <c r="AV805" s="14" t="s">
        <v>85</v>
      </c>
      <c r="AW805" s="14" t="s">
        <v>32</v>
      </c>
      <c r="AX805" s="14" t="s">
        <v>76</v>
      </c>
      <c r="AY805" s="262" t="s">
        <v>156</v>
      </c>
    </row>
    <row r="806" s="13" customFormat="1">
      <c r="A806" s="13"/>
      <c r="B806" s="241"/>
      <c r="C806" s="242"/>
      <c r="D806" s="243" t="s">
        <v>165</v>
      </c>
      <c r="E806" s="244" t="s">
        <v>1</v>
      </c>
      <c r="F806" s="245" t="s">
        <v>174</v>
      </c>
      <c r="G806" s="242"/>
      <c r="H806" s="244" t="s">
        <v>1</v>
      </c>
      <c r="I806" s="246"/>
      <c r="J806" s="242"/>
      <c r="K806" s="242"/>
      <c r="L806" s="247"/>
      <c r="M806" s="248"/>
      <c r="N806" s="249"/>
      <c r="O806" s="249"/>
      <c r="P806" s="249"/>
      <c r="Q806" s="249"/>
      <c r="R806" s="249"/>
      <c r="S806" s="249"/>
      <c r="T806" s="250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51" t="s">
        <v>165</v>
      </c>
      <c r="AU806" s="251" t="s">
        <v>85</v>
      </c>
      <c r="AV806" s="13" t="s">
        <v>83</v>
      </c>
      <c r="AW806" s="13" t="s">
        <v>32</v>
      </c>
      <c r="AX806" s="13" t="s">
        <v>76</v>
      </c>
      <c r="AY806" s="251" t="s">
        <v>156</v>
      </c>
    </row>
    <row r="807" s="14" customFormat="1">
      <c r="A807" s="14"/>
      <c r="B807" s="252"/>
      <c r="C807" s="253"/>
      <c r="D807" s="243" t="s">
        <v>165</v>
      </c>
      <c r="E807" s="254" t="s">
        <v>1</v>
      </c>
      <c r="F807" s="255" t="s">
        <v>509</v>
      </c>
      <c r="G807" s="253"/>
      <c r="H807" s="256">
        <v>2</v>
      </c>
      <c r="I807" s="257"/>
      <c r="J807" s="253"/>
      <c r="K807" s="253"/>
      <c r="L807" s="258"/>
      <c r="M807" s="259"/>
      <c r="N807" s="260"/>
      <c r="O807" s="260"/>
      <c r="P807" s="260"/>
      <c r="Q807" s="260"/>
      <c r="R807" s="260"/>
      <c r="S807" s="260"/>
      <c r="T807" s="261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62" t="s">
        <v>165</v>
      </c>
      <c r="AU807" s="262" t="s">
        <v>85</v>
      </c>
      <c r="AV807" s="14" t="s">
        <v>85</v>
      </c>
      <c r="AW807" s="14" t="s">
        <v>32</v>
      </c>
      <c r="AX807" s="14" t="s">
        <v>76</v>
      </c>
      <c r="AY807" s="262" t="s">
        <v>156</v>
      </c>
    </row>
    <row r="808" s="14" customFormat="1">
      <c r="A808" s="14"/>
      <c r="B808" s="252"/>
      <c r="C808" s="253"/>
      <c r="D808" s="243" t="s">
        <v>165</v>
      </c>
      <c r="E808" s="254" t="s">
        <v>1</v>
      </c>
      <c r="F808" s="255" t="s">
        <v>742</v>
      </c>
      <c r="G808" s="253"/>
      <c r="H808" s="256">
        <v>2.5</v>
      </c>
      <c r="I808" s="257"/>
      <c r="J808" s="253"/>
      <c r="K808" s="253"/>
      <c r="L808" s="258"/>
      <c r="M808" s="259"/>
      <c r="N808" s="260"/>
      <c r="O808" s="260"/>
      <c r="P808" s="260"/>
      <c r="Q808" s="260"/>
      <c r="R808" s="260"/>
      <c r="S808" s="260"/>
      <c r="T808" s="261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2" t="s">
        <v>165</v>
      </c>
      <c r="AU808" s="262" t="s">
        <v>85</v>
      </c>
      <c r="AV808" s="14" t="s">
        <v>85</v>
      </c>
      <c r="AW808" s="14" t="s">
        <v>32</v>
      </c>
      <c r="AX808" s="14" t="s">
        <v>76</v>
      </c>
      <c r="AY808" s="262" t="s">
        <v>156</v>
      </c>
    </row>
    <row r="809" s="13" customFormat="1">
      <c r="A809" s="13"/>
      <c r="B809" s="241"/>
      <c r="C809" s="242"/>
      <c r="D809" s="243" t="s">
        <v>165</v>
      </c>
      <c r="E809" s="244" t="s">
        <v>1</v>
      </c>
      <c r="F809" s="245" t="s">
        <v>172</v>
      </c>
      <c r="G809" s="242"/>
      <c r="H809" s="244" t="s">
        <v>1</v>
      </c>
      <c r="I809" s="246"/>
      <c r="J809" s="242"/>
      <c r="K809" s="242"/>
      <c r="L809" s="247"/>
      <c r="M809" s="248"/>
      <c r="N809" s="249"/>
      <c r="O809" s="249"/>
      <c r="P809" s="249"/>
      <c r="Q809" s="249"/>
      <c r="R809" s="249"/>
      <c r="S809" s="249"/>
      <c r="T809" s="250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1" t="s">
        <v>165</v>
      </c>
      <c r="AU809" s="251" t="s">
        <v>85</v>
      </c>
      <c r="AV809" s="13" t="s">
        <v>83</v>
      </c>
      <c r="AW809" s="13" t="s">
        <v>32</v>
      </c>
      <c r="AX809" s="13" t="s">
        <v>76</v>
      </c>
      <c r="AY809" s="251" t="s">
        <v>156</v>
      </c>
    </row>
    <row r="810" s="14" customFormat="1">
      <c r="A810" s="14"/>
      <c r="B810" s="252"/>
      <c r="C810" s="253"/>
      <c r="D810" s="243" t="s">
        <v>165</v>
      </c>
      <c r="E810" s="254" t="s">
        <v>1</v>
      </c>
      <c r="F810" s="255" t="s">
        <v>743</v>
      </c>
      <c r="G810" s="253"/>
      <c r="H810" s="256">
        <v>3</v>
      </c>
      <c r="I810" s="257"/>
      <c r="J810" s="253"/>
      <c r="K810" s="253"/>
      <c r="L810" s="258"/>
      <c r="M810" s="259"/>
      <c r="N810" s="260"/>
      <c r="O810" s="260"/>
      <c r="P810" s="260"/>
      <c r="Q810" s="260"/>
      <c r="R810" s="260"/>
      <c r="S810" s="260"/>
      <c r="T810" s="261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2" t="s">
        <v>165</v>
      </c>
      <c r="AU810" s="262" t="s">
        <v>85</v>
      </c>
      <c r="AV810" s="14" t="s">
        <v>85</v>
      </c>
      <c r="AW810" s="14" t="s">
        <v>32</v>
      </c>
      <c r="AX810" s="14" t="s">
        <v>76</v>
      </c>
      <c r="AY810" s="262" t="s">
        <v>156</v>
      </c>
    </row>
    <row r="811" s="14" customFormat="1">
      <c r="A811" s="14"/>
      <c r="B811" s="252"/>
      <c r="C811" s="253"/>
      <c r="D811" s="243" t="s">
        <v>165</v>
      </c>
      <c r="E811" s="254" t="s">
        <v>1</v>
      </c>
      <c r="F811" s="255" t="s">
        <v>744</v>
      </c>
      <c r="G811" s="253"/>
      <c r="H811" s="256">
        <v>1.25</v>
      </c>
      <c r="I811" s="257"/>
      <c r="J811" s="253"/>
      <c r="K811" s="253"/>
      <c r="L811" s="258"/>
      <c r="M811" s="259"/>
      <c r="N811" s="260"/>
      <c r="O811" s="260"/>
      <c r="P811" s="260"/>
      <c r="Q811" s="260"/>
      <c r="R811" s="260"/>
      <c r="S811" s="260"/>
      <c r="T811" s="261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62" t="s">
        <v>165</v>
      </c>
      <c r="AU811" s="262" t="s">
        <v>85</v>
      </c>
      <c r="AV811" s="14" t="s">
        <v>85</v>
      </c>
      <c r="AW811" s="14" t="s">
        <v>32</v>
      </c>
      <c r="AX811" s="14" t="s">
        <v>76</v>
      </c>
      <c r="AY811" s="262" t="s">
        <v>156</v>
      </c>
    </row>
    <row r="812" s="13" customFormat="1">
      <c r="A812" s="13"/>
      <c r="B812" s="241"/>
      <c r="C812" s="242"/>
      <c r="D812" s="243" t="s">
        <v>165</v>
      </c>
      <c r="E812" s="244" t="s">
        <v>1</v>
      </c>
      <c r="F812" s="245" t="s">
        <v>185</v>
      </c>
      <c r="G812" s="242"/>
      <c r="H812" s="244" t="s">
        <v>1</v>
      </c>
      <c r="I812" s="246"/>
      <c r="J812" s="242"/>
      <c r="K812" s="242"/>
      <c r="L812" s="247"/>
      <c r="M812" s="248"/>
      <c r="N812" s="249"/>
      <c r="O812" s="249"/>
      <c r="P812" s="249"/>
      <c r="Q812" s="249"/>
      <c r="R812" s="249"/>
      <c r="S812" s="249"/>
      <c r="T812" s="250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1" t="s">
        <v>165</v>
      </c>
      <c r="AU812" s="251" t="s">
        <v>85</v>
      </c>
      <c r="AV812" s="13" t="s">
        <v>83</v>
      </c>
      <c r="AW812" s="13" t="s">
        <v>32</v>
      </c>
      <c r="AX812" s="13" t="s">
        <v>76</v>
      </c>
      <c r="AY812" s="251" t="s">
        <v>156</v>
      </c>
    </row>
    <row r="813" s="13" customFormat="1">
      <c r="A813" s="13"/>
      <c r="B813" s="241"/>
      <c r="C813" s="242"/>
      <c r="D813" s="243" t="s">
        <v>165</v>
      </c>
      <c r="E813" s="244" t="s">
        <v>1</v>
      </c>
      <c r="F813" s="245" t="s">
        <v>652</v>
      </c>
      <c r="G813" s="242"/>
      <c r="H813" s="244" t="s">
        <v>1</v>
      </c>
      <c r="I813" s="246"/>
      <c r="J813" s="242"/>
      <c r="K813" s="242"/>
      <c r="L813" s="247"/>
      <c r="M813" s="248"/>
      <c r="N813" s="249"/>
      <c r="O813" s="249"/>
      <c r="P813" s="249"/>
      <c r="Q813" s="249"/>
      <c r="R813" s="249"/>
      <c r="S813" s="249"/>
      <c r="T813" s="250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1" t="s">
        <v>165</v>
      </c>
      <c r="AU813" s="251" t="s">
        <v>85</v>
      </c>
      <c r="AV813" s="13" t="s">
        <v>83</v>
      </c>
      <c r="AW813" s="13" t="s">
        <v>32</v>
      </c>
      <c r="AX813" s="13" t="s">
        <v>76</v>
      </c>
      <c r="AY813" s="251" t="s">
        <v>156</v>
      </c>
    </row>
    <row r="814" s="14" customFormat="1">
      <c r="A814" s="14"/>
      <c r="B814" s="252"/>
      <c r="C814" s="253"/>
      <c r="D814" s="243" t="s">
        <v>165</v>
      </c>
      <c r="E814" s="254" t="s">
        <v>1</v>
      </c>
      <c r="F814" s="255" t="s">
        <v>772</v>
      </c>
      <c r="G814" s="253"/>
      <c r="H814" s="256">
        <v>20.699999999999999</v>
      </c>
      <c r="I814" s="257"/>
      <c r="J814" s="253"/>
      <c r="K814" s="253"/>
      <c r="L814" s="258"/>
      <c r="M814" s="259"/>
      <c r="N814" s="260"/>
      <c r="O814" s="260"/>
      <c r="P814" s="260"/>
      <c r="Q814" s="260"/>
      <c r="R814" s="260"/>
      <c r="S814" s="260"/>
      <c r="T814" s="261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2" t="s">
        <v>165</v>
      </c>
      <c r="AU814" s="262" t="s">
        <v>85</v>
      </c>
      <c r="AV814" s="14" t="s">
        <v>85</v>
      </c>
      <c r="AW814" s="14" t="s">
        <v>32</v>
      </c>
      <c r="AX814" s="14" t="s">
        <v>76</v>
      </c>
      <c r="AY814" s="262" t="s">
        <v>156</v>
      </c>
    </row>
    <row r="815" s="13" customFormat="1">
      <c r="A815" s="13"/>
      <c r="B815" s="241"/>
      <c r="C815" s="242"/>
      <c r="D815" s="243" t="s">
        <v>165</v>
      </c>
      <c r="E815" s="244" t="s">
        <v>1</v>
      </c>
      <c r="F815" s="245" t="s">
        <v>658</v>
      </c>
      <c r="G815" s="242"/>
      <c r="H815" s="244" t="s">
        <v>1</v>
      </c>
      <c r="I815" s="246"/>
      <c r="J815" s="242"/>
      <c r="K815" s="242"/>
      <c r="L815" s="247"/>
      <c r="M815" s="248"/>
      <c r="N815" s="249"/>
      <c r="O815" s="249"/>
      <c r="P815" s="249"/>
      <c r="Q815" s="249"/>
      <c r="R815" s="249"/>
      <c r="S815" s="249"/>
      <c r="T815" s="250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1" t="s">
        <v>165</v>
      </c>
      <c r="AU815" s="251" t="s">
        <v>85</v>
      </c>
      <c r="AV815" s="13" t="s">
        <v>83</v>
      </c>
      <c r="AW815" s="13" t="s">
        <v>32</v>
      </c>
      <c r="AX815" s="13" t="s">
        <v>76</v>
      </c>
      <c r="AY815" s="251" t="s">
        <v>156</v>
      </c>
    </row>
    <row r="816" s="14" customFormat="1">
      <c r="A816" s="14"/>
      <c r="B816" s="252"/>
      <c r="C816" s="253"/>
      <c r="D816" s="243" t="s">
        <v>165</v>
      </c>
      <c r="E816" s="254" t="s">
        <v>1</v>
      </c>
      <c r="F816" s="255" t="s">
        <v>772</v>
      </c>
      <c r="G816" s="253"/>
      <c r="H816" s="256">
        <v>20.699999999999999</v>
      </c>
      <c r="I816" s="257"/>
      <c r="J816" s="253"/>
      <c r="K816" s="253"/>
      <c r="L816" s="258"/>
      <c r="M816" s="259"/>
      <c r="N816" s="260"/>
      <c r="O816" s="260"/>
      <c r="P816" s="260"/>
      <c r="Q816" s="260"/>
      <c r="R816" s="260"/>
      <c r="S816" s="260"/>
      <c r="T816" s="261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2" t="s">
        <v>165</v>
      </c>
      <c r="AU816" s="262" t="s">
        <v>85</v>
      </c>
      <c r="AV816" s="14" t="s">
        <v>85</v>
      </c>
      <c r="AW816" s="14" t="s">
        <v>32</v>
      </c>
      <c r="AX816" s="14" t="s">
        <v>76</v>
      </c>
      <c r="AY816" s="262" t="s">
        <v>156</v>
      </c>
    </row>
    <row r="817" s="13" customFormat="1">
      <c r="A817" s="13"/>
      <c r="B817" s="241"/>
      <c r="C817" s="242"/>
      <c r="D817" s="243" t="s">
        <v>165</v>
      </c>
      <c r="E817" s="244" t="s">
        <v>1</v>
      </c>
      <c r="F817" s="245" t="s">
        <v>659</v>
      </c>
      <c r="G817" s="242"/>
      <c r="H817" s="244" t="s">
        <v>1</v>
      </c>
      <c r="I817" s="246"/>
      <c r="J817" s="242"/>
      <c r="K817" s="242"/>
      <c r="L817" s="247"/>
      <c r="M817" s="248"/>
      <c r="N817" s="249"/>
      <c r="O817" s="249"/>
      <c r="P817" s="249"/>
      <c r="Q817" s="249"/>
      <c r="R817" s="249"/>
      <c r="S817" s="249"/>
      <c r="T817" s="250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1" t="s">
        <v>165</v>
      </c>
      <c r="AU817" s="251" t="s">
        <v>85</v>
      </c>
      <c r="AV817" s="13" t="s">
        <v>83</v>
      </c>
      <c r="AW817" s="13" t="s">
        <v>32</v>
      </c>
      <c r="AX817" s="13" t="s">
        <v>76</v>
      </c>
      <c r="AY817" s="251" t="s">
        <v>156</v>
      </c>
    </row>
    <row r="818" s="14" customFormat="1">
      <c r="A818" s="14"/>
      <c r="B818" s="252"/>
      <c r="C818" s="253"/>
      <c r="D818" s="243" t="s">
        <v>165</v>
      </c>
      <c r="E818" s="254" t="s">
        <v>1</v>
      </c>
      <c r="F818" s="255" t="s">
        <v>746</v>
      </c>
      <c r="G818" s="253"/>
      <c r="H818" s="256">
        <v>2</v>
      </c>
      <c r="I818" s="257"/>
      <c r="J818" s="253"/>
      <c r="K818" s="253"/>
      <c r="L818" s="258"/>
      <c r="M818" s="259"/>
      <c r="N818" s="260"/>
      <c r="O818" s="260"/>
      <c r="P818" s="260"/>
      <c r="Q818" s="260"/>
      <c r="R818" s="260"/>
      <c r="S818" s="260"/>
      <c r="T818" s="261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2" t="s">
        <v>165</v>
      </c>
      <c r="AU818" s="262" t="s">
        <v>85</v>
      </c>
      <c r="AV818" s="14" t="s">
        <v>85</v>
      </c>
      <c r="AW818" s="14" t="s">
        <v>32</v>
      </c>
      <c r="AX818" s="14" t="s">
        <v>76</v>
      </c>
      <c r="AY818" s="262" t="s">
        <v>156</v>
      </c>
    </row>
    <row r="819" s="14" customFormat="1">
      <c r="A819" s="14"/>
      <c r="B819" s="252"/>
      <c r="C819" s="253"/>
      <c r="D819" s="243" t="s">
        <v>165</v>
      </c>
      <c r="E819" s="254" t="s">
        <v>1</v>
      </c>
      <c r="F819" s="255" t="s">
        <v>742</v>
      </c>
      <c r="G819" s="253"/>
      <c r="H819" s="256">
        <v>2.5</v>
      </c>
      <c r="I819" s="257"/>
      <c r="J819" s="253"/>
      <c r="K819" s="253"/>
      <c r="L819" s="258"/>
      <c r="M819" s="259"/>
      <c r="N819" s="260"/>
      <c r="O819" s="260"/>
      <c r="P819" s="260"/>
      <c r="Q819" s="260"/>
      <c r="R819" s="260"/>
      <c r="S819" s="260"/>
      <c r="T819" s="261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2" t="s">
        <v>165</v>
      </c>
      <c r="AU819" s="262" t="s">
        <v>85</v>
      </c>
      <c r="AV819" s="14" t="s">
        <v>85</v>
      </c>
      <c r="AW819" s="14" t="s">
        <v>32</v>
      </c>
      <c r="AX819" s="14" t="s">
        <v>76</v>
      </c>
      <c r="AY819" s="262" t="s">
        <v>156</v>
      </c>
    </row>
    <row r="820" s="13" customFormat="1">
      <c r="A820" s="13"/>
      <c r="B820" s="241"/>
      <c r="C820" s="242"/>
      <c r="D820" s="243" t="s">
        <v>165</v>
      </c>
      <c r="E820" s="244" t="s">
        <v>1</v>
      </c>
      <c r="F820" s="245" t="s">
        <v>662</v>
      </c>
      <c r="G820" s="242"/>
      <c r="H820" s="244" t="s">
        <v>1</v>
      </c>
      <c r="I820" s="246"/>
      <c r="J820" s="242"/>
      <c r="K820" s="242"/>
      <c r="L820" s="247"/>
      <c r="M820" s="248"/>
      <c r="N820" s="249"/>
      <c r="O820" s="249"/>
      <c r="P820" s="249"/>
      <c r="Q820" s="249"/>
      <c r="R820" s="249"/>
      <c r="S820" s="249"/>
      <c r="T820" s="250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1" t="s">
        <v>165</v>
      </c>
      <c r="AU820" s="251" t="s">
        <v>85</v>
      </c>
      <c r="AV820" s="13" t="s">
        <v>83</v>
      </c>
      <c r="AW820" s="13" t="s">
        <v>32</v>
      </c>
      <c r="AX820" s="13" t="s">
        <v>76</v>
      </c>
      <c r="AY820" s="251" t="s">
        <v>156</v>
      </c>
    </row>
    <row r="821" s="14" customFormat="1">
      <c r="A821" s="14"/>
      <c r="B821" s="252"/>
      <c r="C821" s="253"/>
      <c r="D821" s="243" t="s">
        <v>165</v>
      </c>
      <c r="E821" s="254" t="s">
        <v>1</v>
      </c>
      <c r="F821" s="255" t="s">
        <v>746</v>
      </c>
      <c r="G821" s="253"/>
      <c r="H821" s="256">
        <v>2</v>
      </c>
      <c r="I821" s="257"/>
      <c r="J821" s="253"/>
      <c r="K821" s="253"/>
      <c r="L821" s="258"/>
      <c r="M821" s="259"/>
      <c r="N821" s="260"/>
      <c r="O821" s="260"/>
      <c r="P821" s="260"/>
      <c r="Q821" s="260"/>
      <c r="R821" s="260"/>
      <c r="S821" s="260"/>
      <c r="T821" s="261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2" t="s">
        <v>165</v>
      </c>
      <c r="AU821" s="262" t="s">
        <v>85</v>
      </c>
      <c r="AV821" s="14" t="s">
        <v>85</v>
      </c>
      <c r="AW821" s="14" t="s">
        <v>32</v>
      </c>
      <c r="AX821" s="14" t="s">
        <v>76</v>
      </c>
      <c r="AY821" s="262" t="s">
        <v>156</v>
      </c>
    </row>
    <row r="822" s="14" customFormat="1">
      <c r="A822" s="14"/>
      <c r="B822" s="252"/>
      <c r="C822" s="253"/>
      <c r="D822" s="243" t="s">
        <v>165</v>
      </c>
      <c r="E822" s="254" t="s">
        <v>1</v>
      </c>
      <c r="F822" s="255" t="s">
        <v>748</v>
      </c>
      <c r="G822" s="253"/>
      <c r="H822" s="256">
        <v>5.7999999999999998</v>
      </c>
      <c r="I822" s="257"/>
      <c r="J822" s="253"/>
      <c r="K822" s="253"/>
      <c r="L822" s="258"/>
      <c r="M822" s="259"/>
      <c r="N822" s="260"/>
      <c r="O822" s="260"/>
      <c r="P822" s="260"/>
      <c r="Q822" s="260"/>
      <c r="R822" s="260"/>
      <c r="S822" s="260"/>
      <c r="T822" s="261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2" t="s">
        <v>165</v>
      </c>
      <c r="AU822" s="262" t="s">
        <v>85</v>
      </c>
      <c r="AV822" s="14" t="s">
        <v>85</v>
      </c>
      <c r="AW822" s="14" t="s">
        <v>32</v>
      </c>
      <c r="AX822" s="14" t="s">
        <v>76</v>
      </c>
      <c r="AY822" s="262" t="s">
        <v>156</v>
      </c>
    </row>
    <row r="823" s="14" customFormat="1">
      <c r="A823" s="14"/>
      <c r="B823" s="252"/>
      <c r="C823" s="253"/>
      <c r="D823" s="243" t="s">
        <v>165</v>
      </c>
      <c r="E823" s="254" t="s">
        <v>1</v>
      </c>
      <c r="F823" s="255" t="s">
        <v>773</v>
      </c>
      <c r="G823" s="253"/>
      <c r="H823" s="256">
        <v>4</v>
      </c>
      <c r="I823" s="257"/>
      <c r="J823" s="253"/>
      <c r="K823" s="253"/>
      <c r="L823" s="258"/>
      <c r="M823" s="259"/>
      <c r="N823" s="260"/>
      <c r="O823" s="260"/>
      <c r="P823" s="260"/>
      <c r="Q823" s="260"/>
      <c r="R823" s="260"/>
      <c r="S823" s="260"/>
      <c r="T823" s="261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2" t="s">
        <v>165</v>
      </c>
      <c r="AU823" s="262" t="s">
        <v>85</v>
      </c>
      <c r="AV823" s="14" t="s">
        <v>85</v>
      </c>
      <c r="AW823" s="14" t="s">
        <v>32</v>
      </c>
      <c r="AX823" s="14" t="s">
        <v>76</v>
      </c>
      <c r="AY823" s="262" t="s">
        <v>156</v>
      </c>
    </row>
    <row r="824" s="14" customFormat="1">
      <c r="A824" s="14"/>
      <c r="B824" s="252"/>
      <c r="C824" s="253"/>
      <c r="D824" s="243" t="s">
        <v>165</v>
      </c>
      <c r="E824" s="254" t="s">
        <v>1</v>
      </c>
      <c r="F824" s="255" t="s">
        <v>750</v>
      </c>
      <c r="G824" s="253"/>
      <c r="H824" s="256">
        <v>5</v>
      </c>
      <c r="I824" s="257"/>
      <c r="J824" s="253"/>
      <c r="K824" s="253"/>
      <c r="L824" s="258"/>
      <c r="M824" s="259"/>
      <c r="N824" s="260"/>
      <c r="O824" s="260"/>
      <c r="P824" s="260"/>
      <c r="Q824" s="260"/>
      <c r="R824" s="260"/>
      <c r="S824" s="260"/>
      <c r="T824" s="261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2" t="s">
        <v>165</v>
      </c>
      <c r="AU824" s="262" t="s">
        <v>85</v>
      </c>
      <c r="AV824" s="14" t="s">
        <v>85</v>
      </c>
      <c r="AW824" s="14" t="s">
        <v>32</v>
      </c>
      <c r="AX824" s="14" t="s">
        <v>76</v>
      </c>
      <c r="AY824" s="262" t="s">
        <v>156</v>
      </c>
    </row>
    <row r="825" s="13" customFormat="1">
      <c r="A825" s="13"/>
      <c r="B825" s="241"/>
      <c r="C825" s="242"/>
      <c r="D825" s="243" t="s">
        <v>165</v>
      </c>
      <c r="E825" s="244" t="s">
        <v>1</v>
      </c>
      <c r="F825" s="245" t="s">
        <v>190</v>
      </c>
      <c r="G825" s="242"/>
      <c r="H825" s="244" t="s">
        <v>1</v>
      </c>
      <c r="I825" s="246"/>
      <c r="J825" s="242"/>
      <c r="K825" s="242"/>
      <c r="L825" s="247"/>
      <c r="M825" s="248"/>
      <c r="N825" s="249"/>
      <c r="O825" s="249"/>
      <c r="P825" s="249"/>
      <c r="Q825" s="249"/>
      <c r="R825" s="249"/>
      <c r="S825" s="249"/>
      <c r="T825" s="250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51" t="s">
        <v>165</v>
      </c>
      <c r="AU825" s="251" t="s">
        <v>85</v>
      </c>
      <c r="AV825" s="13" t="s">
        <v>83</v>
      </c>
      <c r="AW825" s="13" t="s">
        <v>32</v>
      </c>
      <c r="AX825" s="13" t="s">
        <v>76</v>
      </c>
      <c r="AY825" s="251" t="s">
        <v>156</v>
      </c>
    </row>
    <row r="826" s="14" customFormat="1">
      <c r="A826" s="14"/>
      <c r="B826" s="252"/>
      <c r="C826" s="253"/>
      <c r="D826" s="243" t="s">
        <v>165</v>
      </c>
      <c r="E826" s="254" t="s">
        <v>1</v>
      </c>
      <c r="F826" s="255" t="s">
        <v>752</v>
      </c>
      <c r="G826" s="253"/>
      <c r="H826" s="256">
        <v>1.6499999999999999</v>
      </c>
      <c r="I826" s="257"/>
      <c r="J826" s="253"/>
      <c r="K826" s="253"/>
      <c r="L826" s="258"/>
      <c r="M826" s="259"/>
      <c r="N826" s="260"/>
      <c r="O826" s="260"/>
      <c r="P826" s="260"/>
      <c r="Q826" s="260"/>
      <c r="R826" s="260"/>
      <c r="S826" s="260"/>
      <c r="T826" s="261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2" t="s">
        <v>165</v>
      </c>
      <c r="AU826" s="262" t="s">
        <v>85</v>
      </c>
      <c r="AV826" s="14" t="s">
        <v>85</v>
      </c>
      <c r="AW826" s="14" t="s">
        <v>32</v>
      </c>
      <c r="AX826" s="14" t="s">
        <v>76</v>
      </c>
      <c r="AY826" s="262" t="s">
        <v>156</v>
      </c>
    </row>
    <row r="827" s="14" customFormat="1">
      <c r="A827" s="14"/>
      <c r="B827" s="252"/>
      <c r="C827" s="253"/>
      <c r="D827" s="243" t="s">
        <v>165</v>
      </c>
      <c r="E827" s="254" t="s">
        <v>1</v>
      </c>
      <c r="F827" s="255" t="s">
        <v>753</v>
      </c>
      <c r="G827" s="253"/>
      <c r="H827" s="256">
        <v>4.2999999999999998</v>
      </c>
      <c r="I827" s="257"/>
      <c r="J827" s="253"/>
      <c r="K827" s="253"/>
      <c r="L827" s="258"/>
      <c r="M827" s="259"/>
      <c r="N827" s="260"/>
      <c r="O827" s="260"/>
      <c r="P827" s="260"/>
      <c r="Q827" s="260"/>
      <c r="R827" s="260"/>
      <c r="S827" s="260"/>
      <c r="T827" s="261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2" t="s">
        <v>165</v>
      </c>
      <c r="AU827" s="262" t="s">
        <v>85</v>
      </c>
      <c r="AV827" s="14" t="s">
        <v>85</v>
      </c>
      <c r="AW827" s="14" t="s">
        <v>32</v>
      </c>
      <c r="AX827" s="14" t="s">
        <v>76</v>
      </c>
      <c r="AY827" s="262" t="s">
        <v>156</v>
      </c>
    </row>
    <row r="828" s="15" customFormat="1">
      <c r="A828" s="15"/>
      <c r="B828" s="263"/>
      <c r="C828" s="264"/>
      <c r="D828" s="243" t="s">
        <v>165</v>
      </c>
      <c r="E828" s="265" t="s">
        <v>1</v>
      </c>
      <c r="F828" s="266" t="s">
        <v>168</v>
      </c>
      <c r="G828" s="264"/>
      <c r="H828" s="267">
        <v>170.85000000000002</v>
      </c>
      <c r="I828" s="268"/>
      <c r="J828" s="264"/>
      <c r="K828" s="264"/>
      <c r="L828" s="269"/>
      <c r="M828" s="270"/>
      <c r="N828" s="271"/>
      <c r="O828" s="271"/>
      <c r="P828" s="271"/>
      <c r="Q828" s="271"/>
      <c r="R828" s="271"/>
      <c r="S828" s="271"/>
      <c r="T828" s="272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73" t="s">
        <v>165</v>
      </c>
      <c r="AU828" s="273" t="s">
        <v>85</v>
      </c>
      <c r="AV828" s="15" t="s">
        <v>163</v>
      </c>
      <c r="AW828" s="15" t="s">
        <v>32</v>
      </c>
      <c r="AX828" s="15" t="s">
        <v>83</v>
      </c>
      <c r="AY828" s="273" t="s">
        <v>156</v>
      </c>
    </row>
    <row r="829" s="2" customFormat="1" ht="24.15" customHeight="1">
      <c r="A829" s="38"/>
      <c r="B829" s="39"/>
      <c r="C829" s="277" t="s">
        <v>774</v>
      </c>
      <c r="D829" s="277" t="s">
        <v>355</v>
      </c>
      <c r="E829" s="278" t="s">
        <v>775</v>
      </c>
      <c r="F829" s="279" t="s">
        <v>776</v>
      </c>
      <c r="G829" s="280" t="s">
        <v>235</v>
      </c>
      <c r="H829" s="281">
        <v>78.173000000000002</v>
      </c>
      <c r="I829" s="282"/>
      <c r="J829" s="283">
        <f>ROUND(I829*H829,2)</f>
        <v>0</v>
      </c>
      <c r="K829" s="284"/>
      <c r="L829" s="285"/>
      <c r="M829" s="286" t="s">
        <v>1</v>
      </c>
      <c r="N829" s="287" t="s">
        <v>41</v>
      </c>
      <c r="O829" s="91"/>
      <c r="P829" s="237">
        <f>O829*H829</f>
        <v>0</v>
      </c>
      <c r="Q829" s="237">
        <v>4.0000000000000003E-05</v>
      </c>
      <c r="R829" s="237">
        <f>Q829*H829</f>
        <v>0.0031269200000000005</v>
      </c>
      <c r="S829" s="237">
        <v>0</v>
      </c>
      <c r="T829" s="238">
        <f>S829*H829</f>
        <v>0</v>
      </c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R829" s="239" t="s">
        <v>212</v>
      </c>
      <c r="AT829" s="239" t="s">
        <v>355</v>
      </c>
      <c r="AU829" s="239" t="s">
        <v>85</v>
      </c>
      <c r="AY829" s="17" t="s">
        <v>156</v>
      </c>
      <c r="BE829" s="240">
        <f>IF(N829="základní",J829,0)</f>
        <v>0</v>
      </c>
      <c r="BF829" s="240">
        <f>IF(N829="snížená",J829,0)</f>
        <v>0</v>
      </c>
      <c r="BG829" s="240">
        <f>IF(N829="zákl. přenesená",J829,0)</f>
        <v>0</v>
      </c>
      <c r="BH829" s="240">
        <f>IF(N829="sníž. přenesená",J829,0)</f>
        <v>0</v>
      </c>
      <c r="BI829" s="240">
        <f>IF(N829="nulová",J829,0)</f>
        <v>0</v>
      </c>
      <c r="BJ829" s="17" t="s">
        <v>83</v>
      </c>
      <c r="BK829" s="240">
        <f>ROUND(I829*H829,2)</f>
        <v>0</v>
      </c>
      <c r="BL829" s="17" t="s">
        <v>163</v>
      </c>
      <c r="BM829" s="239" t="s">
        <v>777</v>
      </c>
    </row>
    <row r="830" s="13" customFormat="1">
      <c r="A830" s="13"/>
      <c r="B830" s="241"/>
      <c r="C830" s="242"/>
      <c r="D830" s="243" t="s">
        <v>165</v>
      </c>
      <c r="E830" s="244" t="s">
        <v>1</v>
      </c>
      <c r="F830" s="245" t="s">
        <v>763</v>
      </c>
      <c r="G830" s="242"/>
      <c r="H830" s="244" t="s">
        <v>1</v>
      </c>
      <c r="I830" s="246"/>
      <c r="J830" s="242"/>
      <c r="K830" s="242"/>
      <c r="L830" s="247"/>
      <c r="M830" s="248"/>
      <c r="N830" s="249"/>
      <c r="O830" s="249"/>
      <c r="P830" s="249"/>
      <c r="Q830" s="249"/>
      <c r="R830" s="249"/>
      <c r="S830" s="249"/>
      <c r="T830" s="250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1" t="s">
        <v>165</v>
      </c>
      <c r="AU830" s="251" t="s">
        <v>85</v>
      </c>
      <c r="AV830" s="13" t="s">
        <v>83</v>
      </c>
      <c r="AW830" s="13" t="s">
        <v>32</v>
      </c>
      <c r="AX830" s="13" t="s">
        <v>76</v>
      </c>
      <c r="AY830" s="251" t="s">
        <v>156</v>
      </c>
    </row>
    <row r="831" s="14" customFormat="1">
      <c r="A831" s="14"/>
      <c r="B831" s="252"/>
      <c r="C831" s="253"/>
      <c r="D831" s="243" t="s">
        <v>165</v>
      </c>
      <c r="E831" s="254" t="s">
        <v>1</v>
      </c>
      <c r="F831" s="255" t="s">
        <v>764</v>
      </c>
      <c r="G831" s="253"/>
      <c r="H831" s="256">
        <v>6</v>
      </c>
      <c r="I831" s="257"/>
      <c r="J831" s="253"/>
      <c r="K831" s="253"/>
      <c r="L831" s="258"/>
      <c r="M831" s="259"/>
      <c r="N831" s="260"/>
      <c r="O831" s="260"/>
      <c r="P831" s="260"/>
      <c r="Q831" s="260"/>
      <c r="R831" s="260"/>
      <c r="S831" s="260"/>
      <c r="T831" s="261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2" t="s">
        <v>165</v>
      </c>
      <c r="AU831" s="262" t="s">
        <v>85</v>
      </c>
      <c r="AV831" s="14" t="s">
        <v>85</v>
      </c>
      <c r="AW831" s="14" t="s">
        <v>32</v>
      </c>
      <c r="AX831" s="14" t="s">
        <v>76</v>
      </c>
      <c r="AY831" s="262" t="s">
        <v>156</v>
      </c>
    </row>
    <row r="832" s="14" customFormat="1">
      <c r="A832" s="14"/>
      <c r="B832" s="252"/>
      <c r="C832" s="253"/>
      <c r="D832" s="243" t="s">
        <v>165</v>
      </c>
      <c r="E832" s="254" t="s">
        <v>1</v>
      </c>
      <c r="F832" s="255" t="s">
        <v>765</v>
      </c>
      <c r="G832" s="253"/>
      <c r="H832" s="256">
        <v>7.5</v>
      </c>
      <c r="I832" s="257"/>
      <c r="J832" s="253"/>
      <c r="K832" s="253"/>
      <c r="L832" s="258"/>
      <c r="M832" s="259"/>
      <c r="N832" s="260"/>
      <c r="O832" s="260"/>
      <c r="P832" s="260"/>
      <c r="Q832" s="260"/>
      <c r="R832" s="260"/>
      <c r="S832" s="260"/>
      <c r="T832" s="261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2" t="s">
        <v>165</v>
      </c>
      <c r="AU832" s="262" t="s">
        <v>85</v>
      </c>
      <c r="AV832" s="14" t="s">
        <v>85</v>
      </c>
      <c r="AW832" s="14" t="s">
        <v>32</v>
      </c>
      <c r="AX832" s="14" t="s">
        <v>76</v>
      </c>
      <c r="AY832" s="262" t="s">
        <v>156</v>
      </c>
    </row>
    <row r="833" s="14" customFormat="1">
      <c r="A833" s="14"/>
      <c r="B833" s="252"/>
      <c r="C833" s="253"/>
      <c r="D833" s="243" t="s">
        <v>165</v>
      </c>
      <c r="E833" s="254" t="s">
        <v>1</v>
      </c>
      <c r="F833" s="255" t="s">
        <v>746</v>
      </c>
      <c r="G833" s="253"/>
      <c r="H833" s="256">
        <v>2</v>
      </c>
      <c r="I833" s="257"/>
      <c r="J833" s="253"/>
      <c r="K833" s="253"/>
      <c r="L833" s="258"/>
      <c r="M833" s="259"/>
      <c r="N833" s="260"/>
      <c r="O833" s="260"/>
      <c r="P833" s="260"/>
      <c r="Q833" s="260"/>
      <c r="R833" s="260"/>
      <c r="S833" s="260"/>
      <c r="T833" s="261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62" t="s">
        <v>165</v>
      </c>
      <c r="AU833" s="262" t="s">
        <v>85</v>
      </c>
      <c r="AV833" s="14" t="s">
        <v>85</v>
      </c>
      <c r="AW833" s="14" t="s">
        <v>32</v>
      </c>
      <c r="AX833" s="14" t="s">
        <v>76</v>
      </c>
      <c r="AY833" s="262" t="s">
        <v>156</v>
      </c>
    </row>
    <row r="834" s="14" customFormat="1">
      <c r="A834" s="14"/>
      <c r="B834" s="252"/>
      <c r="C834" s="253"/>
      <c r="D834" s="243" t="s">
        <v>165</v>
      </c>
      <c r="E834" s="254" t="s">
        <v>1</v>
      </c>
      <c r="F834" s="255" t="s">
        <v>766</v>
      </c>
      <c r="G834" s="253"/>
      <c r="H834" s="256">
        <v>5.7999999999999998</v>
      </c>
      <c r="I834" s="257"/>
      <c r="J834" s="253"/>
      <c r="K834" s="253"/>
      <c r="L834" s="258"/>
      <c r="M834" s="259"/>
      <c r="N834" s="260"/>
      <c r="O834" s="260"/>
      <c r="P834" s="260"/>
      <c r="Q834" s="260"/>
      <c r="R834" s="260"/>
      <c r="S834" s="260"/>
      <c r="T834" s="261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2" t="s">
        <v>165</v>
      </c>
      <c r="AU834" s="262" t="s">
        <v>85</v>
      </c>
      <c r="AV834" s="14" t="s">
        <v>85</v>
      </c>
      <c r="AW834" s="14" t="s">
        <v>32</v>
      </c>
      <c r="AX834" s="14" t="s">
        <v>76</v>
      </c>
      <c r="AY834" s="262" t="s">
        <v>156</v>
      </c>
    </row>
    <row r="835" s="14" customFormat="1">
      <c r="A835" s="14"/>
      <c r="B835" s="252"/>
      <c r="C835" s="253"/>
      <c r="D835" s="243" t="s">
        <v>165</v>
      </c>
      <c r="E835" s="254" t="s">
        <v>1</v>
      </c>
      <c r="F835" s="255" t="s">
        <v>767</v>
      </c>
      <c r="G835" s="253"/>
      <c r="H835" s="256">
        <v>13.800000000000001</v>
      </c>
      <c r="I835" s="257"/>
      <c r="J835" s="253"/>
      <c r="K835" s="253"/>
      <c r="L835" s="258"/>
      <c r="M835" s="259"/>
      <c r="N835" s="260"/>
      <c r="O835" s="260"/>
      <c r="P835" s="260"/>
      <c r="Q835" s="260"/>
      <c r="R835" s="260"/>
      <c r="S835" s="260"/>
      <c r="T835" s="261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2" t="s">
        <v>165</v>
      </c>
      <c r="AU835" s="262" t="s">
        <v>85</v>
      </c>
      <c r="AV835" s="14" t="s">
        <v>85</v>
      </c>
      <c r="AW835" s="14" t="s">
        <v>32</v>
      </c>
      <c r="AX835" s="14" t="s">
        <v>76</v>
      </c>
      <c r="AY835" s="262" t="s">
        <v>156</v>
      </c>
    </row>
    <row r="836" s="14" customFormat="1">
      <c r="A836" s="14"/>
      <c r="B836" s="252"/>
      <c r="C836" s="253"/>
      <c r="D836" s="243" t="s">
        <v>165</v>
      </c>
      <c r="E836" s="254" t="s">
        <v>1</v>
      </c>
      <c r="F836" s="255" t="s">
        <v>768</v>
      </c>
      <c r="G836" s="253"/>
      <c r="H836" s="256">
        <v>27.600000000000001</v>
      </c>
      <c r="I836" s="257"/>
      <c r="J836" s="253"/>
      <c r="K836" s="253"/>
      <c r="L836" s="258"/>
      <c r="M836" s="259"/>
      <c r="N836" s="260"/>
      <c r="O836" s="260"/>
      <c r="P836" s="260"/>
      <c r="Q836" s="260"/>
      <c r="R836" s="260"/>
      <c r="S836" s="260"/>
      <c r="T836" s="261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2" t="s">
        <v>165</v>
      </c>
      <c r="AU836" s="262" t="s">
        <v>85</v>
      </c>
      <c r="AV836" s="14" t="s">
        <v>85</v>
      </c>
      <c r="AW836" s="14" t="s">
        <v>32</v>
      </c>
      <c r="AX836" s="14" t="s">
        <v>76</v>
      </c>
      <c r="AY836" s="262" t="s">
        <v>156</v>
      </c>
    </row>
    <row r="837" s="14" customFormat="1">
      <c r="A837" s="14"/>
      <c r="B837" s="252"/>
      <c r="C837" s="253"/>
      <c r="D837" s="243" t="s">
        <v>165</v>
      </c>
      <c r="E837" s="254" t="s">
        <v>1</v>
      </c>
      <c r="F837" s="255" t="s">
        <v>769</v>
      </c>
      <c r="G837" s="253"/>
      <c r="H837" s="256">
        <v>4</v>
      </c>
      <c r="I837" s="257"/>
      <c r="J837" s="253"/>
      <c r="K837" s="253"/>
      <c r="L837" s="258"/>
      <c r="M837" s="259"/>
      <c r="N837" s="260"/>
      <c r="O837" s="260"/>
      <c r="P837" s="260"/>
      <c r="Q837" s="260"/>
      <c r="R837" s="260"/>
      <c r="S837" s="260"/>
      <c r="T837" s="261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62" t="s">
        <v>165</v>
      </c>
      <c r="AU837" s="262" t="s">
        <v>85</v>
      </c>
      <c r="AV837" s="14" t="s">
        <v>85</v>
      </c>
      <c r="AW837" s="14" t="s">
        <v>32</v>
      </c>
      <c r="AX837" s="14" t="s">
        <v>76</v>
      </c>
      <c r="AY837" s="262" t="s">
        <v>156</v>
      </c>
    </row>
    <row r="838" s="14" customFormat="1">
      <c r="A838" s="14"/>
      <c r="B838" s="252"/>
      <c r="C838" s="253"/>
      <c r="D838" s="243" t="s">
        <v>165</v>
      </c>
      <c r="E838" s="254" t="s">
        <v>1</v>
      </c>
      <c r="F838" s="255" t="s">
        <v>739</v>
      </c>
      <c r="G838" s="253"/>
      <c r="H838" s="256">
        <v>1.5</v>
      </c>
      <c r="I838" s="257"/>
      <c r="J838" s="253"/>
      <c r="K838" s="253"/>
      <c r="L838" s="258"/>
      <c r="M838" s="259"/>
      <c r="N838" s="260"/>
      <c r="O838" s="260"/>
      <c r="P838" s="260"/>
      <c r="Q838" s="260"/>
      <c r="R838" s="260"/>
      <c r="S838" s="260"/>
      <c r="T838" s="261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2" t="s">
        <v>165</v>
      </c>
      <c r="AU838" s="262" t="s">
        <v>85</v>
      </c>
      <c r="AV838" s="14" t="s">
        <v>85</v>
      </c>
      <c r="AW838" s="14" t="s">
        <v>32</v>
      </c>
      <c r="AX838" s="14" t="s">
        <v>76</v>
      </c>
      <c r="AY838" s="262" t="s">
        <v>156</v>
      </c>
    </row>
    <row r="839" s="14" customFormat="1">
      <c r="A839" s="14"/>
      <c r="B839" s="252"/>
      <c r="C839" s="253"/>
      <c r="D839" s="243" t="s">
        <v>165</v>
      </c>
      <c r="E839" s="254" t="s">
        <v>1</v>
      </c>
      <c r="F839" s="255" t="s">
        <v>770</v>
      </c>
      <c r="G839" s="253"/>
      <c r="H839" s="256">
        <v>1.5</v>
      </c>
      <c r="I839" s="257"/>
      <c r="J839" s="253"/>
      <c r="K839" s="253"/>
      <c r="L839" s="258"/>
      <c r="M839" s="259"/>
      <c r="N839" s="260"/>
      <c r="O839" s="260"/>
      <c r="P839" s="260"/>
      <c r="Q839" s="260"/>
      <c r="R839" s="260"/>
      <c r="S839" s="260"/>
      <c r="T839" s="261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2" t="s">
        <v>165</v>
      </c>
      <c r="AU839" s="262" t="s">
        <v>85</v>
      </c>
      <c r="AV839" s="14" t="s">
        <v>85</v>
      </c>
      <c r="AW839" s="14" t="s">
        <v>32</v>
      </c>
      <c r="AX839" s="14" t="s">
        <v>76</v>
      </c>
      <c r="AY839" s="262" t="s">
        <v>156</v>
      </c>
    </row>
    <row r="840" s="14" customFormat="1">
      <c r="A840" s="14"/>
      <c r="B840" s="252"/>
      <c r="C840" s="253"/>
      <c r="D840" s="243" t="s">
        <v>165</v>
      </c>
      <c r="E840" s="254" t="s">
        <v>1</v>
      </c>
      <c r="F840" s="255" t="s">
        <v>744</v>
      </c>
      <c r="G840" s="253"/>
      <c r="H840" s="256">
        <v>1.25</v>
      </c>
      <c r="I840" s="257"/>
      <c r="J840" s="253"/>
      <c r="K840" s="253"/>
      <c r="L840" s="258"/>
      <c r="M840" s="259"/>
      <c r="N840" s="260"/>
      <c r="O840" s="260"/>
      <c r="P840" s="260"/>
      <c r="Q840" s="260"/>
      <c r="R840" s="260"/>
      <c r="S840" s="260"/>
      <c r="T840" s="261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2" t="s">
        <v>165</v>
      </c>
      <c r="AU840" s="262" t="s">
        <v>85</v>
      </c>
      <c r="AV840" s="14" t="s">
        <v>85</v>
      </c>
      <c r="AW840" s="14" t="s">
        <v>32</v>
      </c>
      <c r="AX840" s="14" t="s">
        <v>76</v>
      </c>
      <c r="AY840" s="262" t="s">
        <v>156</v>
      </c>
    </row>
    <row r="841" s="14" customFormat="1">
      <c r="A841" s="14"/>
      <c r="B841" s="252"/>
      <c r="C841" s="253"/>
      <c r="D841" s="243" t="s">
        <v>165</v>
      </c>
      <c r="E841" s="254" t="s">
        <v>1</v>
      </c>
      <c r="F841" s="255" t="s">
        <v>83</v>
      </c>
      <c r="G841" s="253"/>
      <c r="H841" s="256">
        <v>1</v>
      </c>
      <c r="I841" s="257"/>
      <c r="J841" s="253"/>
      <c r="K841" s="253"/>
      <c r="L841" s="258"/>
      <c r="M841" s="259"/>
      <c r="N841" s="260"/>
      <c r="O841" s="260"/>
      <c r="P841" s="260"/>
      <c r="Q841" s="260"/>
      <c r="R841" s="260"/>
      <c r="S841" s="260"/>
      <c r="T841" s="261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2" t="s">
        <v>165</v>
      </c>
      <c r="AU841" s="262" t="s">
        <v>85</v>
      </c>
      <c r="AV841" s="14" t="s">
        <v>85</v>
      </c>
      <c r="AW841" s="14" t="s">
        <v>32</v>
      </c>
      <c r="AX841" s="14" t="s">
        <v>76</v>
      </c>
      <c r="AY841" s="262" t="s">
        <v>156</v>
      </c>
    </row>
    <row r="842" s="14" customFormat="1">
      <c r="A842" s="14"/>
      <c r="B842" s="252"/>
      <c r="C842" s="253"/>
      <c r="D842" s="243" t="s">
        <v>165</v>
      </c>
      <c r="E842" s="254" t="s">
        <v>1</v>
      </c>
      <c r="F842" s="255" t="s">
        <v>742</v>
      </c>
      <c r="G842" s="253"/>
      <c r="H842" s="256">
        <v>2.5</v>
      </c>
      <c r="I842" s="257"/>
      <c r="J842" s="253"/>
      <c r="K842" s="253"/>
      <c r="L842" s="258"/>
      <c r="M842" s="259"/>
      <c r="N842" s="260"/>
      <c r="O842" s="260"/>
      <c r="P842" s="260"/>
      <c r="Q842" s="260"/>
      <c r="R842" s="260"/>
      <c r="S842" s="260"/>
      <c r="T842" s="261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62" t="s">
        <v>165</v>
      </c>
      <c r="AU842" s="262" t="s">
        <v>85</v>
      </c>
      <c r="AV842" s="14" t="s">
        <v>85</v>
      </c>
      <c r="AW842" s="14" t="s">
        <v>32</v>
      </c>
      <c r="AX842" s="14" t="s">
        <v>76</v>
      </c>
      <c r="AY842" s="262" t="s">
        <v>156</v>
      </c>
    </row>
    <row r="843" s="15" customFormat="1">
      <c r="A843" s="15"/>
      <c r="B843" s="263"/>
      <c r="C843" s="264"/>
      <c r="D843" s="243" t="s">
        <v>165</v>
      </c>
      <c r="E843" s="265" t="s">
        <v>1</v>
      </c>
      <c r="F843" s="266" t="s">
        <v>168</v>
      </c>
      <c r="G843" s="264"/>
      <c r="H843" s="267">
        <v>74.450000000000003</v>
      </c>
      <c r="I843" s="268"/>
      <c r="J843" s="264"/>
      <c r="K843" s="264"/>
      <c r="L843" s="269"/>
      <c r="M843" s="270"/>
      <c r="N843" s="271"/>
      <c r="O843" s="271"/>
      <c r="P843" s="271"/>
      <c r="Q843" s="271"/>
      <c r="R843" s="271"/>
      <c r="S843" s="271"/>
      <c r="T843" s="272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73" t="s">
        <v>165</v>
      </c>
      <c r="AU843" s="273" t="s">
        <v>85</v>
      </c>
      <c r="AV843" s="15" t="s">
        <v>163</v>
      </c>
      <c r="AW843" s="15" t="s">
        <v>32</v>
      </c>
      <c r="AX843" s="15" t="s">
        <v>83</v>
      </c>
      <c r="AY843" s="273" t="s">
        <v>156</v>
      </c>
    </row>
    <row r="844" s="14" customFormat="1">
      <c r="A844" s="14"/>
      <c r="B844" s="252"/>
      <c r="C844" s="253"/>
      <c r="D844" s="243" t="s">
        <v>165</v>
      </c>
      <c r="E844" s="253"/>
      <c r="F844" s="255" t="s">
        <v>778</v>
      </c>
      <c r="G844" s="253"/>
      <c r="H844" s="256">
        <v>78.173000000000002</v>
      </c>
      <c r="I844" s="257"/>
      <c r="J844" s="253"/>
      <c r="K844" s="253"/>
      <c r="L844" s="258"/>
      <c r="M844" s="259"/>
      <c r="N844" s="260"/>
      <c r="O844" s="260"/>
      <c r="P844" s="260"/>
      <c r="Q844" s="260"/>
      <c r="R844" s="260"/>
      <c r="S844" s="260"/>
      <c r="T844" s="261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2" t="s">
        <v>165</v>
      </c>
      <c r="AU844" s="262" t="s">
        <v>85</v>
      </c>
      <c r="AV844" s="14" t="s">
        <v>85</v>
      </c>
      <c r="AW844" s="14" t="s">
        <v>4</v>
      </c>
      <c r="AX844" s="14" t="s">
        <v>83</v>
      </c>
      <c r="AY844" s="262" t="s">
        <v>156</v>
      </c>
    </row>
    <row r="845" s="2" customFormat="1" ht="16.5" customHeight="1">
      <c r="A845" s="38"/>
      <c r="B845" s="39"/>
      <c r="C845" s="277" t="s">
        <v>779</v>
      </c>
      <c r="D845" s="277" t="s">
        <v>355</v>
      </c>
      <c r="E845" s="278" t="s">
        <v>780</v>
      </c>
      <c r="F845" s="279" t="s">
        <v>781</v>
      </c>
      <c r="G845" s="280" t="s">
        <v>235</v>
      </c>
      <c r="H845" s="281">
        <v>101.22</v>
      </c>
      <c r="I845" s="282"/>
      <c r="J845" s="283">
        <f>ROUND(I845*H845,2)</f>
        <v>0</v>
      </c>
      <c r="K845" s="284"/>
      <c r="L845" s="285"/>
      <c r="M845" s="286" t="s">
        <v>1</v>
      </c>
      <c r="N845" s="287" t="s">
        <v>41</v>
      </c>
      <c r="O845" s="91"/>
      <c r="P845" s="237">
        <f>O845*H845</f>
        <v>0</v>
      </c>
      <c r="Q845" s="237">
        <v>0.00029999999999999997</v>
      </c>
      <c r="R845" s="237">
        <f>Q845*H845</f>
        <v>0.030365999999999997</v>
      </c>
      <c r="S845" s="237">
        <v>0</v>
      </c>
      <c r="T845" s="238">
        <f>S845*H845</f>
        <v>0</v>
      </c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239" t="s">
        <v>212</v>
      </c>
      <c r="AT845" s="239" t="s">
        <v>355</v>
      </c>
      <c r="AU845" s="239" t="s">
        <v>85</v>
      </c>
      <c r="AY845" s="17" t="s">
        <v>156</v>
      </c>
      <c r="BE845" s="240">
        <f>IF(N845="základní",J845,0)</f>
        <v>0</v>
      </c>
      <c r="BF845" s="240">
        <f>IF(N845="snížená",J845,0)</f>
        <v>0</v>
      </c>
      <c r="BG845" s="240">
        <f>IF(N845="zákl. přenesená",J845,0)</f>
        <v>0</v>
      </c>
      <c r="BH845" s="240">
        <f>IF(N845="sníž. přenesená",J845,0)</f>
        <v>0</v>
      </c>
      <c r="BI845" s="240">
        <f>IF(N845="nulová",J845,0)</f>
        <v>0</v>
      </c>
      <c r="BJ845" s="17" t="s">
        <v>83</v>
      </c>
      <c r="BK845" s="240">
        <f>ROUND(I845*H845,2)</f>
        <v>0</v>
      </c>
      <c r="BL845" s="17" t="s">
        <v>163</v>
      </c>
      <c r="BM845" s="239" t="s">
        <v>782</v>
      </c>
    </row>
    <row r="846" s="13" customFormat="1">
      <c r="A846" s="13"/>
      <c r="B846" s="241"/>
      <c r="C846" s="242"/>
      <c r="D846" s="243" t="s">
        <v>165</v>
      </c>
      <c r="E846" s="244" t="s">
        <v>1</v>
      </c>
      <c r="F846" s="245" t="s">
        <v>771</v>
      </c>
      <c r="G846" s="242"/>
      <c r="H846" s="244" t="s">
        <v>1</v>
      </c>
      <c r="I846" s="246"/>
      <c r="J846" s="242"/>
      <c r="K846" s="242"/>
      <c r="L846" s="247"/>
      <c r="M846" s="248"/>
      <c r="N846" s="249"/>
      <c r="O846" s="249"/>
      <c r="P846" s="249"/>
      <c r="Q846" s="249"/>
      <c r="R846" s="249"/>
      <c r="S846" s="249"/>
      <c r="T846" s="25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1" t="s">
        <v>165</v>
      </c>
      <c r="AU846" s="251" t="s">
        <v>85</v>
      </c>
      <c r="AV846" s="13" t="s">
        <v>83</v>
      </c>
      <c r="AW846" s="13" t="s">
        <v>32</v>
      </c>
      <c r="AX846" s="13" t="s">
        <v>76</v>
      </c>
      <c r="AY846" s="251" t="s">
        <v>156</v>
      </c>
    </row>
    <row r="847" s="13" customFormat="1">
      <c r="A847" s="13"/>
      <c r="B847" s="241"/>
      <c r="C847" s="242"/>
      <c r="D847" s="243" t="s">
        <v>165</v>
      </c>
      <c r="E847" s="244" t="s">
        <v>1</v>
      </c>
      <c r="F847" s="245" t="s">
        <v>181</v>
      </c>
      <c r="G847" s="242"/>
      <c r="H847" s="244" t="s">
        <v>1</v>
      </c>
      <c r="I847" s="246"/>
      <c r="J847" s="242"/>
      <c r="K847" s="242"/>
      <c r="L847" s="247"/>
      <c r="M847" s="248"/>
      <c r="N847" s="249"/>
      <c r="O847" s="249"/>
      <c r="P847" s="249"/>
      <c r="Q847" s="249"/>
      <c r="R847" s="249"/>
      <c r="S847" s="249"/>
      <c r="T847" s="250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51" t="s">
        <v>165</v>
      </c>
      <c r="AU847" s="251" t="s">
        <v>85</v>
      </c>
      <c r="AV847" s="13" t="s">
        <v>83</v>
      </c>
      <c r="AW847" s="13" t="s">
        <v>32</v>
      </c>
      <c r="AX847" s="13" t="s">
        <v>76</v>
      </c>
      <c r="AY847" s="251" t="s">
        <v>156</v>
      </c>
    </row>
    <row r="848" s="13" customFormat="1">
      <c r="A848" s="13"/>
      <c r="B848" s="241"/>
      <c r="C848" s="242"/>
      <c r="D848" s="243" t="s">
        <v>165</v>
      </c>
      <c r="E848" s="244" t="s">
        <v>1</v>
      </c>
      <c r="F848" s="245" t="s">
        <v>638</v>
      </c>
      <c r="G848" s="242"/>
      <c r="H848" s="244" t="s">
        <v>1</v>
      </c>
      <c r="I848" s="246"/>
      <c r="J848" s="242"/>
      <c r="K848" s="242"/>
      <c r="L848" s="247"/>
      <c r="M848" s="248"/>
      <c r="N848" s="249"/>
      <c r="O848" s="249"/>
      <c r="P848" s="249"/>
      <c r="Q848" s="249"/>
      <c r="R848" s="249"/>
      <c r="S848" s="249"/>
      <c r="T848" s="250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1" t="s">
        <v>165</v>
      </c>
      <c r="AU848" s="251" t="s">
        <v>85</v>
      </c>
      <c r="AV848" s="13" t="s">
        <v>83</v>
      </c>
      <c r="AW848" s="13" t="s">
        <v>32</v>
      </c>
      <c r="AX848" s="13" t="s">
        <v>76</v>
      </c>
      <c r="AY848" s="251" t="s">
        <v>156</v>
      </c>
    </row>
    <row r="849" s="14" customFormat="1">
      <c r="A849" s="14"/>
      <c r="B849" s="252"/>
      <c r="C849" s="253"/>
      <c r="D849" s="243" t="s">
        <v>165</v>
      </c>
      <c r="E849" s="254" t="s">
        <v>1</v>
      </c>
      <c r="F849" s="255" t="s">
        <v>85</v>
      </c>
      <c r="G849" s="253"/>
      <c r="H849" s="256">
        <v>2</v>
      </c>
      <c r="I849" s="257"/>
      <c r="J849" s="253"/>
      <c r="K849" s="253"/>
      <c r="L849" s="258"/>
      <c r="M849" s="259"/>
      <c r="N849" s="260"/>
      <c r="O849" s="260"/>
      <c r="P849" s="260"/>
      <c r="Q849" s="260"/>
      <c r="R849" s="260"/>
      <c r="S849" s="260"/>
      <c r="T849" s="261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2" t="s">
        <v>165</v>
      </c>
      <c r="AU849" s="262" t="s">
        <v>85</v>
      </c>
      <c r="AV849" s="14" t="s">
        <v>85</v>
      </c>
      <c r="AW849" s="14" t="s">
        <v>32</v>
      </c>
      <c r="AX849" s="14" t="s">
        <v>76</v>
      </c>
      <c r="AY849" s="262" t="s">
        <v>156</v>
      </c>
    </row>
    <row r="850" s="14" customFormat="1">
      <c r="A850" s="14"/>
      <c r="B850" s="252"/>
      <c r="C850" s="253"/>
      <c r="D850" s="243" t="s">
        <v>165</v>
      </c>
      <c r="E850" s="254" t="s">
        <v>1</v>
      </c>
      <c r="F850" s="255" t="s">
        <v>739</v>
      </c>
      <c r="G850" s="253"/>
      <c r="H850" s="256">
        <v>1.5</v>
      </c>
      <c r="I850" s="257"/>
      <c r="J850" s="253"/>
      <c r="K850" s="253"/>
      <c r="L850" s="258"/>
      <c r="M850" s="259"/>
      <c r="N850" s="260"/>
      <c r="O850" s="260"/>
      <c r="P850" s="260"/>
      <c r="Q850" s="260"/>
      <c r="R850" s="260"/>
      <c r="S850" s="260"/>
      <c r="T850" s="261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2" t="s">
        <v>165</v>
      </c>
      <c r="AU850" s="262" t="s">
        <v>85</v>
      </c>
      <c r="AV850" s="14" t="s">
        <v>85</v>
      </c>
      <c r="AW850" s="14" t="s">
        <v>32</v>
      </c>
      <c r="AX850" s="14" t="s">
        <v>76</v>
      </c>
      <c r="AY850" s="262" t="s">
        <v>156</v>
      </c>
    </row>
    <row r="851" s="13" customFormat="1">
      <c r="A851" s="13"/>
      <c r="B851" s="241"/>
      <c r="C851" s="242"/>
      <c r="D851" s="243" t="s">
        <v>165</v>
      </c>
      <c r="E851" s="244" t="s">
        <v>1</v>
      </c>
      <c r="F851" s="245" t="s">
        <v>644</v>
      </c>
      <c r="G851" s="242"/>
      <c r="H851" s="244" t="s">
        <v>1</v>
      </c>
      <c r="I851" s="246"/>
      <c r="J851" s="242"/>
      <c r="K851" s="242"/>
      <c r="L851" s="247"/>
      <c r="M851" s="248"/>
      <c r="N851" s="249"/>
      <c r="O851" s="249"/>
      <c r="P851" s="249"/>
      <c r="Q851" s="249"/>
      <c r="R851" s="249"/>
      <c r="S851" s="249"/>
      <c r="T851" s="250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51" t="s">
        <v>165</v>
      </c>
      <c r="AU851" s="251" t="s">
        <v>85</v>
      </c>
      <c r="AV851" s="13" t="s">
        <v>83</v>
      </c>
      <c r="AW851" s="13" t="s">
        <v>32</v>
      </c>
      <c r="AX851" s="13" t="s">
        <v>76</v>
      </c>
      <c r="AY851" s="251" t="s">
        <v>156</v>
      </c>
    </row>
    <row r="852" s="14" customFormat="1">
      <c r="A852" s="14"/>
      <c r="B852" s="252"/>
      <c r="C852" s="253"/>
      <c r="D852" s="243" t="s">
        <v>165</v>
      </c>
      <c r="E852" s="254" t="s">
        <v>1</v>
      </c>
      <c r="F852" s="255" t="s">
        <v>85</v>
      </c>
      <c r="G852" s="253"/>
      <c r="H852" s="256">
        <v>2</v>
      </c>
      <c r="I852" s="257"/>
      <c r="J852" s="253"/>
      <c r="K852" s="253"/>
      <c r="L852" s="258"/>
      <c r="M852" s="259"/>
      <c r="N852" s="260"/>
      <c r="O852" s="260"/>
      <c r="P852" s="260"/>
      <c r="Q852" s="260"/>
      <c r="R852" s="260"/>
      <c r="S852" s="260"/>
      <c r="T852" s="261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2" t="s">
        <v>165</v>
      </c>
      <c r="AU852" s="262" t="s">
        <v>85</v>
      </c>
      <c r="AV852" s="14" t="s">
        <v>85</v>
      </c>
      <c r="AW852" s="14" t="s">
        <v>32</v>
      </c>
      <c r="AX852" s="14" t="s">
        <v>76</v>
      </c>
      <c r="AY852" s="262" t="s">
        <v>156</v>
      </c>
    </row>
    <row r="853" s="14" customFormat="1">
      <c r="A853" s="14"/>
      <c r="B853" s="252"/>
      <c r="C853" s="253"/>
      <c r="D853" s="243" t="s">
        <v>165</v>
      </c>
      <c r="E853" s="254" t="s">
        <v>1</v>
      </c>
      <c r="F853" s="255" t="s">
        <v>739</v>
      </c>
      <c r="G853" s="253"/>
      <c r="H853" s="256">
        <v>1.5</v>
      </c>
      <c r="I853" s="257"/>
      <c r="J853" s="253"/>
      <c r="K853" s="253"/>
      <c r="L853" s="258"/>
      <c r="M853" s="259"/>
      <c r="N853" s="260"/>
      <c r="O853" s="260"/>
      <c r="P853" s="260"/>
      <c r="Q853" s="260"/>
      <c r="R853" s="260"/>
      <c r="S853" s="260"/>
      <c r="T853" s="261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2" t="s">
        <v>165</v>
      </c>
      <c r="AU853" s="262" t="s">
        <v>85</v>
      </c>
      <c r="AV853" s="14" t="s">
        <v>85</v>
      </c>
      <c r="AW853" s="14" t="s">
        <v>32</v>
      </c>
      <c r="AX853" s="14" t="s">
        <v>76</v>
      </c>
      <c r="AY853" s="262" t="s">
        <v>156</v>
      </c>
    </row>
    <row r="854" s="13" customFormat="1">
      <c r="A854" s="13"/>
      <c r="B854" s="241"/>
      <c r="C854" s="242"/>
      <c r="D854" s="243" t="s">
        <v>165</v>
      </c>
      <c r="E854" s="244" t="s">
        <v>1</v>
      </c>
      <c r="F854" s="245" t="s">
        <v>174</v>
      </c>
      <c r="G854" s="242"/>
      <c r="H854" s="244" t="s">
        <v>1</v>
      </c>
      <c r="I854" s="246"/>
      <c r="J854" s="242"/>
      <c r="K854" s="242"/>
      <c r="L854" s="247"/>
      <c r="M854" s="248"/>
      <c r="N854" s="249"/>
      <c r="O854" s="249"/>
      <c r="P854" s="249"/>
      <c r="Q854" s="249"/>
      <c r="R854" s="249"/>
      <c r="S854" s="249"/>
      <c r="T854" s="250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1" t="s">
        <v>165</v>
      </c>
      <c r="AU854" s="251" t="s">
        <v>85</v>
      </c>
      <c r="AV854" s="13" t="s">
        <v>83</v>
      </c>
      <c r="AW854" s="13" t="s">
        <v>32</v>
      </c>
      <c r="AX854" s="13" t="s">
        <v>76</v>
      </c>
      <c r="AY854" s="251" t="s">
        <v>156</v>
      </c>
    </row>
    <row r="855" s="14" customFormat="1">
      <c r="A855" s="14"/>
      <c r="B855" s="252"/>
      <c r="C855" s="253"/>
      <c r="D855" s="243" t="s">
        <v>165</v>
      </c>
      <c r="E855" s="254" t="s">
        <v>1</v>
      </c>
      <c r="F855" s="255" t="s">
        <v>740</v>
      </c>
      <c r="G855" s="253"/>
      <c r="H855" s="256">
        <v>4.7999999999999998</v>
      </c>
      <c r="I855" s="257"/>
      <c r="J855" s="253"/>
      <c r="K855" s="253"/>
      <c r="L855" s="258"/>
      <c r="M855" s="259"/>
      <c r="N855" s="260"/>
      <c r="O855" s="260"/>
      <c r="P855" s="260"/>
      <c r="Q855" s="260"/>
      <c r="R855" s="260"/>
      <c r="S855" s="260"/>
      <c r="T855" s="261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2" t="s">
        <v>165</v>
      </c>
      <c r="AU855" s="262" t="s">
        <v>85</v>
      </c>
      <c r="AV855" s="14" t="s">
        <v>85</v>
      </c>
      <c r="AW855" s="14" t="s">
        <v>32</v>
      </c>
      <c r="AX855" s="14" t="s">
        <v>76</v>
      </c>
      <c r="AY855" s="262" t="s">
        <v>156</v>
      </c>
    </row>
    <row r="856" s="14" customFormat="1">
      <c r="A856" s="14"/>
      <c r="B856" s="252"/>
      <c r="C856" s="253"/>
      <c r="D856" s="243" t="s">
        <v>165</v>
      </c>
      <c r="E856" s="254" t="s">
        <v>1</v>
      </c>
      <c r="F856" s="255" t="s">
        <v>741</v>
      </c>
      <c r="G856" s="253"/>
      <c r="H856" s="256">
        <v>7.2000000000000002</v>
      </c>
      <c r="I856" s="257"/>
      <c r="J856" s="253"/>
      <c r="K856" s="253"/>
      <c r="L856" s="258"/>
      <c r="M856" s="259"/>
      <c r="N856" s="260"/>
      <c r="O856" s="260"/>
      <c r="P856" s="260"/>
      <c r="Q856" s="260"/>
      <c r="R856" s="260"/>
      <c r="S856" s="260"/>
      <c r="T856" s="261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2" t="s">
        <v>165</v>
      </c>
      <c r="AU856" s="262" t="s">
        <v>85</v>
      </c>
      <c r="AV856" s="14" t="s">
        <v>85</v>
      </c>
      <c r="AW856" s="14" t="s">
        <v>32</v>
      </c>
      <c r="AX856" s="14" t="s">
        <v>76</v>
      </c>
      <c r="AY856" s="262" t="s">
        <v>156</v>
      </c>
    </row>
    <row r="857" s="13" customFormat="1">
      <c r="A857" s="13"/>
      <c r="B857" s="241"/>
      <c r="C857" s="242"/>
      <c r="D857" s="243" t="s">
        <v>165</v>
      </c>
      <c r="E857" s="244" t="s">
        <v>1</v>
      </c>
      <c r="F857" s="245" t="s">
        <v>174</v>
      </c>
      <c r="G857" s="242"/>
      <c r="H857" s="244" t="s">
        <v>1</v>
      </c>
      <c r="I857" s="246"/>
      <c r="J857" s="242"/>
      <c r="K857" s="242"/>
      <c r="L857" s="247"/>
      <c r="M857" s="248"/>
      <c r="N857" s="249"/>
      <c r="O857" s="249"/>
      <c r="P857" s="249"/>
      <c r="Q857" s="249"/>
      <c r="R857" s="249"/>
      <c r="S857" s="249"/>
      <c r="T857" s="250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1" t="s">
        <v>165</v>
      </c>
      <c r="AU857" s="251" t="s">
        <v>85</v>
      </c>
      <c r="AV857" s="13" t="s">
        <v>83</v>
      </c>
      <c r="AW857" s="13" t="s">
        <v>32</v>
      </c>
      <c r="AX857" s="13" t="s">
        <v>76</v>
      </c>
      <c r="AY857" s="251" t="s">
        <v>156</v>
      </c>
    </row>
    <row r="858" s="14" customFormat="1">
      <c r="A858" s="14"/>
      <c r="B858" s="252"/>
      <c r="C858" s="253"/>
      <c r="D858" s="243" t="s">
        <v>165</v>
      </c>
      <c r="E858" s="254" t="s">
        <v>1</v>
      </c>
      <c r="F858" s="255" t="s">
        <v>509</v>
      </c>
      <c r="G858" s="253"/>
      <c r="H858" s="256">
        <v>2</v>
      </c>
      <c r="I858" s="257"/>
      <c r="J858" s="253"/>
      <c r="K858" s="253"/>
      <c r="L858" s="258"/>
      <c r="M858" s="259"/>
      <c r="N858" s="260"/>
      <c r="O858" s="260"/>
      <c r="P858" s="260"/>
      <c r="Q858" s="260"/>
      <c r="R858" s="260"/>
      <c r="S858" s="260"/>
      <c r="T858" s="261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2" t="s">
        <v>165</v>
      </c>
      <c r="AU858" s="262" t="s">
        <v>85</v>
      </c>
      <c r="AV858" s="14" t="s">
        <v>85</v>
      </c>
      <c r="AW858" s="14" t="s">
        <v>32</v>
      </c>
      <c r="AX858" s="14" t="s">
        <v>76</v>
      </c>
      <c r="AY858" s="262" t="s">
        <v>156</v>
      </c>
    </row>
    <row r="859" s="14" customFormat="1">
      <c r="A859" s="14"/>
      <c r="B859" s="252"/>
      <c r="C859" s="253"/>
      <c r="D859" s="243" t="s">
        <v>165</v>
      </c>
      <c r="E859" s="254" t="s">
        <v>1</v>
      </c>
      <c r="F859" s="255" t="s">
        <v>742</v>
      </c>
      <c r="G859" s="253"/>
      <c r="H859" s="256">
        <v>2.5</v>
      </c>
      <c r="I859" s="257"/>
      <c r="J859" s="253"/>
      <c r="K859" s="253"/>
      <c r="L859" s="258"/>
      <c r="M859" s="259"/>
      <c r="N859" s="260"/>
      <c r="O859" s="260"/>
      <c r="P859" s="260"/>
      <c r="Q859" s="260"/>
      <c r="R859" s="260"/>
      <c r="S859" s="260"/>
      <c r="T859" s="261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2" t="s">
        <v>165</v>
      </c>
      <c r="AU859" s="262" t="s">
        <v>85</v>
      </c>
      <c r="AV859" s="14" t="s">
        <v>85</v>
      </c>
      <c r="AW859" s="14" t="s">
        <v>32</v>
      </c>
      <c r="AX859" s="14" t="s">
        <v>76</v>
      </c>
      <c r="AY859" s="262" t="s">
        <v>156</v>
      </c>
    </row>
    <row r="860" s="13" customFormat="1">
      <c r="A860" s="13"/>
      <c r="B860" s="241"/>
      <c r="C860" s="242"/>
      <c r="D860" s="243" t="s">
        <v>165</v>
      </c>
      <c r="E860" s="244" t="s">
        <v>1</v>
      </c>
      <c r="F860" s="245" t="s">
        <v>172</v>
      </c>
      <c r="G860" s="242"/>
      <c r="H860" s="244" t="s">
        <v>1</v>
      </c>
      <c r="I860" s="246"/>
      <c r="J860" s="242"/>
      <c r="K860" s="242"/>
      <c r="L860" s="247"/>
      <c r="M860" s="248"/>
      <c r="N860" s="249"/>
      <c r="O860" s="249"/>
      <c r="P860" s="249"/>
      <c r="Q860" s="249"/>
      <c r="R860" s="249"/>
      <c r="S860" s="249"/>
      <c r="T860" s="25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1" t="s">
        <v>165</v>
      </c>
      <c r="AU860" s="251" t="s">
        <v>85</v>
      </c>
      <c r="AV860" s="13" t="s">
        <v>83</v>
      </c>
      <c r="AW860" s="13" t="s">
        <v>32</v>
      </c>
      <c r="AX860" s="13" t="s">
        <v>76</v>
      </c>
      <c r="AY860" s="251" t="s">
        <v>156</v>
      </c>
    </row>
    <row r="861" s="14" customFormat="1">
      <c r="A861" s="14"/>
      <c r="B861" s="252"/>
      <c r="C861" s="253"/>
      <c r="D861" s="243" t="s">
        <v>165</v>
      </c>
      <c r="E861" s="254" t="s">
        <v>1</v>
      </c>
      <c r="F861" s="255" t="s">
        <v>743</v>
      </c>
      <c r="G861" s="253"/>
      <c r="H861" s="256">
        <v>3</v>
      </c>
      <c r="I861" s="257"/>
      <c r="J861" s="253"/>
      <c r="K861" s="253"/>
      <c r="L861" s="258"/>
      <c r="M861" s="259"/>
      <c r="N861" s="260"/>
      <c r="O861" s="260"/>
      <c r="P861" s="260"/>
      <c r="Q861" s="260"/>
      <c r="R861" s="260"/>
      <c r="S861" s="260"/>
      <c r="T861" s="261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2" t="s">
        <v>165</v>
      </c>
      <c r="AU861" s="262" t="s">
        <v>85</v>
      </c>
      <c r="AV861" s="14" t="s">
        <v>85</v>
      </c>
      <c r="AW861" s="14" t="s">
        <v>32</v>
      </c>
      <c r="AX861" s="14" t="s">
        <v>76</v>
      </c>
      <c r="AY861" s="262" t="s">
        <v>156</v>
      </c>
    </row>
    <row r="862" s="14" customFormat="1">
      <c r="A862" s="14"/>
      <c r="B862" s="252"/>
      <c r="C862" s="253"/>
      <c r="D862" s="243" t="s">
        <v>165</v>
      </c>
      <c r="E862" s="254" t="s">
        <v>1</v>
      </c>
      <c r="F862" s="255" t="s">
        <v>744</v>
      </c>
      <c r="G862" s="253"/>
      <c r="H862" s="256">
        <v>1.25</v>
      </c>
      <c r="I862" s="257"/>
      <c r="J862" s="253"/>
      <c r="K862" s="253"/>
      <c r="L862" s="258"/>
      <c r="M862" s="259"/>
      <c r="N862" s="260"/>
      <c r="O862" s="260"/>
      <c r="P862" s="260"/>
      <c r="Q862" s="260"/>
      <c r="R862" s="260"/>
      <c r="S862" s="260"/>
      <c r="T862" s="261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2" t="s">
        <v>165</v>
      </c>
      <c r="AU862" s="262" t="s">
        <v>85</v>
      </c>
      <c r="AV862" s="14" t="s">
        <v>85</v>
      </c>
      <c r="AW862" s="14" t="s">
        <v>32</v>
      </c>
      <c r="AX862" s="14" t="s">
        <v>76</v>
      </c>
      <c r="AY862" s="262" t="s">
        <v>156</v>
      </c>
    </row>
    <row r="863" s="13" customFormat="1">
      <c r="A863" s="13"/>
      <c r="B863" s="241"/>
      <c r="C863" s="242"/>
      <c r="D863" s="243" t="s">
        <v>165</v>
      </c>
      <c r="E863" s="244" t="s">
        <v>1</v>
      </c>
      <c r="F863" s="245" t="s">
        <v>185</v>
      </c>
      <c r="G863" s="242"/>
      <c r="H863" s="244" t="s">
        <v>1</v>
      </c>
      <c r="I863" s="246"/>
      <c r="J863" s="242"/>
      <c r="K863" s="242"/>
      <c r="L863" s="247"/>
      <c r="M863" s="248"/>
      <c r="N863" s="249"/>
      <c r="O863" s="249"/>
      <c r="P863" s="249"/>
      <c r="Q863" s="249"/>
      <c r="R863" s="249"/>
      <c r="S863" s="249"/>
      <c r="T863" s="250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1" t="s">
        <v>165</v>
      </c>
      <c r="AU863" s="251" t="s">
        <v>85</v>
      </c>
      <c r="AV863" s="13" t="s">
        <v>83</v>
      </c>
      <c r="AW863" s="13" t="s">
        <v>32</v>
      </c>
      <c r="AX863" s="13" t="s">
        <v>76</v>
      </c>
      <c r="AY863" s="251" t="s">
        <v>156</v>
      </c>
    </row>
    <row r="864" s="13" customFormat="1">
      <c r="A864" s="13"/>
      <c r="B864" s="241"/>
      <c r="C864" s="242"/>
      <c r="D864" s="243" t="s">
        <v>165</v>
      </c>
      <c r="E864" s="244" t="s">
        <v>1</v>
      </c>
      <c r="F864" s="245" t="s">
        <v>652</v>
      </c>
      <c r="G864" s="242"/>
      <c r="H864" s="244" t="s">
        <v>1</v>
      </c>
      <c r="I864" s="246"/>
      <c r="J864" s="242"/>
      <c r="K864" s="242"/>
      <c r="L864" s="247"/>
      <c r="M864" s="248"/>
      <c r="N864" s="249"/>
      <c r="O864" s="249"/>
      <c r="P864" s="249"/>
      <c r="Q864" s="249"/>
      <c r="R864" s="249"/>
      <c r="S864" s="249"/>
      <c r="T864" s="250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51" t="s">
        <v>165</v>
      </c>
      <c r="AU864" s="251" t="s">
        <v>85</v>
      </c>
      <c r="AV864" s="13" t="s">
        <v>83</v>
      </c>
      <c r="AW864" s="13" t="s">
        <v>32</v>
      </c>
      <c r="AX864" s="13" t="s">
        <v>76</v>
      </c>
      <c r="AY864" s="251" t="s">
        <v>156</v>
      </c>
    </row>
    <row r="865" s="14" customFormat="1">
      <c r="A865" s="14"/>
      <c r="B865" s="252"/>
      <c r="C865" s="253"/>
      <c r="D865" s="243" t="s">
        <v>165</v>
      </c>
      <c r="E865" s="254" t="s">
        <v>1</v>
      </c>
      <c r="F865" s="255" t="s">
        <v>772</v>
      </c>
      <c r="G865" s="253"/>
      <c r="H865" s="256">
        <v>20.699999999999999</v>
      </c>
      <c r="I865" s="257"/>
      <c r="J865" s="253"/>
      <c r="K865" s="253"/>
      <c r="L865" s="258"/>
      <c r="M865" s="259"/>
      <c r="N865" s="260"/>
      <c r="O865" s="260"/>
      <c r="P865" s="260"/>
      <c r="Q865" s="260"/>
      <c r="R865" s="260"/>
      <c r="S865" s="260"/>
      <c r="T865" s="261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2" t="s">
        <v>165</v>
      </c>
      <c r="AU865" s="262" t="s">
        <v>85</v>
      </c>
      <c r="AV865" s="14" t="s">
        <v>85</v>
      </c>
      <c r="AW865" s="14" t="s">
        <v>32</v>
      </c>
      <c r="AX865" s="14" t="s">
        <v>76</v>
      </c>
      <c r="AY865" s="262" t="s">
        <v>156</v>
      </c>
    </row>
    <row r="866" s="13" customFormat="1">
      <c r="A866" s="13"/>
      <c r="B866" s="241"/>
      <c r="C866" s="242"/>
      <c r="D866" s="243" t="s">
        <v>165</v>
      </c>
      <c r="E866" s="244" t="s">
        <v>1</v>
      </c>
      <c r="F866" s="245" t="s">
        <v>658</v>
      </c>
      <c r="G866" s="242"/>
      <c r="H866" s="244" t="s">
        <v>1</v>
      </c>
      <c r="I866" s="246"/>
      <c r="J866" s="242"/>
      <c r="K866" s="242"/>
      <c r="L866" s="247"/>
      <c r="M866" s="248"/>
      <c r="N866" s="249"/>
      <c r="O866" s="249"/>
      <c r="P866" s="249"/>
      <c r="Q866" s="249"/>
      <c r="R866" s="249"/>
      <c r="S866" s="249"/>
      <c r="T866" s="250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51" t="s">
        <v>165</v>
      </c>
      <c r="AU866" s="251" t="s">
        <v>85</v>
      </c>
      <c r="AV866" s="13" t="s">
        <v>83</v>
      </c>
      <c r="AW866" s="13" t="s">
        <v>32</v>
      </c>
      <c r="AX866" s="13" t="s">
        <v>76</v>
      </c>
      <c r="AY866" s="251" t="s">
        <v>156</v>
      </c>
    </row>
    <row r="867" s="14" customFormat="1">
      <c r="A867" s="14"/>
      <c r="B867" s="252"/>
      <c r="C867" s="253"/>
      <c r="D867" s="243" t="s">
        <v>165</v>
      </c>
      <c r="E867" s="254" t="s">
        <v>1</v>
      </c>
      <c r="F867" s="255" t="s">
        <v>772</v>
      </c>
      <c r="G867" s="253"/>
      <c r="H867" s="256">
        <v>20.699999999999999</v>
      </c>
      <c r="I867" s="257"/>
      <c r="J867" s="253"/>
      <c r="K867" s="253"/>
      <c r="L867" s="258"/>
      <c r="M867" s="259"/>
      <c r="N867" s="260"/>
      <c r="O867" s="260"/>
      <c r="P867" s="260"/>
      <c r="Q867" s="260"/>
      <c r="R867" s="260"/>
      <c r="S867" s="260"/>
      <c r="T867" s="261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2" t="s">
        <v>165</v>
      </c>
      <c r="AU867" s="262" t="s">
        <v>85</v>
      </c>
      <c r="AV867" s="14" t="s">
        <v>85</v>
      </c>
      <c r="AW867" s="14" t="s">
        <v>32</v>
      </c>
      <c r="AX867" s="14" t="s">
        <v>76</v>
      </c>
      <c r="AY867" s="262" t="s">
        <v>156</v>
      </c>
    </row>
    <row r="868" s="13" customFormat="1">
      <c r="A868" s="13"/>
      <c r="B868" s="241"/>
      <c r="C868" s="242"/>
      <c r="D868" s="243" t="s">
        <v>165</v>
      </c>
      <c r="E868" s="244" t="s">
        <v>1</v>
      </c>
      <c r="F868" s="245" t="s">
        <v>659</v>
      </c>
      <c r="G868" s="242"/>
      <c r="H868" s="244" t="s">
        <v>1</v>
      </c>
      <c r="I868" s="246"/>
      <c r="J868" s="242"/>
      <c r="K868" s="242"/>
      <c r="L868" s="247"/>
      <c r="M868" s="248"/>
      <c r="N868" s="249"/>
      <c r="O868" s="249"/>
      <c r="P868" s="249"/>
      <c r="Q868" s="249"/>
      <c r="R868" s="249"/>
      <c r="S868" s="249"/>
      <c r="T868" s="250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51" t="s">
        <v>165</v>
      </c>
      <c r="AU868" s="251" t="s">
        <v>85</v>
      </c>
      <c r="AV868" s="13" t="s">
        <v>83</v>
      </c>
      <c r="AW868" s="13" t="s">
        <v>32</v>
      </c>
      <c r="AX868" s="13" t="s">
        <v>76</v>
      </c>
      <c r="AY868" s="251" t="s">
        <v>156</v>
      </c>
    </row>
    <row r="869" s="14" customFormat="1">
      <c r="A869" s="14"/>
      <c r="B869" s="252"/>
      <c r="C869" s="253"/>
      <c r="D869" s="243" t="s">
        <v>165</v>
      </c>
      <c r="E869" s="254" t="s">
        <v>1</v>
      </c>
      <c r="F869" s="255" t="s">
        <v>746</v>
      </c>
      <c r="G869" s="253"/>
      <c r="H869" s="256">
        <v>2</v>
      </c>
      <c r="I869" s="257"/>
      <c r="J869" s="253"/>
      <c r="K869" s="253"/>
      <c r="L869" s="258"/>
      <c r="M869" s="259"/>
      <c r="N869" s="260"/>
      <c r="O869" s="260"/>
      <c r="P869" s="260"/>
      <c r="Q869" s="260"/>
      <c r="R869" s="260"/>
      <c r="S869" s="260"/>
      <c r="T869" s="261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62" t="s">
        <v>165</v>
      </c>
      <c r="AU869" s="262" t="s">
        <v>85</v>
      </c>
      <c r="AV869" s="14" t="s">
        <v>85</v>
      </c>
      <c r="AW869" s="14" t="s">
        <v>32</v>
      </c>
      <c r="AX869" s="14" t="s">
        <v>76</v>
      </c>
      <c r="AY869" s="262" t="s">
        <v>156</v>
      </c>
    </row>
    <row r="870" s="14" customFormat="1">
      <c r="A870" s="14"/>
      <c r="B870" s="252"/>
      <c r="C870" s="253"/>
      <c r="D870" s="243" t="s">
        <v>165</v>
      </c>
      <c r="E870" s="254" t="s">
        <v>1</v>
      </c>
      <c r="F870" s="255" t="s">
        <v>742</v>
      </c>
      <c r="G870" s="253"/>
      <c r="H870" s="256">
        <v>2.5</v>
      </c>
      <c r="I870" s="257"/>
      <c r="J870" s="253"/>
      <c r="K870" s="253"/>
      <c r="L870" s="258"/>
      <c r="M870" s="259"/>
      <c r="N870" s="260"/>
      <c r="O870" s="260"/>
      <c r="P870" s="260"/>
      <c r="Q870" s="260"/>
      <c r="R870" s="260"/>
      <c r="S870" s="260"/>
      <c r="T870" s="261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2" t="s">
        <v>165</v>
      </c>
      <c r="AU870" s="262" t="s">
        <v>85</v>
      </c>
      <c r="AV870" s="14" t="s">
        <v>85</v>
      </c>
      <c r="AW870" s="14" t="s">
        <v>32</v>
      </c>
      <c r="AX870" s="14" t="s">
        <v>76</v>
      </c>
      <c r="AY870" s="262" t="s">
        <v>156</v>
      </c>
    </row>
    <row r="871" s="13" customFormat="1">
      <c r="A871" s="13"/>
      <c r="B871" s="241"/>
      <c r="C871" s="242"/>
      <c r="D871" s="243" t="s">
        <v>165</v>
      </c>
      <c r="E871" s="244" t="s">
        <v>1</v>
      </c>
      <c r="F871" s="245" t="s">
        <v>662</v>
      </c>
      <c r="G871" s="242"/>
      <c r="H871" s="244" t="s">
        <v>1</v>
      </c>
      <c r="I871" s="246"/>
      <c r="J871" s="242"/>
      <c r="K871" s="242"/>
      <c r="L871" s="247"/>
      <c r="M871" s="248"/>
      <c r="N871" s="249"/>
      <c r="O871" s="249"/>
      <c r="P871" s="249"/>
      <c r="Q871" s="249"/>
      <c r="R871" s="249"/>
      <c r="S871" s="249"/>
      <c r="T871" s="250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51" t="s">
        <v>165</v>
      </c>
      <c r="AU871" s="251" t="s">
        <v>85</v>
      </c>
      <c r="AV871" s="13" t="s">
        <v>83</v>
      </c>
      <c r="AW871" s="13" t="s">
        <v>32</v>
      </c>
      <c r="AX871" s="13" t="s">
        <v>76</v>
      </c>
      <c r="AY871" s="251" t="s">
        <v>156</v>
      </c>
    </row>
    <row r="872" s="14" customFormat="1">
      <c r="A872" s="14"/>
      <c r="B872" s="252"/>
      <c r="C872" s="253"/>
      <c r="D872" s="243" t="s">
        <v>165</v>
      </c>
      <c r="E872" s="254" t="s">
        <v>1</v>
      </c>
      <c r="F872" s="255" t="s">
        <v>746</v>
      </c>
      <c r="G872" s="253"/>
      <c r="H872" s="256">
        <v>2</v>
      </c>
      <c r="I872" s="257"/>
      <c r="J872" s="253"/>
      <c r="K872" s="253"/>
      <c r="L872" s="258"/>
      <c r="M872" s="259"/>
      <c r="N872" s="260"/>
      <c r="O872" s="260"/>
      <c r="P872" s="260"/>
      <c r="Q872" s="260"/>
      <c r="R872" s="260"/>
      <c r="S872" s="260"/>
      <c r="T872" s="261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62" t="s">
        <v>165</v>
      </c>
      <c r="AU872" s="262" t="s">
        <v>85</v>
      </c>
      <c r="AV872" s="14" t="s">
        <v>85</v>
      </c>
      <c r="AW872" s="14" t="s">
        <v>32</v>
      </c>
      <c r="AX872" s="14" t="s">
        <v>76</v>
      </c>
      <c r="AY872" s="262" t="s">
        <v>156</v>
      </c>
    </row>
    <row r="873" s="14" customFormat="1">
      <c r="A873" s="14"/>
      <c r="B873" s="252"/>
      <c r="C873" s="253"/>
      <c r="D873" s="243" t="s">
        <v>165</v>
      </c>
      <c r="E873" s="254" t="s">
        <v>1</v>
      </c>
      <c r="F873" s="255" t="s">
        <v>748</v>
      </c>
      <c r="G873" s="253"/>
      <c r="H873" s="256">
        <v>5.7999999999999998</v>
      </c>
      <c r="I873" s="257"/>
      <c r="J873" s="253"/>
      <c r="K873" s="253"/>
      <c r="L873" s="258"/>
      <c r="M873" s="259"/>
      <c r="N873" s="260"/>
      <c r="O873" s="260"/>
      <c r="P873" s="260"/>
      <c r="Q873" s="260"/>
      <c r="R873" s="260"/>
      <c r="S873" s="260"/>
      <c r="T873" s="261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62" t="s">
        <v>165</v>
      </c>
      <c r="AU873" s="262" t="s">
        <v>85</v>
      </c>
      <c r="AV873" s="14" t="s">
        <v>85</v>
      </c>
      <c r="AW873" s="14" t="s">
        <v>32</v>
      </c>
      <c r="AX873" s="14" t="s">
        <v>76</v>
      </c>
      <c r="AY873" s="262" t="s">
        <v>156</v>
      </c>
    </row>
    <row r="874" s="14" customFormat="1">
      <c r="A874" s="14"/>
      <c r="B874" s="252"/>
      <c r="C874" s="253"/>
      <c r="D874" s="243" t="s">
        <v>165</v>
      </c>
      <c r="E874" s="254" t="s">
        <v>1</v>
      </c>
      <c r="F874" s="255" t="s">
        <v>773</v>
      </c>
      <c r="G874" s="253"/>
      <c r="H874" s="256">
        <v>4</v>
      </c>
      <c r="I874" s="257"/>
      <c r="J874" s="253"/>
      <c r="K874" s="253"/>
      <c r="L874" s="258"/>
      <c r="M874" s="259"/>
      <c r="N874" s="260"/>
      <c r="O874" s="260"/>
      <c r="P874" s="260"/>
      <c r="Q874" s="260"/>
      <c r="R874" s="260"/>
      <c r="S874" s="260"/>
      <c r="T874" s="261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2" t="s">
        <v>165</v>
      </c>
      <c r="AU874" s="262" t="s">
        <v>85</v>
      </c>
      <c r="AV874" s="14" t="s">
        <v>85</v>
      </c>
      <c r="AW874" s="14" t="s">
        <v>32</v>
      </c>
      <c r="AX874" s="14" t="s">
        <v>76</v>
      </c>
      <c r="AY874" s="262" t="s">
        <v>156</v>
      </c>
    </row>
    <row r="875" s="14" customFormat="1">
      <c r="A875" s="14"/>
      <c r="B875" s="252"/>
      <c r="C875" s="253"/>
      <c r="D875" s="243" t="s">
        <v>165</v>
      </c>
      <c r="E875" s="254" t="s">
        <v>1</v>
      </c>
      <c r="F875" s="255" t="s">
        <v>750</v>
      </c>
      <c r="G875" s="253"/>
      <c r="H875" s="256">
        <v>5</v>
      </c>
      <c r="I875" s="257"/>
      <c r="J875" s="253"/>
      <c r="K875" s="253"/>
      <c r="L875" s="258"/>
      <c r="M875" s="259"/>
      <c r="N875" s="260"/>
      <c r="O875" s="260"/>
      <c r="P875" s="260"/>
      <c r="Q875" s="260"/>
      <c r="R875" s="260"/>
      <c r="S875" s="260"/>
      <c r="T875" s="261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2" t="s">
        <v>165</v>
      </c>
      <c r="AU875" s="262" t="s">
        <v>85</v>
      </c>
      <c r="AV875" s="14" t="s">
        <v>85</v>
      </c>
      <c r="AW875" s="14" t="s">
        <v>32</v>
      </c>
      <c r="AX875" s="14" t="s">
        <v>76</v>
      </c>
      <c r="AY875" s="262" t="s">
        <v>156</v>
      </c>
    </row>
    <row r="876" s="13" customFormat="1">
      <c r="A876" s="13"/>
      <c r="B876" s="241"/>
      <c r="C876" s="242"/>
      <c r="D876" s="243" t="s">
        <v>165</v>
      </c>
      <c r="E876" s="244" t="s">
        <v>1</v>
      </c>
      <c r="F876" s="245" t="s">
        <v>190</v>
      </c>
      <c r="G876" s="242"/>
      <c r="H876" s="244" t="s">
        <v>1</v>
      </c>
      <c r="I876" s="246"/>
      <c r="J876" s="242"/>
      <c r="K876" s="242"/>
      <c r="L876" s="247"/>
      <c r="M876" s="248"/>
      <c r="N876" s="249"/>
      <c r="O876" s="249"/>
      <c r="P876" s="249"/>
      <c r="Q876" s="249"/>
      <c r="R876" s="249"/>
      <c r="S876" s="249"/>
      <c r="T876" s="250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51" t="s">
        <v>165</v>
      </c>
      <c r="AU876" s="251" t="s">
        <v>85</v>
      </c>
      <c r="AV876" s="13" t="s">
        <v>83</v>
      </c>
      <c r="AW876" s="13" t="s">
        <v>32</v>
      </c>
      <c r="AX876" s="13" t="s">
        <v>76</v>
      </c>
      <c r="AY876" s="251" t="s">
        <v>156</v>
      </c>
    </row>
    <row r="877" s="14" customFormat="1">
      <c r="A877" s="14"/>
      <c r="B877" s="252"/>
      <c r="C877" s="253"/>
      <c r="D877" s="243" t="s">
        <v>165</v>
      </c>
      <c r="E877" s="254" t="s">
        <v>1</v>
      </c>
      <c r="F877" s="255" t="s">
        <v>752</v>
      </c>
      <c r="G877" s="253"/>
      <c r="H877" s="256">
        <v>1.6499999999999999</v>
      </c>
      <c r="I877" s="257"/>
      <c r="J877" s="253"/>
      <c r="K877" s="253"/>
      <c r="L877" s="258"/>
      <c r="M877" s="259"/>
      <c r="N877" s="260"/>
      <c r="O877" s="260"/>
      <c r="P877" s="260"/>
      <c r="Q877" s="260"/>
      <c r="R877" s="260"/>
      <c r="S877" s="260"/>
      <c r="T877" s="261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2" t="s">
        <v>165</v>
      </c>
      <c r="AU877" s="262" t="s">
        <v>85</v>
      </c>
      <c r="AV877" s="14" t="s">
        <v>85</v>
      </c>
      <c r="AW877" s="14" t="s">
        <v>32</v>
      </c>
      <c r="AX877" s="14" t="s">
        <v>76</v>
      </c>
      <c r="AY877" s="262" t="s">
        <v>156</v>
      </c>
    </row>
    <row r="878" s="14" customFormat="1">
      <c r="A878" s="14"/>
      <c r="B878" s="252"/>
      <c r="C878" s="253"/>
      <c r="D878" s="243" t="s">
        <v>165</v>
      </c>
      <c r="E878" s="254" t="s">
        <v>1</v>
      </c>
      <c r="F878" s="255" t="s">
        <v>753</v>
      </c>
      <c r="G878" s="253"/>
      <c r="H878" s="256">
        <v>4.2999999999999998</v>
      </c>
      <c r="I878" s="257"/>
      <c r="J878" s="253"/>
      <c r="K878" s="253"/>
      <c r="L878" s="258"/>
      <c r="M878" s="259"/>
      <c r="N878" s="260"/>
      <c r="O878" s="260"/>
      <c r="P878" s="260"/>
      <c r="Q878" s="260"/>
      <c r="R878" s="260"/>
      <c r="S878" s="260"/>
      <c r="T878" s="261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62" t="s">
        <v>165</v>
      </c>
      <c r="AU878" s="262" t="s">
        <v>85</v>
      </c>
      <c r="AV878" s="14" t="s">
        <v>85</v>
      </c>
      <c r="AW878" s="14" t="s">
        <v>32</v>
      </c>
      <c r="AX878" s="14" t="s">
        <v>76</v>
      </c>
      <c r="AY878" s="262" t="s">
        <v>156</v>
      </c>
    </row>
    <row r="879" s="15" customFormat="1">
      <c r="A879" s="15"/>
      <c r="B879" s="263"/>
      <c r="C879" s="264"/>
      <c r="D879" s="243" t="s">
        <v>165</v>
      </c>
      <c r="E879" s="265" t="s">
        <v>1</v>
      </c>
      <c r="F879" s="266" t="s">
        <v>168</v>
      </c>
      <c r="G879" s="264"/>
      <c r="H879" s="267">
        <v>96.400000000000006</v>
      </c>
      <c r="I879" s="268"/>
      <c r="J879" s="264"/>
      <c r="K879" s="264"/>
      <c r="L879" s="269"/>
      <c r="M879" s="270"/>
      <c r="N879" s="271"/>
      <c r="O879" s="271"/>
      <c r="P879" s="271"/>
      <c r="Q879" s="271"/>
      <c r="R879" s="271"/>
      <c r="S879" s="271"/>
      <c r="T879" s="272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73" t="s">
        <v>165</v>
      </c>
      <c r="AU879" s="273" t="s">
        <v>85</v>
      </c>
      <c r="AV879" s="15" t="s">
        <v>163</v>
      </c>
      <c r="AW879" s="15" t="s">
        <v>32</v>
      </c>
      <c r="AX879" s="15" t="s">
        <v>83</v>
      </c>
      <c r="AY879" s="273" t="s">
        <v>156</v>
      </c>
    </row>
    <row r="880" s="14" customFormat="1">
      <c r="A880" s="14"/>
      <c r="B880" s="252"/>
      <c r="C880" s="253"/>
      <c r="D880" s="243" t="s">
        <v>165</v>
      </c>
      <c r="E880" s="253"/>
      <c r="F880" s="255" t="s">
        <v>783</v>
      </c>
      <c r="G880" s="253"/>
      <c r="H880" s="256">
        <v>101.22</v>
      </c>
      <c r="I880" s="257"/>
      <c r="J880" s="253"/>
      <c r="K880" s="253"/>
      <c r="L880" s="258"/>
      <c r="M880" s="259"/>
      <c r="N880" s="260"/>
      <c r="O880" s="260"/>
      <c r="P880" s="260"/>
      <c r="Q880" s="260"/>
      <c r="R880" s="260"/>
      <c r="S880" s="260"/>
      <c r="T880" s="261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62" t="s">
        <v>165</v>
      </c>
      <c r="AU880" s="262" t="s">
        <v>85</v>
      </c>
      <c r="AV880" s="14" t="s">
        <v>85</v>
      </c>
      <c r="AW880" s="14" t="s">
        <v>4</v>
      </c>
      <c r="AX880" s="14" t="s">
        <v>83</v>
      </c>
      <c r="AY880" s="262" t="s">
        <v>156</v>
      </c>
    </row>
    <row r="881" s="2" customFormat="1" ht="24.15" customHeight="1">
      <c r="A881" s="38"/>
      <c r="B881" s="39"/>
      <c r="C881" s="227" t="s">
        <v>784</v>
      </c>
      <c r="D881" s="227" t="s">
        <v>159</v>
      </c>
      <c r="E881" s="228" t="s">
        <v>785</v>
      </c>
      <c r="F881" s="229" t="s">
        <v>786</v>
      </c>
      <c r="G881" s="230" t="s">
        <v>162</v>
      </c>
      <c r="H881" s="231">
        <v>7.3239999999999998</v>
      </c>
      <c r="I881" s="232"/>
      <c r="J881" s="233">
        <f>ROUND(I881*H881,2)</f>
        <v>0</v>
      </c>
      <c r="K881" s="234"/>
      <c r="L881" s="44"/>
      <c r="M881" s="235" t="s">
        <v>1</v>
      </c>
      <c r="N881" s="236" t="s">
        <v>41</v>
      </c>
      <c r="O881" s="91"/>
      <c r="P881" s="237">
        <f>O881*H881</f>
        <v>0</v>
      </c>
      <c r="Q881" s="237">
        <v>0.00018000000000000001</v>
      </c>
      <c r="R881" s="237">
        <f>Q881*H881</f>
        <v>0.00131832</v>
      </c>
      <c r="S881" s="237">
        <v>0</v>
      </c>
      <c r="T881" s="238">
        <f>S881*H881</f>
        <v>0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239" t="s">
        <v>163</v>
      </c>
      <c r="AT881" s="239" t="s">
        <v>159</v>
      </c>
      <c r="AU881" s="239" t="s">
        <v>85</v>
      </c>
      <c r="AY881" s="17" t="s">
        <v>156</v>
      </c>
      <c r="BE881" s="240">
        <f>IF(N881="základní",J881,0)</f>
        <v>0</v>
      </c>
      <c r="BF881" s="240">
        <f>IF(N881="snížená",J881,0)</f>
        <v>0</v>
      </c>
      <c r="BG881" s="240">
        <f>IF(N881="zákl. přenesená",J881,0)</f>
        <v>0</v>
      </c>
      <c r="BH881" s="240">
        <f>IF(N881="sníž. přenesená",J881,0)</f>
        <v>0</v>
      </c>
      <c r="BI881" s="240">
        <f>IF(N881="nulová",J881,0)</f>
        <v>0</v>
      </c>
      <c r="BJ881" s="17" t="s">
        <v>83</v>
      </c>
      <c r="BK881" s="240">
        <f>ROUND(I881*H881,2)</f>
        <v>0</v>
      </c>
      <c r="BL881" s="17" t="s">
        <v>163</v>
      </c>
      <c r="BM881" s="239" t="s">
        <v>787</v>
      </c>
    </row>
    <row r="882" s="13" customFormat="1">
      <c r="A882" s="13"/>
      <c r="B882" s="241"/>
      <c r="C882" s="242"/>
      <c r="D882" s="243" t="s">
        <v>165</v>
      </c>
      <c r="E882" s="244" t="s">
        <v>1</v>
      </c>
      <c r="F882" s="245" t="s">
        <v>788</v>
      </c>
      <c r="G882" s="242"/>
      <c r="H882" s="244" t="s">
        <v>1</v>
      </c>
      <c r="I882" s="246"/>
      <c r="J882" s="242"/>
      <c r="K882" s="242"/>
      <c r="L882" s="247"/>
      <c r="M882" s="248"/>
      <c r="N882" s="249"/>
      <c r="O882" s="249"/>
      <c r="P882" s="249"/>
      <c r="Q882" s="249"/>
      <c r="R882" s="249"/>
      <c r="S882" s="249"/>
      <c r="T882" s="250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1" t="s">
        <v>165</v>
      </c>
      <c r="AU882" s="251" t="s">
        <v>85</v>
      </c>
      <c r="AV882" s="13" t="s">
        <v>83</v>
      </c>
      <c r="AW882" s="13" t="s">
        <v>32</v>
      </c>
      <c r="AX882" s="13" t="s">
        <v>76</v>
      </c>
      <c r="AY882" s="251" t="s">
        <v>156</v>
      </c>
    </row>
    <row r="883" s="14" customFormat="1">
      <c r="A883" s="14"/>
      <c r="B883" s="252"/>
      <c r="C883" s="253"/>
      <c r="D883" s="243" t="s">
        <v>165</v>
      </c>
      <c r="E883" s="254" t="s">
        <v>1</v>
      </c>
      <c r="F883" s="255" t="s">
        <v>789</v>
      </c>
      <c r="G883" s="253"/>
      <c r="H883" s="256">
        <v>3.1120000000000001</v>
      </c>
      <c r="I883" s="257"/>
      <c r="J883" s="253"/>
      <c r="K883" s="253"/>
      <c r="L883" s="258"/>
      <c r="M883" s="259"/>
      <c r="N883" s="260"/>
      <c r="O883" s="260"/>
      <c r="P883" s="260"/>
      <c r="Q883" s="260"/>
      <c r="R883" s="260"/>
      <c r="S883" s="260"/>
      <c r="T883" s="261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2" t="s">
        <v>165</v>
      </c>
      <c r="AU883" s="262" t="s">
        <v>85</v>
      </c>
      <c r="AV883" s="14" t="s">
        <v>85</v>
      </c>
      <c r="AW883" s="14" t="s">
        <v>32</v>
      </c>
      <c r="AX883" s="14" t="s">
        <v>76</v>
      </c>
      <c r="AY883" s="262" t="s">
        <v>156</v>
      </c>
    </row>
    <row r="884" s="14" customFormat="1">
      <c r="A884" s="14"/>
      <c r="B884" s="252"/>
      <c r="C884" s="253"/>
      <c r="D884" s="243" t="s">
        <v>165</v>
      </c>
      <c r="E884" s="254" t="s">
        <v>1</v>
      </c>
      <c r="F884" s="255" t="s">
        <v>790</v>
      </c>
      <c r="G884" s="253"/>
      <c r="H884" s="256">
        <v>4.2119999999999997</v>
      </c>
      <c r="I884" s="257"/>
      <c r="J884" s="253"/>
      <c r="K884" s="253"/>
      <c r="L884" s="258"/>
      <c r="M884" s="259"/>
      <c r="N884" s="260"/>
      <c r="O884" s="260"/>
      <c r="P884" s="260"/>
      <c r="Q884" s="260"/>
      <c r="R884" s="260"/>
      <c r="S884" s="260"/>
      <c r="T884" s="261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62" t="s">
        <v>165</v>
      </c>
      <c r="AU884" s="262" t="s">
        <v>85</v>
      </c>
      <c r="AV884" s="14" t="s">
        <v>85</v>
      </c>
      <c r="AW884" s="14" t="s">
        <v>32</v>
      </c>
      <c r="AX884" s="14" t="s">
        <v>76</v>
      </c>
      <c r="AY884" s="262" t="s">
        <v>156</v>
      </c>
    </row>
    <row r="885" s="15" customFormat="1">
      <c r="A885" s="15"/>
      <c r="B885" s="263"/>
      <c r="C885" s="264"/>
      <c r="D885" s="243" t="s">
        <v>165</v>
      </c>
      <c r="E885" s="265" t="s">
        <v>1</v>
      </c>
      <c r="F885" s="266" t="s">
        <v>168</v>
      </c>
      <c r="G885" s="264"/>
      <c r="H885" s="267">
        <v>7.3239999999999998</v>
      </c>
      <c r="I885" s="268"/>
      <c r="J885" s="264"/>
      <c r="K885" s="264"/>
      <c r="L885" s="269"/>
      <c r="M885" s="270"/>
      <c r="N885" s="271"/>
      <c r="O885" s="271"/>
      <c r="P885" s="271"/>
      <c r="Q885" s="271"/>
      <c r="R885" s="271"/>
      <c r="S885" s="271"/>
      <c r="T885" s="272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73" t="s">
        <v>165</v>
      </c>
      <c r="AU885" s="273" t="s">
        <v>85</v>
      </c>
      <c r="AV885" s="15" t="s">
        <v>163</v>
      </c>
      <c r="AW885" s="15" t="s">
        <v>32</v>
      </c>
      <c r="AX885" s="15" t="s">
        <v>83</v>
      </c>
      <c r="AY885" s="273" t="s">
        <v>156</v>
      </c>
    </row>
    <row r="886" s="2" customFormat="1" ht="24.15" customHeight="1">
      <c r="A886" s="38"/>
      <c r="B886" s="39"/>
      <c r="C886" s="227" t="s">
        <v>791</v>
      </c>
      <c r="D886" s="227" t="s">
        <v>159</v>
      </c>
      <c r="E886" s="228" t="s">
        <v>792</v>
      </c>
      <c r="F886" s="229" t="s">
        <v>793</v>
      </c>
      <c r="G886" s="230" t="s">
        <v>162</v>
      </c>
      <c r="H886" s="231">
        <v>211.125</v>
      </c>
      <c r="I886" s="232"/>
      <c r="J886" s="233">
        <f>ROUND(I886*H886,2)</f>
        <v>0</v>
      </c>
      <c r="K886" s="234"/>
      <c r="L886" s="44"/>
      <c r="M886" s="235" t="s">
        <v>1</v>
      </c>
      <c r="N886" s="236" t="s">
        <v>41</v>
      </c>
      <c r="O886" s="91"/>
      <c r="P886" s="237">
        <f>O886*H886</f>
        <v>0</v>
      </c>
      <c r="Q886" s="237">
        <v>0.00013999999999999999</v>
      </c>
      <c r="R886" s="237">
        <f>Q886*H886</f>
        <v>0.029557499999999997</v>
      </c>
      <c r="S886" s="237">
        <v>0</v>
      </c>
      <c r="T886" s="238">
        <f>S886*H886</f>
        <v>0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239" t="s">
        <v>163</v>
      </c>
      <c r="AT886" s="239" t="s">
        <v>159</v>
      </c>
      <c r="AU886" s="239" t="s">
        <v>85</v>
      </c>
      <c r="AY886" s="17" t="s">
        <v>156</v>
      </c>
      <c r="BE886" s="240">
        <f>IF(N886="základní",J886,0)</f>
        <v>0</v>
      </c>
      <c r="BF886" s="240">
        <f>IF(N886="snížená",J886,0)</f>
        <v>0</v>
      </c>
      <c r="BG886" s="240">
        <f>IF(N886="zákl. přenesená",J886,0)</f>
        <v>0</v>
      </c>
      <c r="BH886" s="240">
        <f>IF(N886="sníž. přenesená",J886,0)</f>
        <v>0</v>
      </c>
      <c r="BI886" s="240">
        <f>IF(N886="nulová",J886,0)</f>
        <v>0</v>
      </c>
      <c r="BJ886" s="17" t="s">
        <v>83</v>
      </c>
      <c r="BK886" s="240">
        <f>ROUND(I886*H886,2)</f>
        <v>0</v>
      </c>
      <c r="BL886" s="17" t="s">
        <v>163</v>
      </c>
      <c r="BM886" s="239" t="s">
        <v>794</v>
      </c>
    </row>
    <row r="887" s="13" customFormat="1">
      <c r="A887" s="13"/>
      <c r="B887" s="241"/>
      <c r="C887" s="242"/>
      <c r="D887" s="243" t="s">
        <v>165</v>
      </c>
      <c r="E887" s="244" t="s">
        <v>1</v>
      </c>
      <c r="F887" s="245" t="s">
        <v>721</v>
      </c>
      <c r="G887" s="242"/>
      <c r="H887" s="244" t="s">
        <v>1</v>
      </c>
      <c r="I887" s="246"/>
      <c r="J887" s="242"/>
      <c r="K887" s="242"/>
      <c r="L887" s="247"/>
      <c r="M887" s="248"/>
      <c r="N887" s="249"/>
      <c r="O887" s="249"/>
      <c r="P887" s="249"/>
      <c r="Q887" s="249"/>
      <c r="R887" s="249"/>
      <c r="S887" s="249"/>
      <c r="T887" s="250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51" t="s">
        <v>165</v>
      </c>
      <c r="AU887" s="251" t="s">
        <v>85</v>
      </c>
      <c r="AV887" s="13" t="s">
        <v>83</v>
      </c>
      <c r="AW887" s="13" t="s">
        <v>32</v>
      </c>
      <c r="AX887" s="13" t="s">
        <v>76</v>
      </c>
      <c r="AY887" s="251" t="s">
        <v>156</v>
      </c>
    </row>
    <row r="888" s="14" customFormat="1">
      <c r="A888" s="14"/>
      <c r="B888" s="252"/>
      <c r="C888" s="253"/>
      <c r="D888" s="243" t="s">
        <v>165</v>
      </c>
      <c r="E888" s="254" t="s">
        <v>1</v>
      </c>
      <c r="F888" s="255" t="s">
        <v>722</v>
      </c>
      <c r="G888" s="253"/>
      <c r="H888" s="256">
        <v>4.7119999999999997</v>
      </c>
      <c r="I888" s="257"/>
      <c r="J888" s="253"/>
      <c r="K888" s="253"/>
      <c r="L888" s="258"/>
      <c r="M888" s="259"/>
      <c r="N888" s="260"/>
      <c r="O888" s="260"/>
      <c r="P888" s="260"/>
      <c r="Q888" s="260"/>
      <c r="R888" s="260"/>
      <c r="S888" s="260"/>
      <c r="T888" s="261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62" t="s">
        <v>165</v>
      </c>
      <c r="AU888" s="262" t="s">
        <v>85</v>
      </c>
      <c r="AV888" s="14" t="s">
        <v>85</v>
      </c>
      <c r="AW888" s="14" t="s">
        <v>32</v>
      </c>
      <c r="AX888" s="14" t="s">
        <v>76</v>
      </c>
      <c r="AY888" s="262" t="s">
        <v>156</v>
      </c>
    </row>
    <row r="889" s="14" customFormat="1">
      <c r="A889" s="14"/>
      <c r="B889" s="252"/>
      <c r="C889" s="253"/>
      <c r="D889" s="243" t="s">
        <v>165</v>
      </c>
      <c r="E889" s="254" t="s">
        <v>1</v>
      </c>
      <c r="F889" s="255" t="s">
        <v>723</v>
      </c>
      <c r="G889" s="253"/>
      <c r="H889" s="256">
        <v>78.846000000000004</v>
      </c>
      <c r="I889" s="257"/>
      <c r="J889" s="253"/>
      <c r="K889" s="253"/>
      <c r="L889" s="258"/>
      <c r="M889" s="259"/>
      <c r="N889" s="260"/>
      <c r="O889" s="260"/>
      <c r="P889" s="260"/>
      <c r="Q889" s="260"/>
      <c r="R889" s="260"/>
      <c r="S889" s="260"/>
      <c r="T889" s="261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2" t="s">
        <v>165</v>
      </c>
      <c r="AU889" s="262" t="s">
        <v>85</v>
      </c>
      <c r="AV889" s="14" t="s">
        <v>85</v>
      </c>
      <c r="AW889" s="14" t="s">
        <v>32</v>
      </c>
      <c r="AX889" s="14" t="s">
        <v>76</v>
      </c>
      <c r="AY889" s="262" t="s">
        <v>156</v>
      </c>
    </row>
    <row r="890" s="13" customFormat="1">
      <c r="A890" s="13"/>
      <c r="B890" s="241"/>
      <c r="C890" s="242"/>
      <c r="D890" s="243" t="s">
        <v>165</v>
      </c>
      <c r="E890" s="244" t="s">
        <v>1</v>
      </c>
      <c r="F890" s="245" t="s">
        <v>269</v>
      </c>
      <c r="G890" s="242"/>
      <c r="H890" s="244" t="s">
        <v>1</v>
      </c>
      <c r="I890" s="246"/>
      <c r="J890" s="242"/>
      <c r="K890" s="242"/>
      <c r="L890" s="247"/>
      <c r="M890" s="248"/>
      <c r="N890" s="249"/>
      <c r="O890" s="249"/>
      <c r="P890" s="249"/>
      <c r="Q890" s="249"/>
      <c r="R890" s="249"/>
      <c r="S890" s="249"/>
      <c r="T890" s="250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1" t="s">
        <v>165</v>
      </c>
      <c r="AU890" s="251" t="s">
        <v>85</v>
      </c>
      <c r="AV890" s="13" t="s">
        <v>83</v>
      </c>
      <c r="AW890" s="13" t="s">
        <v>32</v>
      </c>
      <c r="AX890" s="13" t="s">
        <v>76</v>
      </c>
      <c r="AY890" s="251" t="s">
        <v>156</v>
      </c>
    </row>
    <row r="891" s="14" customFormat="1">
      <c r="A891" s="14"/>
      <c r="B891" s="252"/>
      <c r="C891" s="253"/>
      <c r="D891" s="243" t="s">
        <v>165</v>
      </c>
      <c r="E891" s="254" t="s">
        <v>1</v>
      </c>
      <c r="F891" s="255" t="s">
        <v>478</v>
      </c>
      <c r="G891" s="253"/>
      <c r="H891" s="256">
        <v>-31.739999999999998</v>
      </c>
      <c r="I891" s="257"/>
      <c r="J891" s="253"/>
      <c r="K891" s="253"/>
      <c r="L891" s="258"/>
      <c r="M891" s="259"/>
      <c r="N891" s="260"/>
      <c r="O891" s="260"/>
      <c r="P891" s="260"/>
      <c r="Q891" s="260"/>
      <c r="R891" s="260"/>
      <c r="S891" s="260"/>
      <c r="T891" s="261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2" t="s">
        <v>165</v>
      </c>
      <c r="AU891" s="262" t="s">
        <v>85</v>
      </c>
      <c r="AV891" s="14" t="s">
        <v>85</v>
      </c>
      <c r="AW891" s="14" t="s">
        <v>32</v>
      </c>
      <c r="AX891" s="14" t="s">
        <v>76</v>
      </c>
      <c r="AY891" s="262" t="s">
        <v>156</v>
      </c>
    </row>
    <row r="892" s="13" customFormat="1">
      <c r="A892" s="13"/>
      <c r="B892" s="241"/>
      <c r="C892" s="242"/>
      <c r="D892" s="243" t="s">
        <v>165</v>
      </c>
      <c r="E892" s="244" t="s">
        <v>1</v>
      </c>
      <c r="F892" s="245" t="s">
        <v>724</v>
      </c>
      <c r="G892" s="242"/>
      <c r="H892" s="244" t="s">
        <v>1</v>
      </c>
      <c r="I892" s="246"/>
      <c r="J892" s="242"/>
      <c r="K892" s="242"/>
      <c r="L892" s="247"/>
      <c r="M892" s="248"/>
      <c r="N892" s="249"/>
      <c r="O892" s="249"/>
      <c r="P892" s="249"/>
      <c r="Q892" s="249"/>
      <c r="R892" s="249"/>
      <c r="S892" s="249"/>
      <c r="T892" s="250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51" t="s">
        <v>165</v>
      </c>
      <c r="AU892" s="251" t="s">
        <v>85</v>
      </c>
      <c r="AV892" s="13" t="s">
        <v>83</v>
      </c>
      <c r="AW892" s="13" t="s">
        <v>32</v>
      </c>
      <c r="AX892" s="13" t="s">
        <v>76</v>
      </c>
      <c r="AY892" s="251" t="s">
        <v>156</v>
      </c>
    </row>
    <row r="893" s="14" customFormat="1">
      <c r="A893" s="14"/>
      <c r="B893" s="252"/>
      <c r="C893" s="253"/>
      <c r="D893" s="243" t="s">
        <v>165</v>
      </c>
      <c r="E893" s="254" t="s">
        <v>1</v>
      </c>
      <c r="F893" s="255" t="s">
        <v>725</v>
      </c>
      <c r="G893" s="253"/>
      <c r="H893" s="256">
        <v>2.2679999999999998</v>
      </c>
      <c r="I893" s="257"/>
      <c r="J893" s="253"/>
      <c r="K893" s="253"/>
      <c r="L893" s="258"/>
      <c r="M893" s="259"/>
      <c r="N893" s="260"/>
      <c r="O893" s="260"/>
      <c r="P893" s="260"/>
      <c r="Q893" s="260"/>
      <c r="R893" s="260"/>
      <c r="S893" s="260"/>
      <c r="T893" s="261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2" t="s">
        <v>165</v>
      </c>
      <c r="AU893" s="262" t="s">
        <v>85</v>
      </c>
      <c r="AV893" s="14" t="s">
        <v>85</v>
      </c>
      <c r="AW893" s="14" t="s">
        <v>32</v>
      </c>
      <c r="AX893" s="14" t="s">
        <v>76</v>
      </c>
      <c r="AY893" s="262" t="s">
        <v>156</v>
      </c>
    </row>
    <row r="894" s="14" customFormat="1">
      <c r="A894" s="14"/>
      <c r="B894" s="252"/>
      <c r="C894" s="253"/>
      <c r="D894" s="243" t="s">
        <v>165</v>
      </c>
      <c r="E894" s="254" t="s">
        <v>1</v>
      </c>
      <c r="F894" s="255" t="s">
        <v>726</v>
      </c>
      <c r="G894" s="253"/>
      <c r="H894" s="256">
        <v>71.503</v>
      </c>
      <c r="I894" s="257"/>
      <c r="J894" s="253"/>
      <c r="K894" s="253"/>
      <c r="L894" s="258"/>
      <c r="M894" s="259"/>
      <c r="N894" s="260"/>
      <c r="O894" s="260"/>
      <c r="P894" s="260"/>
      <c r="Q894" s="260"/>
      <c r="R894" s="260"/>
      <c r="S894" s="260"/>
      <c r="T894" s="261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62" t="s">
        <v>165</v>
      </c>
      <c r="AU894" s="262" t="s">
        <v>85</v>
      </c>
      <c r="AV894" s="14" t="s">
        <v>85</v>
      </c>
      <c r="AW894" s="14" t="s">
        <v>32</v>
      </c>
      <c r="AX894" s="14" t="s">
        <v>76</v>
      </c>
      <c r="AY894" s="262" t="s">
        <v>156</v>
      </c>
    </row>
    <row r="895" s="13" customFormat="1">
      <c r="A895" s="13"/>
      <c r="B895" s="241"/>
      <c r="C895" s="242"/>
      <c r="D895" s="243" t="s">
        <v>165</v>
      </c>
      <c r="E895" s="244" t="s">
        <v>1</v>
      </c>
      <c r="F895" s="245" t="s">
        <v>269</v>
      </c>
      <c r="G895" s="242"/>
      <c r="H895" s="244" t="s">
        <v>1</v>
      </c>
      <c r="I895" s="246"/>
      <c r="J895" s="242"/>
      <c r="K895" s="242"/>
      <c r="L895" s="247"/>
      <c r="M895" s="248"/>
      <c r="N895" s="249"/>
      <c r="O895" s="249"/>
      <c r="P895" s="249"/>
      <c r="Q895" s="249"/>
      <c r="R895" s="249"/>
      <c r="S895" s="249"/>
      <c r="T895" s="250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51" t="s">
        <v>165</v>
      </c>
      <c r="AU895" s="251" t="s">
        <v>85</v>
      </c>
      <c r="AV895" s="13" t="s">
        <v>83</v>
      </c>
      <c r="AW895" s="13" t="s">
        <v>32</v>
      </c>
      <c r="AX895" s="13" t="s">
        <v>76</v>
      </c>
      <c r="AY895" s="251" t="s">
        <v>156</v>
      </c>
    </row>
    <row r="896" s="14" customFormat="1">
      <c r="A896" s="14"/>
      <c r="B896" s="252"/>
      <c r="C896" s="253"/>
      <c r="D896" s="243" t="s">
        <v>165</v>
      </c>
      <c r="E896" s="254" t="s">
        <v>1</v>
      </c>
      <c r="F896" s="255" t="s">
        <v>271</v>
      </c>
      <c r="G896" s="253"/>
      <c r="H896" s="256">
        <v>-7.5</v>
      </c>
      <c r="I896" s="257"/>
      <c r="J896" s="253"/>
      <c r="K896" s="253"/>
      <c r="L896" s="258"/>
      <c r="M896" s="259"/>
      <c r="N896" s="260"/>
      <c r="O896" s="260"/>
      <c r="P896" s="260"/>
      <c r="Q896" s="260"/>
      <c r="R896" s="260"/>
      <c r="S896" s="260"/>
      <c r="T896" s="261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62" t="s">
        <v>165</v>
      </c>
      <c r="AU896" s="262" t="s">
        <v>85</v>
      </c>
      <c r="AV896" s="14" t="s">
        <v>85</v>
      </c>
      <c r="AW896" s="14" t="s">
        <v>32</v>
      </c>
      <c r="AX896" s="14" t="s">
        <v>76</v>
      </c>
      <c r="AY896" s="262" t="s">
        <v>156</v>
      </c>
    </row>
    <row r="897" s="14" customFormat="1">
      <c r="A897" s="14"/>
      <c r="B897" s="252"/>
      <c r="C897" s="253"/>
      <c r="D897" s="243" t="s">
        <v>165</v>
      </c>
      <c r="E897" s="254" t="s">
        <v>1</v>
      </c>
      <c r="F897" s="255" t="s">
        <v>670</v>
      </c>
      <c r="G897" s="253"/>
      <c r="H897" s="256">
        <v>-5.7999999999999998</v>
      </c>
      <c r="I897" s="257"/>
      <c r="J897" s="253"/>
      <c r="K897" s="253"/>
      <c r="L897" s="258"/>
      <c r="M897" s="259"/>
      <c r="N897" s="260"/>
      <c r="O897" s="260"/>
      <c r="P897" s="260"/>
      <c r="Q897" s="260"/>
      <c r="R897" s="260"/>
      <c r="S897" s="260"/>
      <c r="T897" s="261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2" t="s">
        <v>165</v>
      </c>
      <c r="AU897" s="262" t="s">
        <v>85</v>
      </c>
      <c r="AV897" s="14" t="s">
        <v>85</v>
      </c>
      <c r="AW897" s="14" t="s">
        <v>32</v>
      </c>
      <c r="AX897" s="14" t="s">
        <v>76</v>
      </c>
      <c r="AY897" s="262" t="s">
        <v>156</v>
      </c>
    </row>
    <row r="898" s="14" customFormat="1">
      <c r="A898" s="14"/>
      <c r="B898" s="252"/>
      <c r="C898" s="253"/>
      <c r="D898" s="243" t="s">
        <v>165</v>
      </c>
      <c r="E898" s="254" t="s">
        <v>1</v>
      </c>
      <c r="F898" s="255" t="s">
        <v>727</v>
      </c>
      <c r="G898" s="253"/>
      <c r="H898" s="256">
        <v>-10</v>
      </c>
      <c r="I898" s="257"/>
      <c r="J898" s="253"/>
      <c r="K898" s="253"/>
      <c r="L898" s="258"/>
      <c r="M898" s="259"/>
      <c r="N898" s="260"/>
      <c r="O898" s="260"/>
      <c r="P898" s="260"/>
      <c r="Q898" s="260"/>
      <c r="R898" s="260"/>
      <c r="S898" s="260"/>
      <c r="T898" s="261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2" t="s">
        <v>165</v>
      </c>
      <c r="AU898" s="262" t="s">
        <v>85</v>
      </c>
      <c r="AV898" s="14" t="s">
        <v>85</v>
      </c>
      <c r="AW898" s="14" t="s">
        <v>32</v>
      </c>
      <c r="AX898" s="14" t="s">
        <v>76</v>
      </c>
      <c r="AY898" s="262" t="s">
        <v>156</v>
      </c>
    </row>
    <row r="899" s="13" customFormat="1">
      <c r="A899" s="13"/>
      <c r="B899" s="241"/>
      <c r="C899" s="242"/>
      <c r="D899" s="243" t="s">
        <v>165</v>
      </c>
      <c r="E899" s="244" t="s">
        <v>1</v>
      </c>
      <c r="F899" s="245" t="s">
        <v>728</v>
      </c>
      <c r="G899" s="242"/>
      <c r="H899" s="244" t="s">
        <v>1</v>
      </c>
      <c r="I899" s="246"/>
      <c r="J899" s="242"/>
      <c r="K899" s="242"/>
      <c r="L899" s="247"/>
      <c r="M899" s="248"/>
      <c r="N899" s="249"/>
      <c r="O899" s="249"/>
      <c r="P899" s="249"/>
      <c r="Q899" s="249"/>
      <c r="R899" s="249"/>
      <c r="S899" s="249"/>
      <c r="T899" s="250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1" t="s">
        <v>165</v>
      </c>
      <c r="AU899" s="251" t="s">
        <v>85</v>
      </c>
      <c r="AV899" s="13" t="s">
        <v>83</v>
      </c>
      <c r="AW899" s="13" t="s">
        <v>32</v>
      </c>
      <c r="AX899" s="13" t="s">
        <v>76</v>
      </c>
      <c r="AY899" s="251" t="s">
        <v>156</v>
      </c>
    </row>
    <row r="900" s="13" customFormat="1">
      <c r="A900" s="13"/>
      <c r="B900" s="241"/>
      <c r="C900" s="242"/>
      <c r="D900" s="243" t="s">
        <v>165</v>
      </c>
      <c r="E900" s="244" t="s">
        <v>1</v>
      </c>
      <c r="F900" s="245" t="s">
        <v>729</v>
      </c>
      <c r="G900" s="242"/>
      <c r="H900" s="244" t="s">
        <v>1</v>
      </c>
      <c r="I900" s="246"/>
      <c r="J900" s="242"/>
      <c r="K900" s="242"/>
      <c r="L900" s="247"/>
      <c r="M900" s="248"/>
      <c r="N900" s="249"/>
      <c r="O900" s="249"/>
      <c r="P900" s="249"/>
      <c r="Q900" s="249"/>
      <c r="R900" s="249"/>
      <c r="S900" s="249"/>
      <c r="T900" s="250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51" t="s">
        <v>165</v>
      </c>
      <c r="AU900" s="251" t="s">
        <v>85</v>
      </c>
      <c r="AV900" s="13" t="s">
        <v>83</v>
      </c>
      <c r="AW900" s="13" t="s">
        <v>32</v>
      </c>
      <c r="AX900" s="13" t="s">
        <v>76</v>
      </c>
      <c r="AY900" s="251" t="s">
        <v>156</v>
      </c>
    </row>
    <row r="901" s="14" customFormat="1">
      <c r="A901" s="14"/>
      <c r="B901" s="252"/>
      <c r="C901" s="253"/>
      <c r="D901" s="243" t="s">
        <v>165</v>
      </c>
      <c r="E901" s="254" t="s">
        <v>1</v>
      </c>
      <c r="F901" s="255" t="s">
        <v>730</v>
      </c>
      <c r="G901" s="253"/>
      <c r="H901" s="256">
        <v>42.75</v>
      </c>
      <c r="I901" s="257"/>
      <c r="J901" s="253"/>
      <c r="K901" s="253"/>
      <c r="L901" s="258"/>
      <c r="M901" s="259"/>
      <c r="N901" s="260"/>
      <c r="O901" s="260"/>
      <c r="P901" s="260"/>
      <c r="Q901" s="260"/>
      <c r="R901" s="260"/>
      <c r="S901" s="260"/>
      <c r="T901" s="261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2" t="s">
        <v>165</v>
      </c>
      <c r="AU901" s="262" t="s">
        <v>85</v>
      </c>
      <c r="AV901" s="14" t="s">
        <v>85</v>
      </c>
      <c r="AW901" s="14" t="s">
        <v>32</v>
      </c>
      <c r="AX901" s="14" t="s">
        <v>76</v>
      </c>
      <c r="AY901" s="262" t="s">
        <v>156</v>
      </c>
    </row>
    <row r="902" s="13" customFormat="1">
      <c r="A902" s="13"/>
      <c r="B902" s="241"/>
      <c r="C902" s="242"/>
      <c r="D902" s="243" t="s">
        <v>165</v>
      </c>
      <c r="E902" s="244" t="s">
        <v>1</v>
      </c>
      <c r="F902" s="245" t="s">
        <v>731</v>
      </c>
      <c r="G902" s="242"/>
      <c r="H902" s="244" t="s">
        <v>1</v>
      </c>
      <c r="I902" s="246"/>
      <c r="J902" s="242"/>
      <c r="K902" s="242"/>
      <c r="L902" s="247"/>
      <c r="M902" s="248"/>
      <c r="N902" s="249"/>
      <c r="O902" s="249"/>
      <c r="P902" s="249"/>
      <c r="Q902" s="249"/>
      <c r="R902" s="249"/>
      <c r="S902" s="249"/>
      <c r="T902" s="250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51" t="s">
        <v>165</v>
      </c>
      <c r="AU902" s="251" t="s">
        <v>85</v>
      </c>
      <c r="AV902" s="13" t="s">
        <v>83</v>
      </c>
      <c r="AW902" s="13" t="s">
        <v>32</v>
      </c>
      <c r="AX902" s="13" t="s">
        <v>76</v>
      </c>
      <c r="AY902" s="251" t="s">
        <v>156</v>
      </c>
    </row>
    <row r="903" s="14" customFormat="1">
      <c r="A903" s="14"/>
      <c r="B903" s="252"/>
      <c r="C903" s="253"/>
      <c r="D903" s="243" t="s">
        <v>165</v>
      </c>
      <c r="E903" s="254" t="s">
        <v>1</v>
      </c>
      <c r="F903" s="255" t="s">
        <v>732</v>
      </c>
      <c r="G903" s="253"/>
      <c r="H903" s="256">
        <v>4.2249999999999996</v>
      </c>
      <c r="I903" s="257"/>
      <c r="J903" s="253"/>
      <c r="K903" s="253"/>
      <c r="L903" s="258"/>
      <c r="M903" s="259"/>
      <c r="N903" s="260"/>
      <c r="O903" s="260"/>
      <c r="P903" s="260"/>
      <c r="Q903" s="260"/>
      <c r="R903" s="260"/>
      <c r="S903" s="260"/>
      <c r="T903" s="261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62" t="s">
        <v>165</v>
      </c>
      <c r="AU903" s="262" t="s">
        <v>85</v>
      </c>
      <c r="AV903" s="14" t="s">
        <v>85</v>
      </c>
      <c r="AW903" s="14" t="s">
        <v>32</v>
      </c>
      <c r="AX903" s="14" t="s">
        <v>76</v>
      </c>
      <c r="AY903" s="262" t="s">
        <v>156</v>
      </c>
    </row>
    <row r="904" s="13" customFormat="1">
      <c r="A904" s="13"/>
      <c r="B904" s="241"/>
      <c r="C904" s="242"/>
      <c r="D904" s="243" t="s">
        <v>165</v>
      </c>
      <c r="E904" s="244" t="s">
        <v>1</v>
      </c>
      <c r="F904" s="245" t="s">
        <v>471</v>
      </c>
      <c r="G904" s="242"/>
      <c r="H904" s="244" t="s">
        <v>1</v>
      </c>
      <c r="I904" s="246"/>
      <c r="J904" s="242"/>
      <c r="K904" s="242"/>
      <c r="L904" s="247"/>
      <c r="M904" s="248"/>
      <c r="N904" s="249"/>
      <c r="O904" s="249"/>
      <c r="P904" s="249"/>
      <c r="Q904" s="249"/>
      <c r="R904" s="249"/>
      <c r="S904" s="249"/>
      <c r="T904" s="250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51" t="s">
        <v>165</v>
      </c>
      <c r="AU904" s="251" t="s">
        <v>85</v>
      </c>
      <c r="AV904" s="13" t="s">
        <v>83</v>
      </c>
      <c r="AW904" s="13" t="s">
        <v>32</v>
      </c>
      <c r="AX904" s="13" t="s">
        <v>76</v>
      </c>
      <c r="AY904" s="251" t="s">
        <v>156</v>
      </c>
    </row>
    <row r="905" s="14" customFormat="1">
      <c r="A905" s="14"/>
      <c r="B905" s="252"/>
      <c r="C905" s="253"/>
      <c r="D905" s="243" t="s">
        <v>165</v>
      </c>
      <c r="E905" s="254" t="s">
        <v>1</v>
      </c>
      <c r="F905" s="255" t="s">
        <v>733</v>
      </c>
      <c r="G905" s="253"/>
      <c r="H905" s="256">
        <v>40.540999999999997</v>
      </c>
      <c r="I905" s="257"/>
      <c r="J905" s="253"/>
      <c r="K905" s="253"/>
      <c r="L905" s="258"/>
      <c r="M905" s="259"/>
      <c r="N905" s="260"/>
      <c r="O905" s="260"/>
      <c r="P905" s="260"/>
      <c r="Q905" s="260"/>
      <c r="R905" s="260"/>
      <c r="S905" s="260"/>
      <c r="T905" s="261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62" t="s">
        <v>165</v>
      </c>
      <c r="AU905" s="262" t="s">
        <v>85</v>
      </c>
      <c r="AV905" s="14" t="s">
        <v>85</v>
      </c>
      <c r="AW905" s="14" t="s">
        <v>32</v>
      </c>
      <c r="AX905" s="14" t="s">
        <v>76</v>
      </c>
      <c r="AY905" s="262" t="s">
        <v>156</v>
      </c>
    </row>
    <row r="906" s="14" customFormat="1">
      <c r="A906" s="14"/>
      <c r="B906" s="252"/>
      <c r="C906" s="253"/>
      <c r="D906" s="243" t="s">
        <v>165</v>
      </c>
      <c r="E906" s="254" t="s">
        <v>1</v>
      </c>
      <c r="F906" s="255" t="s">
        <v>734</v>
      </c>
      <c r="G906" s="253"/>
      <c r="H906" s="256">
        <v>23.34</v>
      </c>
      <c r="I906" s="257"/>
      <c r="J906" s="253"/>
      <c r="K906" s="253"/>
      <c r="L906" s="258"/>
      <c r="M906" s="259"/>
      <c r="N906" s="260"/>
      <c r="O906" s="260"/>
      <c r="P906" s="260"/>
      <c r="Q906" s="260"/>
      <c r="R906" s="260"/>
      <c r="S906" s="260"/>
      <c r="T906" s="261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2" t="s">
        <v>165</v>
      </c>
      <c r="AU906" s="262" t="s">
        <v>85</v>
      </c>
      <c r="AV906" s="14" t="s">
        <v>85</v>
      </c>
      <c r="AW906" s="14" t="s">
        <v>32</v>
      </c>
      <c r="AX906" s="14" t="s">
        <v>76</v>
      </c>
      <c r="AY906" s="262" t="s">
        <v>156</v>
      </c>
    </row>
    <row r="907" s="13" customFormat="1">
      <c r="A907" s="13"/>
      <c r="B907" s="241"/>
      <c r="C907" s="242"/>
      <c r="D907" s="243" t="s">
        <v>165</v>
      </c>
      <c r="E907" s="244" t="s">
        <v>1</v>
      </c>
      <c r="F907" s="245" t="s">
        <v>266</v>
      </c>
      <c r="G907" s="242"/>
      <c r="H907" s="244" t="s">
        <v>1</v>
      </c>
      <c r="I907" s="246"/>
      <c r="J907" s="242"/>
      <c r="K907" s="242"/>
      <c r="L907" s="247"/>
      <c r="M907" s="248"/>
      <c r="N907" s="249"/>
      <c r="O907" s="249"/>
      <c r="P907" s="249"/>
      <c r="Q907" s="249"/>
      <c r="R907" s="249"/>
      <c r="S907" s="249"/>
      <c r="T907" s="250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51" t="s">
        <v>165</v>
      </c>
      <c r="AU907" s="251" t="s">
        <v>85</v>
      </c>
      <c r="AV907" s="13" t="s">
        <v>83</v>
      </c>
      <c r="AW907" s="13" t="s">
        <v>32</v>
      </c>
      <c r="AX907" s="13" t="s">
        <v>76</v>
      </c>
      <c r="AY907" s="251" t="s">
        <v>156</v>
      </c>
    </row>
    <row r="908" s="14" customFormat="1">
      <c r="A908" s="14"/>
      <c r="B908" s="252"/>
      <c r="C908" s="253"/>
      <c r="D908" s="243" t="s">
        <v>165</v>
      </c>
      <c r="E908" s="254" t="s">
        <v>1</v>
      </c>
      <c r="F908" s="255" t="s">
        <v>795</v>
      </c>
      <c r="G908" s="253"/>
      <c r="H908" s="256">
        <v>0.56000000000000005</v>
      </c>
      <c r="I908" s="257"/>
      <c r="J908" s="253"/>
      <c r="K908" s="253"/>
      <c r="L908" s="258"/>
      <c r="M908" s="259"/>
      <c r="N908" s="260"/>
      <c r="O908" s="260"/>
      <c r="P908" s="260"/>
      <c r="Q908" s="260"/>
      <c r="R908" s="260"/>
      <c r="S908" s="260"/>
      <c r="T908" s="261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62" t="s">
        <v>165</v>
      </c>
      <c r="AU908" s="262" t="s">
        <v>85</v>
      </c>
      <c r="AV908" s="14" t="s">
        <v>85</v>
      </c>
      <c r="AW908" s="14" t="s">
        <v>32</v>
      </c>
      <c r="AX908" s="14" t="s">
        <v>76</v>
      </c>
      <c r="AY908" s="262" t="s">
        <v>156</v>
      </c>
    </row>
    <row r="909" s="14" customFormat="1">
      <c r="A909" s="14"/>
      <c r="B909" s="252"/>
      <c r="C909" s="253"/>
      <c r="D909" s="243" t="s">
        <v>165</v>
      </c>
      <c r="E909" s="254" t="s">
        <v>1</v>
      </c>
      <c r="F909" s="255" t="s">
        <v>796</v>
      </c>
      <c r="G909" s="253"/>
      <c r="H909" s="256">
        <v>0.41999999999999998</v>
      </c>
      <c r="I909" s="257"/>
      <c r="J909" s="253"/>
      <c r="K909" s="253"/>
      <c r="L909" s="258"/>
      <c r="M909" s="259"/>
      <c r="N909" s="260"/>
      <c r="O909" s="260"/>
      <c r="P909" s="260"/>
      <c r="Q909" s="260"/>
      <c r="R909" s="260"/>
      <c r="S909" s="260"/>
      <c r="T909" s="261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62" t="s">
        <v>165</v>
      </c>
      <c r="AU909" s="262" t="s">
        <v>85</v>
      </c>
      <c r="AV909" s="14" t="s">
        <v>85</v>
      </c>
      <c r="AW909" s="14" t="s">
        <v>32</v>
      </c>
      <c r="AX909" s="14" t="s">
        <v>76</v>
      </c>
      <c r="AY909" s="262" t="s">
        <v>156</v>
      </c>
    </row>
    <row r="910" s="13" customFormat="1">
      <c r="A910" s="13"/>
      <c r="B910" s="241"/>
      <c r="C910" s="242"/>
      <c r="D910" s="243" t="s">
        <v>165</v>
      </c>
      <c r="E910" s="244" t="s">
        <v>1</v>
      </c>
      <c r="F910" s="245" t="s">
        <v>269</v>
      </c>
      <c r="G910" s="242"/>
      <c r="H910" s="244" t="s">
        <v>1</v>
      </c>
      <c r="I910" s="246"/>
      <c r="J910" s="242"/>
      <c r="K910" s="242"/>
      <c r="L910" s="247"/>
      <c r="M910" s="248"/>
      <c r="N910" s="249"/>
      <c r="O910" s="249"/>
      <c r="P910" s="249"/>
      <c r="Q910" s="249"/>
      <c r="R910" s="249"/>
      <c r="S910" s="249"/>
      <c r="T910" s="250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51" t="s">
        <v>165</v>
      </c>
      <c r="AU910" s="251" t="s">
        <v>85</v>
      </c>
      <c r="AV910" s="13" t="s">
        <v>83</v>
      </c>
      <c r="AW910" s="13" t="s">
        <v>32</v>
      </c>
      <c r="AX910" s="13" t="s">
        <v>76</v>
      </c>
      <c r="AY910" s="251" t="s">
        <v>156</v>
      </c>
    </row>
    <row r="911" s="14" customFormat="1">
      <c r="A911" s="14"/>
      <c r="B911" s="252"/>
      <c r="C911" s="253"/>
      <c r="D911" s="243" t="s">
        <v>165</v>
      </c>
      <c r="E911" s="254" t="s">
        <v>1</v>
      </c>
      <c r="F911" s="255" t="s">
        <v>474</v>
      </c>
      <c r="G911" s="253"/>
      <c r="H911" s="256">
        <v>-3</v>
      </c>
      <c r="I911" s="257"/>
      <c r="J911" s="253"/>
      <c r="K911" s="253"/>
      <c r="L911" s="258"/>
      <c r="M911" s="259"/>
      <c r="N911" s="260"/>
      <c r="O911" s="260"/>
      <c r="P911" s="260"/>
      <c r="Q911" s="260"/>
      <c r="R911" s="260"/>
      <c r="S911" s="260"/>
      <c r="T911" s="261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2" t="s">
        <v>165</v>
      </c>
      <c r="AU911" s="262" t="s">
        <v>85</v>
      </c>
      <c r="AV911" s="14" t="s">
        <v>85</v>
      </c>
      <c r="AW911" s="14" t="s">
        <v>32</v>
      </c>
      <c r="AX911" s="14" t="s">
        <v>76</v>
      </c>
      <c r="AY911" s="262" t="s">
        <v>156</v>
      </c>
    </row>
    <row r="912" s="15" customFormat="1">
      <c r="A912" s="15"/>
      <c r="B912" s="263"/>
      <c r="C912" s="264"/>
      <c r="D912" s="243" t="s">
        <v>165</v>
      </c>
      <c r="E912" s="265" t="s">
        <v>1</v>
      </c>
      <c r="F912" s="266" t="s">
        <v>168</v>
      </c>
      <c r="G912" s="264"/>
      <c r="H912" s="267">
        <v>211.125</v>
      </c>
      <c r="I912" s="268"/>
      <c r="J912" s="264"/>
      <c r="K912" s="264"/>
      <c r="L912" s="269"/>
      <c r="M912" s="270"/>
      <c r="N912" s="271"/>
      <c r="O912" s="271"/>
      <c r="P912" s="271"/>
      <c r="Q912" s="271"/>
      <c r="R912" s="271"/>
      <c r="S912" s="271"/>
      <c r="T912" s="272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T912" s="273" t="s">
        <v>165</v>
      </c>
      <c r="AU912" s="273" t="s">
        <v>85</v>
      </c>
      <c r="AV912" s="15" t="s">
        <v>163</v>
      </c>
      <c r="AW912" s="15" t="s">
        <v>32</v>
      </c>
      <c r="AX912" s="15" t="s">
        <v>83</v>
      </c>
      <c r="AY912" s="273" t="s">
        <v>156</v>
      </c>
    </row>
    <row r="913" s="2" customFormat="1" ht="44.25" customHeight="1">
      <c r="A913" s="38"/>
      <c r="B913" s="39"/>
      <c r="C913" s="227" t="s">
        <v>797</v>
      </c>
      <c r="D913" s="227" t="s">
        <v>159</v>
      </c>
      <c r="E913" s="228" t="s">
        <v>798</v>
      </c>
      <c r="F913" s="229" t="s">
        <v>799</v>
      </c>
      <c r="G913" s="230" t="s">
        <v>162</v>
      </c>
      <c r="H913" s="231">
        <v>7.3239999999999998</v>
      </c>
      <c r="I913" s="232"/>
      <c r="J913" s="233">
        <f>ROUND(I913*H913,2)</f>
        <v>0</v>
      </c>
      <c r="K913" s="234"/>
      <c r="L913" s="44"/>
      <c r="M913" s="235" t="s">
        <v>1</v>
      </c>
      <c r="N913" s="236" t="s">
        <v>41</v>
      </c>
      <c r="O913" s="91"/>
      <c r="P913" s="237">
        <f>O913*H913</f>
        <v>0</v>
      </c>
      <c r="Q913" s="237">
        <v>0.0085199999999999998</v>
      </c>
      <c r="R913" s="237">
        <f>Q913*H913</f>
        <v>0.062400479999999994</v>
      </c>
      <c r="S913" s="237">
        <v>0</v>
      </c>
      <c r="T913" s="238">
        <f>S913*H913</f>
        <v>0</v>
      </c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R913" s="239" t="s">
        <v>163</v>
      </c>
      <c r="AT913" s="239" t="s">
        <v>159</v>
      </c>
      <c r="AU913" s="239" t="s">
        <v>85</v>
      </c>
      <c r="AY913" s="17" t="s">
        <v>156</v>
      </c>
      <c r="BE913" s="240">
        <f>IF(N913="základní",J913,0)</f>
        <v>0</v>
      </c>
      <c r="BF913" s="240">
        <f>IF(N913="snížená",J913,0)</f>
        <v>0</v>
      </c>
      <c r="BG913" s="240">
        <f>IF(N913="zákl. přenesená",J913,0)</f>
        <v>0</v>
      </c>
      <c r="BH913" s="240">
        <f>IF(N913="sníž. přenesená",J913,0)</f>
        <v>0</v>
      </c>
      <c r="BI913" s="240">
        <f>IF(N913="nulová",J913,0)</f>
        <v>0</v>
      </c>
      <c r="BJ913" s="17" t="s">
        <v>83</v>
      </c>
      <c r="BK913" s="240">
        <f>ROUND(I913*H913,2)</f>
        <v>0</v>
      </c>
      <c r="BL913" s="17" t="s">
        <v>163</v>
      </c>
      <c r="BM913" s="239" t="s">
        <v>800</v>
      </c>
    </row>
    <row r="914" s="13" customFormat="1">
      <c r="A914" s="13"/>
      <c r="B914" s="241"/>
      <c r="C914" s="242"/>
      <c r="D914" s="243" t="s">
        <v>165</v>
      </c>
      <c r="E914" s="244" t="s">
        <v>1</v>
      </c>
      <c r="F914" s="245" t="s">
        <v>788</v>
      </c>
      <c r="G914" s="242"/>
      <c r="H914" s="244" t="s">
        <v>1</v>
      </c>
      <c r="I914" s="246"/>
      <c r="J914" s="242"/>
      <c r="K914" s="242"/>
      <c r="L914" s="247"/>
      <c r="M914" s="248"/>
      <c r="N914" s="249"/>
      <c r="O914" s="249"/>
      <c r="P914" s="249"/>
      <c r="Q914" s="249"/>
      <c r="R914" s="249"/>
      <c r="S914" s="249"/>
      <c r="T914" s="250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1" t="s">
        <v>165</v>
      </c>
      <c r="AU914" s="251" t="s">
        <v>85</v>
      </c>
      <c r="AV914" s="13" t="s">
        <v>83</v>
      </c>
      <c r="AW914" s="13" t="s">
        <v>32</v>
      </c>
      <c r="AX914" s="13" t="s">
        <v>76</v>
      </c>
      <c r="AY914" s="251" t="s">
        <v>156</v>
      </c>
    </row>
    <row r="915" s="14" customFormat="1">
      <c r="A915" s="14"/>
      <c r="B915" s="252"/>
      <c r="C915" s="253"/>
      <c r="D915" s="243" t="s">
        <v>165</v>
      </c>
      <c r="E915" s="254" t="s">
        <v>1</v>
      </c>
      <c r="F915" s="255" t="s">
        <v>789</v>
      </c>
      <c r="G915" s="253"/>
      <c r="H915" s="256">
        <v>3.1120000000000001</v>
      </c>
      <c r="I915" s="257"/>
      <c r="J915" s="253"/>
      <c r="K915" s="253"/>
      <c r="L915" s="258"/>
      <c r="M915" s="259"/>
      <c r="N915" s="260"/>
      <c r="O915" s="260"/>
      <c r="P915" s="260"/>
      <c r="Q915" s="260"/>
      <c r="R915" s="260"/>
      <c r="S915" s="260"/>
      <c r="T915" s="261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2" t="s">
        <v>165</v>
      </c>
      <c r="AU915" s="262" t="s">
        <v>85</v>
      </c>
      <c r="AV915" s="14" t="s">
        <v>85</v>
      </c>
      <c r="AW915" s="14" t="s">
        <v>32</v>
      </c>
      <c r="AX915" s="14" t="s">
        <v>76</v>
      </c>
      <c r="AY915" s="262" t="s">
        <v>156</v>
      </c>
    </row>
    <row r="916" s="14" customFormat="1">
      <c r="A916" s="14"/>
      <c r="B916" s="252"/>
      <c r="C916" s="253"/>
      <c r="D916" s="243" t="s">
        <v>165</v>
      </c>
      <c r="E916" s="254" t="s">
        <v>1</v>
      </c>
      <c r="F916" s="255" t="s">
        <v>790</v>
      </c>
      <c r="G916" s="253"/>
      <c r="H916" s="256">
        <v>4.2119999999999997</v>
      </c>
      <c r="I916" s="257"/>
      <c r="J916" s="253"/>
      <c r="K916" s="253"/>
      <c r="L916" s="258"/>
      <c r="M916" s="259"/>
      <c r="N916" s="260"/>
      <c r="O916" s="260"/>
      <c r="P916" s="260"/>
      <c r="Q916" s="260"/>
      <c r="R916" s="260"/>
      <c r="S916" s="260"/>
      <c r="T916" s="261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2" t="s">
        <v>165</v>
      </c>
      <c r="AU916" s="262" t="s">
        <v>85</v>
      </c>
      <c r="AV916" s="14" t="s">
        <v>85</v>
      </c>
      <c r="AW916" s="14" t="s">
        <v>32</v>
      </c>
      <c r="AX916" s="14" t="s">
        <v>76</v>
      </c>
      <c r="AY916" s="262" t="s">
        <v>156</v>
      </c>
    </row>
    <row r="917" s="15" customFormat="1">
      <c r="A917" s="15"/>
      <c r="B917" s="263"/>
      <c r="C917" s="264"/>
      <c r="D917" s="243" t="s">
        <v>165</v>
      </c>
      <c r="E917" s="265" t="s">
        <v>1</v>
      </c>
      <c r="F917" s="266" t="s">
        <v>168</v>
      </c>
      <c r="G917" s="264"/>
      <c r="H917" s="267">
        <v>7.3239999999999998</v>
      </c>
      <c r="I917" s="268"/>
      <c r="J917" s="264"/>
      <c r="K917" s="264"/>
      <c r="L917" s="269"/>
      <c r="M917" s="270"/>
      <c r="N917" s="271"/>
      <c r="O917" s="271"/>
      <c r="P917" s="271"/>
      <c r="Q917" s="271"/>
      <c r="R917" s="271"/>
      <c r="S917" s="271"/>
      <c r="T917" s="272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73" t="s">
        <v>165</v>
      </c>
      <c r="AU917" s="273" t="s">
        <v>85</v>
      </c>
      <c r="AV917" s="15" t="s">
        <v>163</v>
      </c>
      <c r="AW917" s="15" t="s">
        <v>32</v>
      </c>
      <c r="AX917" s="15" t="s">
        <v>83</v>
      </c>
      <c r="AY917" s="273" t="s">
        <v>156</v>
      </c>
    </row>
    <row r="918" s="2" customFormat="1" ht="24.15" customHeight="1">
      <c r="A918" s="38"/>
      <c r="B918" s="39"/>
      <c r="C918" s="277" t="s">
        <v>801</v>
      </c>
      <c r="D918" s="277" t="s">
        <v>355</v>
      </c>
      <c r="E918" s="278" t="s">
        <v>802</v>
      </c>
      <c r="F918" s="279" t="s">
        <v>803</v>
      </c>
      <c r="G918" s="280" t="s">
        <v>162</v>
      </c>
      <c r="H918" s="281">
        <v>7.6900000000000004</v>
      </c>
      <c r="I918" s="282"/>
      <c r="J918" s="283">
        <f>ROUND(I918*H918,2)</f>
        <v>0</v>
      </c>
      <c r="K918" s="284"/>
      <c r="L918" s="285"/>
      <c r="M918" s="286" t="s">
        <v>1</v>
      </c>
      <c r="N918" s="287" t="s">
        <v>41</v>
      </c>
      <c r="O918" s="91"/>
      <c r="P918" s="237">
        <f>O918*H918</f>
        <v>0</v>
      </c>
      <c r="Q918" s="237">
        <v>0.0030000000000000001</v>
      </c>
      <c r="R918" s="237">
        <f>Q918*H918</f>
        <v>0.02307</v>
      </c>
      <c r="S918" s="237">
        <v>0</v>
      </c>
      <c r="T918" s="238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239" t="s">
        <v>212</v>
      </c>
      <c r="AT918" s="239" t="s">
        <v>355</v>
      </c>
      <c r="AU918" s="239" t="s">
        <v>85</v>
      </c>
      <c r="AY918" s="17" t="s">
        <v>156</v>
      </c>
      <c r="BE918" s="240">
        <f>IF(N918="základní",J918,0)</f>
        <v>0</v>
      </c>
      <c r="BF918" s="240">
        <f>IF(N918="snížená",J918,0)</f>
        <v>0</v>
      </c>
      <c r="BG918" s="240">
        <f>IF(N918="zákl. přenesená",J918,0)</f>
        <v>0</v>
      </c>
      <c r="BH918" s="240">
        <f>IF(N918="sníž. přenesená",J918,0)</f>
        <v>0</v>
      </c>
      <c r="BI918" s="240">
        <f>IF(N918="nulová",J918,0)</f>
        <v>0</v>
      </c>
      <c r="BJ918" s="17" t="s">
        <v>83</v>
      </c>
      <c r="BK918" s="240">
        <f>ROUND(I918*H918,2)</f>
        <v>0</v>
      </c>
      <c r="BL918" s="17" t="s">
        <v>163</v>
      </c>
      <c r="BM918" s="239" t="s">
        <v>804</v>
      </c>
    </row>
    <row r="919" s="14" customFormat="1">
      <c r="A919" s="14"/>
      <c r="B919" s="252"/>
      <c r="C919" s="253"/>
      <c r="D919" s="243" t="s">
        <v>165</v>
      </c>
      <c r="E919" s="253"/>
      <c r="F919" s="255" t="s">
        <v>805</v>
      </c>
      <c r="G919" s="253"/>
      <c r="H919" s="256">
        <v>7.6900000000000004</v>
      </c>
      <c r="I919" s="257"/>
      <c r="J919" s="253"/>
      <c r="K919" s="253"/>
      <c r="L919" s="258"/>
      <c r="M919" s="259"/>
      <c r="N919" s="260"/>
      <c r="O919" s="260"/>
      <c r="P919" s="260"/>
      <c r="Q919" s="260"/>
      <c r="R919" s="260"/>
      <c r="S919" s="260"/>
      <c r="T919" s="261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2" t="s">
        <v>165</v>
      </c>
      <c r="AU919" s="262" t="s">
        <v>85</v>
      </c>
      <c r="AV919" s="14" t="s">
        <v>85</v>
      </c>
      <c r="AW919" s="14" t="s">
        <v>4</v>
      </c>
      <c r="AX919" s="14" t="s">
        <v>83</v>
      </c>
      <c r="AY919" s="262" t="s">
        <v>156</v>
      </c>
    </row>
    <row r="920" s="2" customFormat="1" ht="37.8" customHeight="1">
      <c r="A920" s="38"/>
      <c r="B920" s="39"/>
      <c r="C920" s="227" t="s">
        <v>806</v>
      </c>
      <c r="D920" s="227" t="s">
        <v>159</v>
      </c>
      <c r="E920" s="228" t="s">
        <v>807</v>
      </c>
      <c r="F920" s="229" t="s">
        <v>808</v>
      </c>
      <c r="G920" s="230" t="s">
        <v>162</v>
      </c>
      <c r="H920" s="231">
        <v>210.14500000000001</v>
      </c>
      <c r="I920" s="232"/>
      <c r="J920" s="233">
        <f>ROUND(I920*H920,2)</f>
        <v>0</v>
      </c>
      <c r="K920" s="234"/>
      <c r="L920" s="44"/>
      <c r="M920" s="235" t="s">
        <v>1</v>
      </c>
      <c r="N920" s="236" t="s">
        <v>41</v>
      </c>
      <c r="O920" s="91"/>
      <c r="P920" s="237">
        <f>O920*H920</f>
        <v>0</v>
      </c>
      <c r="Q920" s="237">
        <v>0.0086700000000000006</v>
      </c>
      <c r="R920" s="237">
        <f>Q920*H920</f>
        <v>1.8219571500000003</v>
      </c>
      <c r="S920" s="237">
        <v>0</v>
      </c>
      <c r="T920" s="238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239" t="s">
        <v>163</v>
      </c>
      <c r="AT920" s="239" t="s">
        <v>159</v>
      </c>
      <c r="AU920" s="239" t="s">
        <v>85</v>
      </c>
      <c r="AY920" s="17" t="s">
        <v>156</v>
      </c>
      <c r="BE920" s="240">
        <f>IF(N920="základní",J920,0)</f>
        <v>0</v>
      </c>
      <c r="BF920" s="240">
        <f>IF(N920="snížená",J920,0)</f>
        <v>0</v>
      </c>
      <c r="BG920" s="240">
        <f>IF(N920="zákl. přenesená",J920,0)</f>
        <v>0</v>
      </c>
      <c r="BH920" s="240">
        <f>IF(N920="sníž. přenesená",J920,0)</f>
        <v>0</v>
      </c>
      <c r="BI920" s="240">
        <f>IF(N920="nulová",J920,0)</f>
        <v>0</v>
      </c>
      <c r="BJ920" s="17" t="s">
        <v>83</v>
      </c>
      <c r="BK920" s="240">
        <f>ROUND(I920*H920,2)</f>
        <v>0</v>
      </c>
      <c r="BL920" s="17" t="s">
        <v>163</v>
      </c>
      <c r="BM920" s="239" t="s">
        <v>809</v>
      </c>
    </row>
    <row r="921" s="13" customFormat="1">
      <c r="A921" s="13"/>
      <c r="B921" s="241"/>
      <c r="C921" s="242"/>
      <c r="D921" s="243" t="s">
        <v>165</v>
      </c>
      <c r="E921" s="244" t="s">
        <v>1</v>
      </c>
      <c r="F921" s="245" t="s">
        <v>721</v>
      </c>
      <c r="G921" s="242"/>
      <c r="H921" s="244" t="s">
        <v>1</v>
      </c>
      <c r="I921" s="246"/>
      <c r="J921" s="242"/>
      <c r="K921" s="242"/>
      <c r="L921" s="247"/>
      <c r="M921" s="248"/>
      <c r="N921" s="249"/>
      <c r="O921" s="249"/>
      <c r="P921" s="249"/>
      <c r="Q921" s="249"/>
      <c r="R921" s="249"/>
      <c r="S921" s="249"/>
      <c r="T921" s="250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51" t="s">
        <v>165</v>
      </c>
      <c r="AU921" s="251" t="s">
        <v>85</v>
      </c>
      <c r="AV921" s="13" t="s">
        <v>83</v>
      </c>
      <c r="AW921" s="13" t="s">
        <v>32</v>
      </c>
      <c r="AX921" s="13" t="s">
        <v>76</v>
      </c>
      <c r="AY921" s="251" t="s">
        <v>156</v>
      </c>
    </row>
    <row r="922" s="14" customFormat="1">
      <c r="A922" s="14"/>
      <c r="B922" s="252"/>
      <c r="C922" s="253"/>
      <c r="D922" s="243" t="s">
        <v>165</v>
      </c>
      <c r="E922" s="254" t="s">
        <v>1</v>
      </c>
      <c r="F922" s="255" t="s">
        <v>722</v>
      </c>
      <c r="G922" s="253"/>
      <c r="H922" s="256">
        <v>4.7119999999999997</v>
      </c>
      <c r="I922" s="257"/>
      <c r="J922" s="253"/>
      <c r="K922" s="253"/>
      <c r="L922" s="258"/>
      <c r="M922" s="259"/>
      <c r="N922" s="260"/>
      <c r="O922" s="260"/>
      <c r="P922" s="260"/>
      <c r="Q922" s="260"/>
      <c r="R922" s="260"/>
      <c r="S922" s="260"/>
      <c r="T922" s="261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2" t="s">
        <v>165</v>
      </c>
      <c r="AU922" s="262" t="s">
        <v>85</v>
      </c>
      <c r="AV922" s="14" t="s">
        <v>85</v>
      </c>
      <c r="AW922" s="14" t="s">
        <v>32</v>
      </c>
      <c r="AX922" s="14" t="s">
        <v>76</v>
      </c>
      <c r="AY922" s="262" t="s">
        <v>156</v>
      </c>
    </row>
    <row r="923" s="14" customFormat="1">
      <c r="A923" s="14"/>
      <c r="B923" s="252"/>
      <c r="C923" s="253"/>
      <c r="D923" s="243" t="s">
        <v>165</v>
      </c>
      <c r="E923" s="254" t="s">
        <v>1</v>
      </c>
      <c r="F923" s="255" t="s">
        <v>723</v>
      </c>
      <c r="G923" s="253"/>
      <c r="H923" s="256">
        <v>78.846000000000004</v>
      </c>
      <c r="I923" s="257"/>
      <c r="J923" s="253"/>
      <c r="K923" s="253"/>
      <c r="L923" s="258"/>
      <c r="M923" s="259"/>
      <c r="N923" s="260"/>
      <c r="O923" s="260"/>
      <c r="P923" s="260"/>
      <c r="Q923" s="260"/>
      <c r="R923" s="260"/>
      <c r="S923" s="260"/>
      <c r="T923" s="261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2" t="s">
        <v>165</v>
      </c>
      <c r="AU923" s="262" t="s">
        <v>85</v>
      </c>
      <c r="AV923" s="14" t="s">
        <v>85</v>
      </c>
      <c r="AW923" s="14" t="s">
        <v>32</v>
      </c>
      <c r="AX923" s="14" t="s">
        <v>76</v>
      </c>
      <c r="AY923" s="262" t="s">
        <v>156</v>
      </c>
    </row>
    <row r="924" s="13" customFormat="1">
      <c r="A924" s="13"/>
      <c r="B924" s="241"/>
      <c r="C924" s="242"/>
      <c r="D924" s="243" t="s">
        <v>165</v>
      </c>
      <c r="E924" s="244" t="s">
        <v>1</v>
      </c>
      <c r="F924" s="245" t="s">
        <v>269</v>
      </c>
      <c r="G924" s="242"/>
      <c r="H924" s="244" t="s">
        <v>1</v>
      </c>
      <c r="I924" s="246"/>
      <c r="J924" s="242"/>
      <c r="K924" s="242"/>
      <c r="L924" s="247"/>
      <c r="M924" s="248"/>
      <c r="N924" s="249"/>
      <c r="O924" s="249"/>
      <c r="P924" s="249"/>
      <c r="Q924" s="249"/>
      <c r="R924" s="249"/>
      <c r="S924" s="249"/>
      <c r="T924" s="250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1" t="s">
        <v>165</v>
      </c>
      <c r="AU924" s="251" t="s">
        <v>85</v>
      </c>
      <c r="AV924" s="13" t="s">
        <v>83</v>
      </c>
      <c r="AW924" s="13" t="s">
        <v>32</v>
      </c>
      <c r="AX924" s="13" t="s">
        <v>76</v>
      </c>
      <c r="AY924" s="251" t="s">
        <v>156</v>
      </c>
    </row>
    <row r="925" s="14" customFormat="1">
      <c r="A925" s="14"/>
      <c r="B925" s="252"/>
      <c r="C925" s="253"/>
      <c r="D925" s="243" t="s">
        <v>165</v>
      </c>
      <c r="E925" s="254" t="s">
        <v>1</v>
      </c>
      <c r="F925" s="255" t="s">
        <v>478</v>
      </c>
      <c r="G925" s="253"/>
      <c r="H925" s="256">
        <v>-31.739999999999998</v>
      </c>
      <c r="I925" s="257"/>
      <c r="J925" s="253"/>
      <c r="K925" s="253"/>
      <c r="L925" s="258"/>
      <c r="M925" s="259"/>
      <c r="N925" s="260"/>
      <c r="O925" s="260"/>
      <c r="P925" s="260"/>
      <c r="Q925" s="260"/>
      <c r="R925" s="260"/>
      <c r="S925" s="260"/>
      <c r="T925" s="261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2" t="s">
        <v>165</v>
      </c>
      <c r="AU925" s="262" t="s">
        <v>85</v>
      </c>
      <c r="AV925" s="14" t="s">
        <v>85</v>
      </c>
      <c r="AW925" s="14" t="s">
        <v>32</v>
      </c>
      <c r="AX925" s="14" t="s">
        <v>76</v>
      </c>
      <c r="AY925" s="262" t="s">
        <v>156</v>
      </c>
    </row>
    <row r="926" s="13" customFormat="1">
      <c r="A926" s="13"/>
      <c r="B926" s="241"/>
      <c r="C926" s="242"/>
      <c r="D926" s="243" t="s">
        <v>165</v>
      </c>
      <c r="E926" s="244" t="s">
        <v>1</v>
      </c>
      <c r="F926" s="245" t="s">
        <v>724</v>
      </c>
      <c r="G926" s="242"/>
      <c r="H926" s="244" t="s">
        <v>1</v>
      </c>
      <c r="I926" s="246"/>
      <c r="J926" s="242"/>
      <c r="K926" s="242"/>
      <c r="L926" s="247"/>
      <c r="M926" s="248"/>
      <c r="N926" s="249"/>
      <c r="O926" s="249"/>
      <c r="P926" s="249"/>
      <c r="Q926" s="249"/>
      <c r="R926" s="249"/>
      <c r="S926" s="249"/>
      <c r="T926" s="250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1" t="s">
        <v>165</v>
      </c>
      <c r="AU926" s="251" t="s">
        <v>85</v>
      </c>
      <c r="AV926" s="13" t="s">
        <v>83</v>
      </c>
      <c r="AW926" s="13" t="s">
        <v>32</v>
      </c>
      <c r="AX926" s="13" t="s">
        <v>76</v>
      </c>
      <c r="AY926" s="251" t="s">
        <v>156</v>
      </c>
    </row>
    <row r="927" s="14" customFormat="1">
      <c r="A927" s="14"/>
      <c r="B927" s="252"/>
      <c r="C927" s="253"/>
      <c r="D927" s="243" t="s">
        <v>165</v>
      </c>
      <c r="E927" s="254" t="s">
        <v>1</v>
      </c>
      <c r="F927" s="255" t="s">
        <v>725</v>
      </c>
      <c r="G927" s="253"/>
      <c r="H927" s="256">
        <v>2.2679999999999998</v>
      </c>
      <c r="I927" s="257"/>
      <c r="J927" s="253"/>
      <c r="K927" s="253"/>
      <c r="L927" s="258"/>
      <c r="M927" s="259"/>
      <c r="N927" s="260"/>
      <c r="O927" s="260"/>
      <c r="P927" s="260"/>
      <c r="Q927" s="260"/>
      <c r="R927" s="260"/>
      <c r="S927" s="260"/>
      <c r="T927" s="261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2" t="s">
        <v>165</v>
      </c>
      <c r="AU927" s="262" t="s">
        <v>85</v>
      </c>
      <c r="AV927" s="14" t="s">
        <v>85</v>
      </c>
      <c r="AW927" s="14" t="s">
        <v>32</v>
      </c>
      <c r="AX927" s="14" t="s">
        <v>76</v>
      </c>
      <c r="AY927" s="262" t="s">
        <v>156</v>
      </c>
    </row>
    <row r="928" s="14" customFormat="1">
      <c r="A928" s="14"/>
      <c r="B928" s="252"/>
      <c r="C928" s="253"/>
      <c r="D928" s="243" t="s">
        <v>165</v>
      </c>
      <c r="E928" s="254" t="s">
        <v>1</v>
      </c>
      <c r="F928" s="255" t="s">
        <v>726</v>
      </c>
      <c r="G928" s="253"/>
      <c r="H928" s="256">
        <v>71.503</v>
      </c>
      <c r="I928" s="257"/>
      <c r="J928" s="253"/>
      <c r="K928" s="253"/>
      <c r="L928" s="258"/>
      <c r="M928" s="259"/>
      <c r="N928" s="260"/>
      <c r="O928" s="260"/>
      <c r="P928" s="260"/>
      <c r="Q928" s="260"/>
      <c r="R928" s="260"/>
      <c r="S928" s="260"/>
      <c r="T928" s="261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2" t="s">
        <v>165</v>
      </c>
      <c r="AU928" s="262" t="s">
        <v>85</v>
      </c>
      <c r="AV928" s="14" t="s">
        <v>85</v>
      </c>
      <c r="AW928" s="14" t="s">
        <v>32</v>
      </c>
      <c r="AX928" s="14" t="s">
        <v>76</v>
      </c>
      <c r="AY928" s="262" t="s">
        <v>156</v>
      </c>
    </row>
    <row r="929" s="13" customFormat="1">
      <c r="A929" s="13"/>
      <c r="B929" s="241"/>
      <c r="C929" s="242"/>
      <c r="D929" s="243" t="s">
        <v>165</v>
      </c>
      <c r="E929" s="244" t="s">
        <v>1</v>
      </c>
      <c r="F929" s="245" t="s">
        <v>269</v>
      </c>
      <c r="G929" s="242"/>
      <c r="H929" s="244" t="s">
        <v>1</v>
      </c>
      <c r="I929" s="246"/>
      <c r="J929" s="242"/>
      <c r="K929" s="242"/>
      <c r="L929" s="247"/>
      <c r="M929" s="248"/>
      <c r="N929" s="249"/>
      <c r="O929" s="249"/>
      <c r="P929" s="249"/>
      <c r="Q929" s="249"/>
      <c r="R929" s="249"/>
      <c r="S929" s="249"/>
      <c r="T929" s="250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1" t="s">
        <v>165</v>
      </c>
      <c r="AU929" s="251" t="s">
        <v>85</v>
      </c>
      <c r="AV929" s="13" t="s">
        <v>83</v>
      </c>
      <c r="AW929" s="13" t="s">
        <v>32</v>
      </c>
      <c r="AX929" s="13" t="s">
        <v>76</v>
      </c>
      <c r="AY929" s="251" t="s">
        <v>156</v>
      </c>
    </row>
    <row r="930" s="14" customFormat="1">
      <c r="A930" s="14"/>
      <c r="B930" s="252"/>
      <c r="C930" s="253"/>
      <c r="D930" s="243" t="s">
        <v>165</v>
      </c>
      <c r="E930" s="254" t="s">
        <v>1</v>
      </c>
      <c r="F930" s="255" t="s">
        <v>271</v>
      </c>
      <c r="G930" s="253"/>
      <c r="H930" s="256">
        <v>-7.5</v>
      </c>
      <c r="I930" s="257"/>
      <c r="J930" s="253"/>
      <c r="K930" s="253"/>
      <c r="L930" s="258"/>
      <c r="M930" s="259"/>
      <c r="N930" s="260"/>
      <c r="O930" s="260"/>
      <c r="P930" s="260"/>
      <c r="Q930" s="260"/>
      <c r="R930" s="260"/>
      <c r="S930" s="260"/>
      <c r="T930" s="261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62" t="s">
        <v>165</v>
      </c>
      <c r="AU930" s="262" t="s">
        <v>85</v>
      </c>
      <c r="AV930" s="14" t="s">
        <v>85</v>
      </c>
      <c r="AW930" s="14" t="s">
        <v>32</v>
      </c>
      <c r="AX930" s="14" t="s">
        <v>76</v>
      </c>
      <c r="AY930" s="262" t="s">
        <v>156</v>
      </c>
    </row>
    <row r="931" s="14" customFormat="1">
      <c r="A931" s="14"/>
      <c r="B931" s="252"/>
      <c r="C931" s="253"/>
      <c r="D931" s="243" t="s">
        <v>165</v>
      </c>
      <c r="E931" s="254" t="s">
        <v>1</v>
      </c>
      <c r="F931" s="255" t="s">
        <v>670</v>
      </c>
      <c r="G931" s="253"/>
      <c r="H931" s="256">
        <v>-5.7999999999999998</v>
      </c>
      <c r="I931" s="257"/>
      <c r="J931" s="253"/>
      <c r="K931" s="253"/>
      <c r="L931" s="258"/>
      <c r="M931" s="259"/>
      <c r="N931" s="260"/>
      <c r="O931" s="260"/>
      <c r="P931" s="260"/>
      <c r="Q931" s="260"/>
      <c r="R931" s="260"/>
      <c r="S931" s="260"/>
      <c r="T931" s="261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62" t="s">
        <v>165</v>
      </c>
      <c r="AU931" s="262" t="s">
        <v>85</v>
      </c>
      <c r="AV931" s="14" t="s">
        <v>85</v>
      </c>
      <c r="AW931" s="14" t="s">
        <v>32</v>
      </c>
      <c r="AX931" s="14" t="s">
        <v>76</v>
      </c>
      <c r="AY931" s="262" t="s">
        <v>156</v>
      </c>
    </row>
    <row r="932" s="14" customFormat="1">
      <c r="A932" s="14"/>
      <c r="B932" s="252"/>
      <c r="C932" s="253"/>
      <c r="D932" s="243" t="s">
        <v>165</v>
      </c>
      <c r="E932" s="254" t="s">
        <v>1</v>
      </c>
      <c r="F932" s="255" t="s">
        <v>727</v>
      </c>
      <c r="G932" s="253"/>
      <c r="H932" s="256">
        <v>-10</v>
      </c>
      <c r="I932" s="257"/>
      <c r="J932" s="253"/>
      <c r="K932" s="253"/>
      <c r="L932" s="258"/>
      <c r="M932" s="259"/>
      <c r="N932" s="260"/>
      <c r="O932" s="260"/>
      <c r="P932" s="260"/>
      <c r="Q932" s="260"/>
      <c r="R932" s="260"/>
      <c r="S932" s="260"/>
      <c r="T932" s="261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62" t="s">
        <v>165</v>
      </c>
      <c r="AU932" s="262" t="s">
        <v>85</v>
      </c>
      <c r="AV932" s="14" t="s">
        <v>85</v>
      </c>
      <c r="AW932" s="14" t="s">
        <v>32</v>
      </c>
      <c r="AX932" s="14" t="s">
        <v>76</v>
      </c>
      <c r="AY932" s="262" t="s">
        <v>156</v>
      </c>
    </row>
    <row r="933" s="13" customFormat="1">
      <c r="A933" s="13"/>
      <c r="B933" s="241"/>
      <c r="C933" s="242"/>
      <c r="D933" s="243" t="s">
        <v>165</v>
      </c>
      <c r="E933" s="244" t="s">
        <v>1</v>
      </c>
      <c r="F933" s="245" t="s">
        <v>728</v>
      </c>
      <c r="G933" s="242"/>
      <c r="H933" s="244" t="s">
        <v>1</v>
      </c>
      <c r="I933" s="246"/>
      <c r="J933" s="242"/>
      <c r="K933" s="242"/>
      <c r="L933" s="247"/>
      <c r="M933" s="248"/>
      <c r="N933" s="249"/>
      <c r="O933" s="249"/>
      <c r="P933" s="249"/>
      <c r="Q933" s="249"/>
      <c r="R933" s="249"/>
      <c r="S933" s="249"/>
      <c r="T933" s="250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51" t="s">
        <v>165</v>
      </c>
      <c r="AU933" s="251" t="s">
        <v>85</v>
      </c>
      <c r="AV933" s="13" t="s">
        <v>83</v>
      </c>
      <c r="AW933" s="13" t="s">
        <v>32</v>
      </c>
      <c r="AX933" s="13" t="s">
        <v>76</v>
      </c>
      <c r="AY933" s="251" t="s">
        <v>156</v>
      </c>
    </row>
    <row r="934" s="13" customFormat="1">
      <c r="A934" s="13"/>
      <c r="B934" s="241"/>
      <c r="C934" s="242"/>
      <c r="D934" s="243" t="s">
        <v>165</v>
      </c>
      <c r="E934" s="244" t="s">
        <v>1</v>
      </c>
      <c r="F934" s="245" t="s">
        <v>729</v>
      </c>
      <c r="G934" s="242"/>
      <c r="H934" s="244" t="s">
        <v>1</v>
      </c>
      <c r="I934" s="246"/>
      <c r="J934" s="242"/>
      <c r="K934" s="242"/>
      <c r="L934" s="247"/>
      <c r="M934" s="248"/>
      <c r="N934" s="249"/>
      <c r="O934" s="249"/>
      <c r="P934" s="249"/>
      <c r="Q934" s="249"/>
      <c r="R934" s="249"/>
      <c r="S934" s="249"/>
      <c r="T934" s="250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51" t="s">
        <v>165</v>
      </c>
      <c r="AU934" s="251" t="s">
        <v>85</v>
      </c>
      <c r="AV934" s="13" t="s">
        <v>83</v>
      </c>
      <c r="AW934" s="13" t="s">
        <v>32</v>
      </c>
      <c r="AX934" s="13" t="s">
        <v>76</v>
      </c>
      <c r="AY934" s="251" t="s">
        <v>156</v>
      </c>
    </row>
    <row r="935" s="14" customFormat="1">
      <c r="A935" s="14"/>
      <c r="B935" s="252"/>
      <c r="C935" s="253"/>
      <c r="D935" s="243" t="s">
        <v>165</v>
      </c>
      <c r="E935" s="254" t="s">
        <v>1</v>
      </c>
      <c r="F935" s="255" t="s">
        <v>730</v>
      </c>
      <c r="G935" s="253"/>
      <c r="H935" s="256">
        <v>42.75</v>
      </c>
      <c r="I935" s="257"/>
      <c r="J935" s="253"/>
      <c r="K935" s="253"/>
      <c r="L935" s="258"/>
      <c r="M935" s="259"/>
      <c r="N935" s="260"/>
      <c r="O935" s="260"/>
      <c r="P935" s="260"/>
      <c r="Q935" s="260"/>
      <c r="R935" s="260"/>
      <c r="S935" s="260"/>
      <c r="T935" s="261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62" t="s">
        <v>165</v>
      </c>
      <c r="AU935" s="262" t="s">
        <v>85</v>
      </c>
      <c r="AV935" s="14" t="s">
        <v>85</v>
      </c>
      <c r="AW935" s="14" t="s">
        <v>32</v>
      </c>
      <c r="AX935" s="14" t="s">
        <v>76</v>
      </c>
      <c r="AY935" s="262" t="s">
        <v>156</v>
      </c>
    </row>
    <row r="936" s="13" customFormat="1">
      <c r="A936" s="13"/>
      <c r="B936" s="241"/>
      <c r="C936" s="242"/>
      <c r="D936" s="243" t="s">
        <v>165</v>
      </c>
      <c r="E936" s="244" t="s">
        <v>1</v>
      </c>
      <c r="F936" s="245" t="s">
        <v>731</v>
      </c>
      <c r="G936" s="242"/>
      <c r="H936" s="244" t="s">
        <v>1</v>
      </c>
      <c r="I936" s="246"/>
      <c r="J936" s="242"/>
      <c r="K936" s="242"/>
      <c r="L936" s="247"/>
      <c r="M936" s="248"/>
      <c r="N936" s="249"/>
      <c r="O936" s="249"/>
      <c r="P936" s="249"/>
      <c r="Q936" s="249"/>
      <c r="R936" s="249"/>
      <c r="S936" s="249"/>
      <c r="T936" s="250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51" t="s">
        <v>165</v>
      </c>
      <c r="AU936" s="251" t="s">
        <v>85</v>
      </c>
      <c r="AV936" s="13" t="s">
        <v>83</v>
      </c>
      <c r="AW936" s="13" t="s">
        <v>32</v>
      </c>
      <c r="AX936" s="13" t="s">
        <v>76</v>
      </c>
      <c r="AY936" s="251" t="s">
        <v>156</v>
      </c>
    </row>
    <row r="937" s="14" customFormat="1">
      <c r="A937" s="14"/>
      <c r="B937" s="252"/>
      <c r="C937" s="253"/>
      <c r="D937" s="243" t="s">
        <v>165</v>
      </c>
      <c r="E937" s="254" t="s">
        <v>1</v>
      </c>
      <c r="F937" s="255" t="s">
        <v>732</v>
      </c>
      <c r="G937" s="253"/>
      <c r="H937" s="256">
        <v>4.2249999999999996</v>
      </c>
      <c r="I937" s="257"/>
      <c r="J937" s="253"/>
      <c r="K937" s="253"/>
      <c r="L937" s="258"/>
      <c r="M937" s="259"/>
      <c r="N937" s="260"/>
      <c r="O937" s="260"/>
      <c r="P937" s="260"/>
      <c r="Q937" s="260"/>
      <c r="R937" s="260"/>
      <c r="S937" s="260"/>
      <c r="T937" s="261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62" t="s">
        <v>165</v>
      </c>
      <c r="AU937" s="262" t="s">
        <v>85</v>
      </c>
      <c r="AV937" s="14" t="s">
        <v>85</v>
      </c>
      <c r="AW937" s="14" t="s">
        <v>32</v>
      </c>
      <c r="AX937" s="14" t="s">
        <v>76</v>
      </c>
      <c r="AY937" s="262" t="s">
        <v>156</v>
      </c>
    </row>
    <row r="938" s="13" customFormat="1">
      <c r="A938" s="13"/>
      <c r="B938" s="241"/>
      <c r="C938" s="242"/>
      <c r="D938" s="243" t="s">
        <v>165</v>
      </c>
      <c r="E938" s="244" t="s">
        <v>1</v>
      </c>
      <c r="F938" s="245" t="s">
        <v>471</v>
      </c>
      <c r="G938" s="242"/>
      <c r="H938" s="244" t="s">
        <v>1</v>
      </c>
      <c r="I938" s="246"/>
      <c r="J938" s="242"/>
      <c r="K938" s="242"/>
      <c r="L938" s="247"/>
      <c r="M938" s="248"/>
      <c r="N938" s="249"/>
      <c r="O938" s="249"/>
      <c r="P938" s="249"/>
      <c r="Q938" s="249"/>
      <c r="R938" s="249"/>
      <c r="S938" s="249"/>
      <c r="T938" s="250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51" t="s">
        <v>165</v>
      </c>
      <c r="AU938" s="251" t="s">
        <v>85</v>
      </c>
      <c r="AV938" s="13" t="s">
        <v>83</v>
      </c>
      <c r="AW938" s="13" t="s">
        <v>32</v>
      </c>
      <c r="AX938" s="13" t="s">
        <v>76</v>
      </c>
      <c r="AY938" s="251" t="s">
        <v>156</v>
      </c>
    </row>
    <row r="939" s="14" customFormat="1">
      <c r="A939" s="14"/>
      <c r="B939" s="252"/>
      <c r="C939" s="253"/>
      <c r="D939" s="243" t="s">
        <v>165</v>
      </c>
      <c r="E939" s="254" t="s">
        <v>1</v>
      </c>
      <c r="F939" s="255" t="s">
        <v>733</v>
      </c>
      <c r="G939" s="253"/>
      <c r="H939" s="256">
        <v>40.540999999999997</v>
      </c>
      <c r="I939" s="257"/>
      <c r="J939" s="253"/>
      <c r="K939" s="253"/>
      <c r="L939" s="258"/>
      <c r="M939" s="259"/>
      <c r="N939" s="260"/>
      <c r="O939" s="260"/>
      <c r="P939" s="260"/>
      <c r="Q939" s="260"/>
      <c r="R939" s="260"/>
      <c r="S939" s="260"/>
      <c r="T939" s="261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62" t="s">
        <v>165</v>
      </c>
      <c r="AU939" s="262" t="s">
        <v>85</v>
      </c>
      <c r="AV939" s="14" t="s">
        <v>85</v>
      </c>
      <c r="AW939" s="14" t="s">
        <v>32</v>
      </c>
      <c r="AX939" s="14" t="s">
        <v>76</v>
      </c>
      <c r="AY939" s="262" t="s">
        <v>156</v>
      </c>
    </row>
    <row r="940" s="14" customFormat="1">
      <c r="A940" s="14"/>
      <c r="B940" s="252"/>
      <c r="C940" s="253"/>
      <c r="D940" s="243" t="s">
        <v>165</v>
      </c>
      <c r="E940" s="254" t="s">
        <v>1</v>
      </c>
      <c r="F940" s="255" t="s">
        <v>734</v>
      </c>
      <c r="G940" s="253"/>
      <c r="H940" s="256">
        <v>23.34</v>
      </c>
      <c r="I940" s="257"/>
      <c r="J940" s="253"/>
      <c r="K940" s="253"/>
      <c r="L940" s="258"/>
      <c r="M940" s="259"/>
      <c r="N940" s="260"/>
      <c r="O940" s="260"/>
      <c r="P940" s="260"/>
      <c r="Q940" s="260"/>
      <c r="R940" s="260"/>
      <c r="S940" s="260"/>
      <c r="T940" s="261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62" t="s">
        <v>165</v>
      </c>
      <c r="AU940" s="262" t="s">
        <v>85</v>
      </c>
      <c r="AV940" s="14" t="s">
        <v>85</v>
      </c>
      <c r="AW940" s="14" t="s">
        <v>32</v>
      </c>
      <c r="AX940" s="14" t="s">
        <v>76</v>
      </c>
      <c r="AY940" s="262" t="s">
        <v>156</v>
      </c>
    </row>
    <row r="941" s="13" customFormat="1">
      <c r="A941" s="13"/>
      <c r="B941" s="241"/>
      <c r="C941" s="242"/>
      <c r="D941" s="243" t="s">
        <v>165</v>
      </c>
      <c r="E941" s="244" t="s">
        <v>1</v>
      </c>
      <c r="F941" s="245" t="s">
        <v>269</v>
      </c>
      <c r="G941" s="242"/>
      <c r="H941" s="244" t="s">
        <v>1</v>
      </c>
      <c r="I941" s="246"/>
      <c r="J941" s="242"/>
      <c r="K941" s="242"/>
      <c r="L941" s="247"/>
      <c r="M941" s="248"/>
      <c r="N941" s="249"/>
      <c r="O941" s="249"/>
      <c r="P941" s="249"/>
      <c r="Q941" s="249"/>
      <c r="R941" s="249"/>
      <c r="S941" s="249"/>
      <c r="T941" s="250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51" t="s">
        <v>165</v>
      </c>
      <c r="AU941" s="251" t="s">
        <v>85</v>
      </c>
      <c r="AV941" s="13" t="s">
        <v>83</v>
      </c>
      <c r="AW941" s="13" t="s">
        <v>32</v>
      </c>
      <c r="AX941" s="13" t="s">
        <v>76</v>
      </c>
      <c r="AY941" s="251" t="s">
        <v>156</v>
      </c>
    </row>
    <row r="942" s="14" customFormat="1">
      <c r="A942" s="14"/>
      <c r="B942" s="252"/>
      <c r="C942" s="253"/>
      <c r="D942" s="243" t="s">
        <v>165</v>
      </c>
      <c r="E942" s="254" t="s">
        <v>1</v>
      </c>
      <c r="F942" s="255" t="s">
        <v>474</v>
      </c>
      <c r="G942" s="253"/>
      <c r="H942" s="256">
        <v>-3</v>
      </c>
      <c r="I942" s="257"/>
      <c r="J942" s="253"/>
      <c r="K942" s="253"/>
      <c r="L942" s="258"/>
      <c r="M942" s="259"/>
      <c r="N942" s="260"/>
      <c r="O942" s="260"/>
      <c r="P942" s="260"/>
      <c r="Q942" s="260"/>
      <c r="R942" s="260"/>
      <c r="S942" s="260"/>
      <c r="T942" s="261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62" t="s">
        <v>165</v>
      </c>
      <c r="AU942" s="262" t="s">
        <v>85</v>
      </c>
      <c r="AV942" s="14" t="s">
        <v>85</v>
      </c>
      <c r="AW942" s="14" t="s">
        <v>32</v>
      </c>
      <c r="AX942" s="14" t="s">
        <v>76</v>
      </c>
      <c r="AY942" s="262" t="s">
        <v>156</v>
      </c>
    </row>
    <row r="943" s="15" customFormat="1">
      <c r="A943" s="15"/>
      <c r="B943" s="263"/>
      <c r="C943" s="264"/>
      <c r="D943" s="243" t="s">
        <v>165</v>
      </c>
      <c r="E943" s="265" t="s">
        <v>1</v>
      </c>
      <c r="F943" s="266" t="s">
        <v>168</v>
      </c>
      <c r="G943" s="264"/>
      <c r="H943" s="267">
        <v>210.14500000000001</v>
      </c>
      <c r="I943" s="268"/>
      <c r="J943" s="264"/>
      <c r="K943" s="264"/>
      <c r="L943" s="269"/>
      <c r="M943" s="270"/>
      <c r="N943" s="271"/>
      <c r="O943" s="271"/>
      <c r="P943" s="271"/>
      <c r="Q943" s="271"/>
      <c r="R943" s="271"/>
      <c r="S943" s="271"/>
      <c r="T943" s="272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73" t="s">
        <v>165</v>
      </c>
      <c r="AU943" s="273" t="s">
        <v>85</v>
      </c>
      <c r="AV943" s="15" t="s">
        <v>163</v>
      </c>
      <c r="AW943" s="15" t="s">
        <v>32</v>
      </c>
      <c r="AX943" s="15" t="s">
        <v>83</v>
      </c>
      <c r="AY943" s="273" t="s">
        <v>156</v>
      </c>
    </row>
    <row r="944" s="2" customFormat="1" ht="16.5" customHeight="1">
      <c r="A944" s="38"/>
      <c r="B944" s="39"/>
      <c r="C944" s="277" t="s">
        <v>810</v>
      </c>
      <c r="D944" s="277" t="s">
        <v>355</v>
      </c>
      <c r="E944" s="278" t="s">
        <v>811</v>
      </c>
      <c r="F944" s="279" t="s">
        <v>812</v>
      </c>
      <c r="G944" s="280" t="s">
        <v>162</v>
      </c>
      <c r="H944" s="281">
        <v>220.65199999999999</v>
      </c>
      <c r="I944" s="282"/>
      <c r="J944" s="283">
        <f>ROUND(I944*H944,2)</f>
        <v>0</v>
      </c>
      <c r="K944" s="284"/>
      <c r="L944" s="285"/>
      <c r="M944" s="286" t="s">
        <v>1</v>
      </c>
      <c r="N944" s="287" t="s">
        <v>41</v>
      </c>
      <c r="O944" s="91"/>
      <c r="P944" s="237">
        <f>O944*H944</f>
        <v>0</v>
      </c>
      <c r="Q944" s="237">
        <v>0.0032200000000000002</v>
      </c>
      <c r="R944" s="237">
        <f>Q944*H944</f>
        <v>0.71049943999999998</v>
      </c>
      <c r="S944" s="237">
        <v>0</v>
      </c>
      <c r="T944" s="238">
        <f>S944*H944</f>
        <v>0</v>
      </c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R944" s="239" t="s">
        <v>212</v>
      </c>
      <c r="AT944" s="239" t="s">
        <v>355</v>
      </c>
      <c r="AU944" s="239" t="s">
        <v>85</v>
      </c>
      <c r="AY944" s="17" t="s">
        <v>156</v>
      </c>
      <c r="BE944" s="240">
        <f>IF(N944="základní",J944,0)</f>
        <v>0</v>
      </c>
      <c r="BF944" s="240">
        <f>IF(N944="snížená",J944,0)</f>
        <v>0</v>
      </c>
      <c r="BG944" s="240">
        <f>IF(N944="zákl. přenesená",J944,0)</f>
        <v>0</v>
      </c>
      <c r="BH944" s="240">
        <f>IF(N944="sníž. přenesená",J944,0)</f>
        <v>0</v>
      </c>
      <c r="BI944" s="240">
        <f>IF(N944="nulová",J944,0)</f>
        <v>0</v>
      </c>
      <c r="BJ944" s="17" t="s">
        <v>83</v>
      </c>
      <c r="BK944" s="240">
        <f>ROUND(I944*H944,2)</f>
        <v>0</v>
      </c>
      <c r="BL944" s="17" t="s">
        <v>163</v>
      </c>
      <c r="BM944" s="239" t="s">
        <v>813</v>
      </c>
    </row>
    <row r="945" s="14" customFormat="1">
      <c r="A945" s="14"/>
      <c r="B945" s="252"/>
      <c r="C945" s="253"/>
      <c r="D945" s="243" t="s">
        <v>165</v>
      </c>
      <c r="E945" s="253"/>
      <c r="F945" s="255" t="s">
        <v>814</v>
      </c>
      <c r="G945" s="253"/>
      <c r="H945" s="256">
        <v>220.65199999999999</v>
      </c>
      <c r="I945" s="257"/>
      <c r="J945" s="253"/>
      <c r="K945" s="253"/>
      <c r="L945" s="258"/>
      <c r="M945" s="259"/>
      <c r="N945" s="260"/>
      <c r="O945" s="260"/>
      <c r="P945" s="260"/>
      <c r="Q945" s="260"/>
      <c r="R945" s="260"/>
      <c r="S945" s="260"/>
      <c r="T945" s="261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2" t="s">
        <v>165</v>
      </c>
      <c r="AU945" s="262" t="s">
        <v>85</v>
      </c>
      <c r="AV945" s="14" t="s">
        <v>85</v>
      </c>
      <c r="AW945" s="14" t="s">
        <v>4</v>
      </c>
      <c r="AX945" s="14" t="s">
        <v>83</v>
      </c>
      <c r="AY945" s="262" t="s">
        <v>156</v>
      </c>
    </row>
    <row r="946" s="2" customFormat="1" ht="33" customHeight="1">
      <c r="A946" s="38"/>
      <c r="B946" s="39"/>
      <c r="C946" s="227" t="s">
        <v>815</v>
      </c>
      <c r="D946" s="227" t="s">
        <v>159</v>
      </c>
      <c r="E946" s="228" t="s">
        <v>816</v>
      </c>
      <c r="F946" s="229" t="s">
        <v>817</v>
      </c>
      <c r="G946" s="230" t="s">
        <v>254</v>
      </c>
      <c r="H946" s="231">
        <v>2</v>
      </c>
      <c r="I946" s="232"/>
      <c r="J946" s="233">
        <f>ROUND(I946*H946,2)</f>
        <v>0</v>
      </c>
      <c r="K946" s="234"/>
      <c r="L946" s="44"/>
      <c r="M946" s="235" t="s">
        <v>1</v>
      </c>
      <c r="N946" s="236" t="s">
        <v>41</v>
      </c>
      <c r="O946" s="91"/>
      <c r="P946" s="237">
        <f>O946*H946</f>
        <v>0</v>
      </c>
      <c r="Q946" s="237">
        <v>0.012409999999999999</v>
      </c>
      <c r="R946" s="237">
        <f>Q946*H946</f>
        <v>0.024819999999999998</v>
      </c>
      <c r="S946" s="237">
        <v>0</v>
      </c>
      <c r="T946" s="238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39" t="s">
        <v>163</v>
      </c>
      <c r="AT946" s="239" t="s">
        <v>159</v>
      </c>
      <c r="AU946" s="239" t="s">
        <v>85</v>
      </c>
      <c r="AY946" s="17" t="s">
        <v>156</v>
      </c>
      <c r="BE946" s="240">
        <f>IF(N946="základní",J946,0)</f>
        <v>0</v>
      </c>
      <c r="BF946" s="240">
        <f>IF(N946="snížená",J946,0)</f>
        <v>0</v>
      </c>
      <c r="BG946" s="240">
        <f>IF(N946="zákl. přenesená",J946,0)</f>
        <v>0</v>
      </c>
      <c r="BH946" s="240">
        <f>IF(N946="sníž. přenesená",J946,0)</f>
        <v>0</v>
      </c>
      <c r="BI946" s="240">
        <f>IF(N946="nulová",J946,0)</f>
        <v>0</v>
      </c>
      <c r="BJ946" s="17" t="s">
        <v>83</v>
      </c>
      <c r="BK946" s="240">
        <f>ROUND(I946*H946,2)</f>
        <v>0</v>
      </c>
      <c r="BL946" s="17" t="s">
        <v>163</v>
      </c>
      <c r="BM946" s="239" t="s">
        <v>818</v>
      </c>
    </row>
    <row r="947" s="13" customFormat="1">
      <c r="A947" s="13"/>
      <c r="B947" s="241"/>
      <c r="C947" s="242"/>
      <c r="D947" s="243" t="s">
        <v>165</v>
      </c>
      <c r="E947" s="244" t="s">
        <v>1</v>
      </c>
      <c r="F947" s="245" t="s">
        <v>181</v>
      </c>
      <c r="G947" s="242"/>
      <c r="H947" s="244" t="s">
        <v>1</v>
      </c>
      <c r="I947" s="246"/>
      <c r="J947" s="242"/>
      <c r="K947" s="242"/>
      <c r="L947" s="247"/>
      <c r="M947" s="248"/>
      <c r="N947" s="249"/>
      <c r="O947" s="249"/>
      <c r="P947" s="249"/>
      <c r="Q947" s="249"/>
      <c r="R947" s="249"/>
      <c r="S947" s="249"/>
      <c r="T947" s="250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51" t="s">
        <v>165</v>
      </c>
      <c r="AU947" s="251" t="s">
        <v>85</v>
      </c>
      <c r="AV947" s="13" t="s">
        <v>83</v>
      </c>
      <c r="AW947" s="13" t="s">
        <v>32</v>
      </c>
      <c r="AX947" s="13" t="s">
        <v>76</v>
      </c>
      <c r="AY947" s="251" t="s">
        <v>156</v>
      </c>
    </row>
    <row r="948" s="14" customFormat="1">
      <c r="A948" s="14"/>
      <c r="B948" s="252"/>
      <c r="C948" s="253"/>
      <c r="D948" s="243" t="s">
        <v>165</v>
      </c>
      <c r="E948" s="254" t="s">
        <v>1</v>
      </c>
      <c r="F948" s="255" t="s">
        <v>85</v>
      </c>
      <c r="G948" s="253"/>
      <c r="H948" s="256">
        <v>2</v>
      </c>
      <c r="I948" s="257"/>
      <c r="J948" s="253"/>
      <c r="K948" s="253"/>
      <c r="L948" s="258"/>
      <c r="M948" s="259"/>
      <c r="N948" s="260"/>
      <c r="O948" s="260"/>
      <c r="P948" s="260"/>
      <c r="Q948" s="260"/>
      <c r="R948" s="260"/>
      <c r="S948" s="260"/>
      <c r="T948" s="261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62" t="s">
        <v>165</v>
      </c>
      <c r="AU948" s="262" t="s">
        <v>85</v>
      </c>
      <c r="AV948" s="14" t="s">
        <v>85</v>
      </c>
      <c r="AW948" s="14" t="s">
        <v>32</v>
      </c>
      <c r="AX948" s="14" t="s">
        <v>76</v>
      </c>
      <c r="AY948" s="262" t="s">
        <v>156</v>
      </c>
    </row>
    <row r="949" s="15" customFormat="1">
      <c r="A949" s="15"/>
      <c r="B949" s="263"/>
      <c r="C949" s="264"/>
      <c r="D949" s="243" t="s">
        <v>165</v>
      </c>
      <c r="E949" s="265" t="s">
        <v>1</v>
      </c>
      <c r="F949" s="266" t="s">
        <v>168</v>
      </c>
      <c r="G949" s="264"/>
      <c r="H949" s="267">
        <v>2</v>
      </c>
      <c r="I949" s="268"/>
      <c r="J949" s="264"/>
      <c r="K949" s="264"/>
      <c r="L949" s="269"/>
      <c r="M949" s="270"/>
      <c r="N949" s="271"/>
      <c r="O949" s="271"/>
      <c r="P949" s="271"/>
      <c r="Q949" s="271"/>
      <c r="R949" s="271"/>
      <c r="S949" s="271"/>
      <c r="T949" s="272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T949" s="273" t="s">
        <v>165</v>
      </c>
      <c r="AU949" s="273" t="s">
        <v>85</v>
      </c>
      <c r="AV949" s="15" t="s">
        <v>163</v>
      </c>
      <c r="AW949" s="15" t="s">
        <v>32</v>
      </c>
      <c r="AX949" s="15" t="s">
        <v>83</v>
      </c>
      <c r="AY949" s="273" t="s">
        <v>156</v>
      </c>
    </row>
    <row r="950" s="2" customFormat="1" ht="37.8" customHeight="1">
      <c r="A950" s="38"/>
      <c r="B950" s="39"/>
      <c r="C950" s="227" t="s">
        <v>819</v>
      </c>
      <c r="D950" s="227" t="s">
        <v>159</v>
      </c>
      <c r="E950" s="228" t="s">
        <v>820</v>
      </c>
      <c r="F950" s="229" t="s">
        <v>821</v>
      </c>
      <c r="G950" s="230" t="s">
        <v>162</v>
      </c>
      <c r="H950" s="231">
        <v>210.14500000000001</v>
      </c>
      <c r="I950" s="232"/>
      <c r="J950" s="233">
        <f>ROUND(I950*H950,2)</f>
        <v>0</v>
      </c>
      <c r="K950" s="234"/>
      <c r="L950" s="44"/>
      <c r="M950" s="235" t="s">
        <v>1</v>
      </c>
      <c r="N950" s="236" t="s">
        <v>41</v>
      </c>
      <c r="O950" s="91"/>
      <c r="P950" s="237">
        <f>O950*H950</f>
        <v>0</v>
      </c>
      <c r="Q950" s="237">
        <v>8.0000000000000007E-05</v>
      </c>
      <c r="R950" s="237">
        <f>Q950*H950</f>
        <v>0.016811600000000003</v>
      </c>
      <c r="S950" s="237">
        <v>0</v>
      </c>
      <c r="T950" s="238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239" t="s">
        <v>163</v>
      </c>
      <c r="AT950" s="239" t="s">
        <v>159</v>
      </c>
      <c r="AU950" s="239" t="s">
        <v>85</v>
      </c>
      <c r="AY950" s="17" t="s">
        <v>156</v>
      </c>
      <c r="BE950" s="240">
        <f>IF(N950="základní",J950,0)</f>
        <v>0</v>
      </c>
      <c r="BF950" s="240">
        <f>IF(N950="snížená",J950,0)</f>
        <v>0</v>
      </c>
      <c r="BG950" s="240">
        <f>IF(N950="zákl. přenesená",J950,0)</f>
        <v>0</v>
      </c>
      <c r="BH950" s="240">
        <f>IF(N950="sníž. přenesená",J950,0)</f>
        <v>0</v>
      </c>
      <c r="BI950" s="240">
        <f>IF(N950="nulová",J950,0)</f>
        <v>0</v>
      </c>
      <c r="BJ950" s="17" t="s">
        <v>83</v>
      </c>
      <c r="BK950" s="240">
        <f>ROUND(I950*H950,2)</f>
        <v>0</v>
      </c>
      <c r="BL950" s="17" t="s">
        <v>163</v>
      </c>
      <c r="BM950" s="239" t="s">
        <v>822</v>
      </c>
    </row>
    <row r="951" s="13" customFormat="1">
      <c r="A951" s="13"/>
      <c r="B951" s="241"/>
      <c r="C951" s="242"/>
      <c r="D951" s="243" t="s">
        <v>165</v>
      </c>
      <c r="E951" s="244" t="s">
        <v>1</v>
      </c>
      <c r="F951" s="245" t="s">
        <v>721</v>
      </c>
      <c r="G951" s="242"/>
      <c r="H951" s="244" t="s">
        <v>1</v>
      </c>
      <c r="I951" s="246"/>
      <c r="J951" s="242"/>
      <c r="K951" s="242"/>
      <c r="L951" s="247"/>
      <c r="M951" s="248"/>
      <c r="N951" s="249"/>
      <c r="O951" s="249"/>
      <c r="P951" s="249"/>
      <c r="Q951" s="249"/>
      <c r="R951" s="249"/>
      <c r="S951" s="249"/>
      <c r="T951" s="250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51" t="s">
        <v>165</v>
      </c>
      <c r="AU951" s="251" t="s">
        <v>85</v>
      </c>
      <c r="AV951" s="13" t="s">
        <v>83</v>
      </c>
      <c r="AW951" s="13" t="s">
        <v>32</v>
      </c>
      <c r="AX951" s="13" t="s">
        <v>76</v>
      </c>
      <c r="AY951" s="251" t="s">
        <v>156</v>
      </c>
    </row>
    <row r="952" s="14" customFormat="1">
      <c r="A952" s="14"/>
      <c r="B952" s="252"/>
      <c r="C952" s="253"/>
      <c r="D952" s="243" t="s">
        <v>165</v>
      </c>
      <c r="E952" s="254" t="s">
        <v>1</v>
      </c>
      <c r="F952" s="255" t="s">
        <v>722</v>
      </c>
      <c r="G952" s="253"/>
      <c r="H952" s="256">
        <v>4.7119999999999997</v>
      </c>
      <c r="I952" s="257"/>
      <c r="J952" s="253"/>
      <c r="K952" s="253"/>
      <c r="L952" s="258"/>
      <c r="M952" s="259"/>
      <c r="N952" s="260"/>
      <c r="O952" s="260"/>
      <c r="P952" s="260"/>
      <c r="Q952" s="260"/>
      <c r="R952" s="260"/>
      <c r="S952" s="260"/>
      <c r="T952" s="261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62" t="s">
        <v>165</v>
      </c>
      <c r="AU952" s="262" t="s">
        <v>85</v>
      </c>
      <c r="AV952" s="14" t="s">
        <v>85</v>
      </c>
      <c r="AW952" s="14" t="s">
        <v>32</v>
      </c>
      <c r="AX952" s="14" t="s">
        <v>76</v>
      </c>
      <c r="AY952" s="262" t="s">
        <v>156</v>
      </c>
    </row>
    <row r="953" s="14" customFormat="1">
      <c r="A953" s="14"/>
      <c r="B953" s="252"/>
      <c r="C953" s="253"/>
      <c r="D953" s="243" t="s">
        <v>165</v>
      </c>
      <c r="E953" s="254" t="s">
        <v>1</v>
      </c>
      <c r="F953" s="255" t="s">
        <v>723</v>
      </c>
      <c r="G953" s="253"/>
      <c r="H953" s="256">
        <v>78.846000000000004</v>
      </c>
      <c r="I953" s="257"/>
      <c r="J953" s="253"/>
      <c r="K953" s="253"/>
      <c r="L953" s="258"/>
      <c r="M953" s="259"/>
      <c r="N953" s="260"/>
      <c r="O953" s="260"/>
      <c r="P953" s="260"/>
      <c r="Q953" s="260"/>
      <c r="R953" s="260"/>
      <c r="S953" s="260"/>
      <c r="T953" s="261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62" t="s">
        <v>165</v>
      </c>
      <c r="AU953" s="262" t="s">
        <v>85</v>
      </c>
      <c r="AV953" s="14" t="s">
        <v>85</v>
      </c>
      <c r="AW953" s="14" t="s">
        <v>32</v>
      </c>
      <c r="AX953" s="14" t="s">
        <v>76</v>
      </c>
      <c r="AY953" s="262" t="s">
        <v>156</v>
      </c>
    </row>
    <row r="954" s="13" customFormat="1">
      <c r="A954" s="13"/>
      <c r="B954" s="241"/>
      <c r="C954" s="242"/>
      <c r="D954" s="243" t="s">
        <v>165</v>
      </c>
      <c r="E954" s="244" t="s">
        <v>1</v>
      </c>
      <c r="F954" s="245" t="s">
        <v>269</v>
      </c>
      <c r="G954" s="242"/>
      <c r="H954" s="244" t="s">
        <v>1</v>
      </c>
      <c r="I954" s="246"/>
      <c r="J954" s="242"/>
      <c r="K954" s="242"/>
      <c r="L954" s="247"/>
      <c r="M954" s="248"/>
      <c r="N954" s="249"/>
      <c r="O954" s="249"/>
      <c r="P954" s="249"/>
      <c r="Q954" s="249"/>
      <c r="R954" s="249"/>
      <c r="S954" s="249"/>
      <c r="T954" s="250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51" t="s">
        <v>165</v>
      </c>
      <c r="AU954" s="251" t="s">
        <v>85</v>
      </c>
      <c r="AV954" s="13" t="s">
        <v>83</v>
      </c>
      <c r="AW954" s="13" t="s">
        <v>32</v>
      </c>
      <c r="AX954" s="13" t="s">
        <v>76</v>
      </c>
      <c r="AY954" s="251" t="s">
        <v>156</v>
      </c>
    </row>
    <row r="955" s="14" customFormat="1">
      <c r="A955" s="14"/>
      <c r="B955" s="252"/>
      <c r="C955" s="253"/>
      <c r="D955" s="243" t="s">
        <v>165</v>
      </c>
      <c r="E955" s="254" t="s">
        <v>1</v>
      </c>
      <c r="F955" s="255" t="s">
        <v>478</v>
      </c>
      <c r="G955" s="253"/>
      <c r="H955" s="256">
        <v>-31.739999999999998</v>
      </c>
      <c r="I955" s="257"/>
      <c r="J955" s="253"/>
      <c r="K955" s="253"/>
      <c r="L955" s="258"/>
      <c r="M955" s="259"/>
      <c r="N955" s="260"/>
      <c r="O955" s="260"/>
      <c r="P955" s="260"/>
      <c r="Q955" s="260"/>
      <c r="R955" s="260"/>
      <c r="S955" s="260"/>
      <c r="T955" s="261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62" t="s">
        <v>165</v>
      </c>
      <c r="AU955" s="262" t="s">
        <v>85</v>
      </c>
      <c r="AV955" s="14" t="s">
        <v>85</v>
      </c>
      <c r="AW955" s="14" t="s">
        <v>32</v>
      </c>
      <c r="AX955" s="14" t="s">
        <v>76</v>
      </c>
      <c r="AY955" s="262" t="s">
        <v>156</v>
      </c>
    </row>
    <row r="956" s="13" customFormat="1">
      <c r="A956" s="13"/>
      <c r="B956" s="241"/>
      <c r="C956" s="242"/>
      <c r="D956" s="243" t="s">
        <v>165</v>
      </c>
      <c r="E956" s="244" t="s">
        <v>1</v>
      </c>
      <c r="F956" s="245" t="s">
        <v>724</v>
      </c>
      <c r="G956" s="242"/>
      <c r="H956" s="244" t="s">
        <v>1</v>
      </c>
      <c r="I956" s="246"/>
      <c r="J956" s="242"/>
      <c r="K956" s="242"/>
      <c r="L956" s="247"/>
      <c r="M956" s="248"/>
      <c r="N956" s="249"/>
      <c r="O956" s="249"/>
      <c r="P956" s="249"/>
      <c r="Q956" s="249"/>
      <c r="R956" s="249"/>
      <c r="S956" s="249"/>
      <c r="T956" s="250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51" t="s">
        <v>165</v>
      </c>
      <c r="AU956" s="251" t="s">
        <v>85</v>
      </c>
      <c r="AV956" s="13" t="s">
        <v>83</v>
      </c>
      <c r="AW956" s="13" t="s">
        <v>32</v>
      </c>
      <c r="AX956" s="13" t="s">
        <v>76</v>
      </c>
      <c r="AY956" s="251" t="s">
        <v>156</v>
      </c>
    </row>
    <row r="957" s="14" customFormat="1">
      <c r="A957" s="14"/>
      <c r="B957" s="252"/>
      <c r="C957" s="253"/>
      <c r="D957" s="243" t="s">
        <v>165</v>
      </c>
      <c r="E957" s="254" t="s">
        <v>1</v>
      </c>
      <c r="F957" s="255" t="s">
        <v>725</v>
      </c>
      <c r="G957" s="253"/>
      <c r="H957" s="256">
        <v>2.2679999999999998</v>
      </c>
      <c r="I957" s="257"/>
      <c r="J957" s="253"/>
      <c r="K957" s="253"/>
      <c r="L957" s="258"/>
      <c r="M957" s="259"/>
      <c r="N957" s="260"/>
      <c r="O957" s="260"/>
      <c r="P957" s="260"/>
      <c r="Q957" s="260"/>
      <c r="R957" s="260"/>
      <c r="S957" s="260"/>
      <c r="T957" s="261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2" t="s">
        <v>165</v>
      </c>
      <c r="AU957" s="262" t="s">
        <v>85</v>
      </c>
      <c r="AV957" s="14" t="s">
        <v>85</v>
      </c>
      <c r="AW957" s="14" t="s">
        <v>32</v>
      </c>
      <c r="AX957" s="14" t="s">
        <v>76</v>
      </c>
      <c r="AY957" s="262" t="s">
        <v>156</v>
      </c>
    </row>
    <row r="958" s="14" customFormat="1">
      <c r="A958" s="14"/>
      <c r="B958" s="252"/>
      <c r="C958" s="253"/>
      <c r="D958" s="243" t="s">
        <v>165</v>
      </c>
      <c r="E958" s="254" t="s">
        <v>1</v>
      </c>
      <c r="F958" s="255" t="s">
        <v>726</v>
      </c>
      <c r="G958" s="253"/>
      <c r="H958" s="256">
        <v>71.503</v>
      </c>
      <c r="I958" s="257"/>
      <c r="J958" s="253"/>
      <c r="K958" s="253"/>
      <c r="L958" s="258"/>
      <c r="M958" s="259"/>
      <c r="N958" s="260"/>
      <c r="O958" s="260"/>
      <c r="P958" s="260"/>
      <c r="Q958" s="260"/>
      <c r="R958" s="260"/>
      <c r="S958" s="260"/>
      <c r="T958" s="261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62" t="s">
        <v>165</v>
      </c>
      <c r="AU958" s="262" t="s">
        <v>85</v>
      </c>
      <c r="AV958" s="14" t="s">
        <v>85</v>
      </c>
      <c r="AW958" s="14" t="s">
        <v>32</v>
      </c>
      <c r="AX958" s="14" t="s">
        <v>76</v>
      </c>
      <c r="AY958" s="262" t="s">
        <v>156</v>
      </c>
    </row>
    <row r="959" s="13" customFormat="1">
      <c r="A959" s="13"/>
      <c r="B959" s="241"/>
      <c r="C959" s="242"/>
      <c r="D959" s="243" t="s">
        <v>165</v>
      </c>
      <c r="E959" s="244" t="s">
        <v>1</v>
      </c>
      <c r="F959" s="245" t="s">
        <v>269</v>
      </c>
      <c r="G959" s="242"/>
      <c r="H959" s="244" t="s">
        <v>1</v>
      </c>
      <c r="I959" s="246"/>
      <c r="J959" s="242"/>
      <c r="K959" s="242"/>
      <c r="L959" s="247"/>
      <c r="M959" s="248"/>
      <c r="N959" s="249"/>
      <c r="O959" s="249"/>
      <c r="P959" s="249"/>
      <c r="Q959" s="249"/>
      <c r="R959" s="249"/>
      <c r="S959" s="249"/>
      <c r="T959" s="250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51" t="s">
        <v>165</v>
      </c>
      <c r="AU959" s="251" t="s">
        <v>85</v>
      </c>
      <c r="AV959" s="13" t="s">
        <v>83</v>
      </c>
      <c r="AW959" s="13" t="s">
        <v>32</v>
      </c>
      <c r="AX959" s="13" t="s">
        <v>76</v>
      </c>
      <c r="AY959" s="251" t="s">
        <v>156</v>
      </c>
    </row>
    <row r="960" s="14" customFormat="1">
      <c r="A960" s="14"/>
      <c r="B960" s="252"/>
      <c r="C960" s="253"/>
      <c r="D960" s="243" t="s">
        <v>165</v>
      </c>
      <c r="E960" s="254" t="s">
        <v>1</v>
      </c>
      <c r="F960" s="255" t="s">
        <v>271</v>
      </c>
      <c r="G960" s="253"/>
      <c r="H960" s="256">
        <v>-7.5</v>
      </c>
      <c r="I960" s="257"/>
      <c r="J960" s="253"/>
      <c r="K960" s="253"/>
      <c r="L960" s="258"/>
      <c r="M960" s="259"/>
      <c r="N960" s="260"/>
      <c r="O960" s="260"/>
      <c r="P960" s="260"/>
      <c r="Q960" s="260"/>
      <c r="R960" s="260"/>
      <c r="S960" s="260"/>
      <c r="T960" s="261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62" t="s">
        <v>165</v>
      </c>
      <c r="AU960" s="262" t="s">
        <v>85</v>
      </c>
      <c r="AV960" s="14" t="s">
        <v>85</v>
      </c>
      <c r="AW960" s="14" t="s">
        <v>32</v>
      </c>
      <c r="AX960" s="14" t="s">
        <v>76</v>
      </c>
      <c r="AY960" s="262" t="s">
        <v>156</v>
      </c>
    </row>
    <row r="961" s="14" customFormat="1">
      <c r="A961" s="14"/>
      <c r="B961" s="252"/>
      <c r="C961" s="253"/>
      <c r="D961" s="243" t="s">
        <v>165</v>
      </c>
      <c r="E961" s="254" t="s">
        <v>1</v>
      </c>
      <c r="F961" s="255" t="s">
        <v>670</v>
      </c>
      <c r="G961" s="253"/>
      <c r="H961" s="256">
        <v>-5.7999999999999998</v>
      </c>
      <c r="I961" s="257"/>
      <c r="J961" s="253"/>
      <c r="K961" s="253"/>
      <c r="L961" s="258"/>
      <c r="M961" s="259"/>
      <c r="N961" s="260"/>
      <c r="O961" s="260"/>
      <c r="P961" s="260"/>
      <c r="Q961" s="260"/>
      <c r="R961" s="260"/>
      <c r="S961" s="260"/>
      <c r="T961" s="261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62" t="s">
        <v>165</v>
      </c>
      <c r="AU961" s="262" t="s">
        <v>85</v>
      </c>
      <c r="AV961" s="14" t="s">
        <v>85</v>
      </c>
      <c r="AW961" s="14" t="s">
        <v>32</v>
      </c>
      <c r="AX961" s="14" t="s">
        <v>76</v>
      </c>
      <c r="AY961" s="262" t="s">
        <v>156</v>
      </c>
    </row>
    <row r="962" s="14" customFormat="1">
      <c r="A962" s="14"/>
      <c r="B962" s="252"/>
      <c r="C962" s="253"/>
      <c r="D962" s="243" t="s">
        <v>165</v>
      </c>
      <c r="E962" s="254" t="s">
        <v>1</v>
      </c>
      <c r="F962" s="255" t="s">
        <v>727</v>
      </c>
      <c r="G962" s="253"/>
      <c r="H962" s="256">
        <v>-10</v>
      </c>
      <c r="I962" s="257"/>
      <c r="J962" s="253"/>
      <c r="K962" s="253"/>
      <c r="L962" s="258"/>
      <c r="M962" s="259"/>
      <c r="N962" s="260"/>
      <c r="O962" s="260"/>
      <c r="P962" s="260"/>
      <c r="Q962" s="260"/>
      <c r="R962" s="260"/>
      <c r="S962" s="260"/>
      <c r="T962" s="261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2" t="s">
        <v>165</v>
      </c>
      <c r="AU962" s="262" t="s">
        <v>85</v>
      </c>
      <c r="AV962" s="14" t="s">
        <v>85</v>
      </c>
      <c r="AW962" s="14" t="s">
        <v>32</v>
      </c>
      <c r="AX962" s="14" t="s">
        <v>76</v>
      </c>
      <c r="AY962" s="262" t="s">
        <v>156</v>
      </c>
    </row>
    <row r="963" s="13" customFormat="1">
      <c r="A963" s="13"/>
      <c r="B963" s="241"/>
      <c r="C963" s="242"/>
      <c r="D963" s="243" t="s">
        <v>165</v>
      </c>
      <c r="E963" s="244" t="s">
        <v>1</v>
      </c>
      <c r="F963" s="245" t="s">
        <v>728</v>
      </c>
      <c r="G963" s="242"/>
      <c r="H963" s="244" t="s">
        <v>1</v>
      </c>
      <c r="I963" s="246"/>
      <c r="J963" s="242"/>
      <c r="K963" s="242"/>
      <c r="L963" s="247"/>
      <c r="M963" s="248"/>
      <c r="N963" s="249"/>
      <c r="O963" s="249"/>
      <c r="P963" s="249"/>
      <c r="Q963" s="249"/>
      <c r="R963" s="249"/>
      <c r="S963" s="249"/>
      <c r="T963" s="250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1" t="s">
        <v>165</v>
      </c>
      <c r="AU963" s="251" t="s">
        <v>85</v>
      </c>
      <c r="AV963" s="13" t="s">
        <v>83</v>
      </c>
      <c r="AW963" s="13" t="s">
        <v>32</v>
      </c>
      <c r="AX963" s="13" t="s">
        <v>76</v>
      </c>
      <c r="AY963" s="251" t="s">
        <v>156</v>
      </c>
    </row>
    <row r="964" s="13" customFormat="1">
      <c r="A964" s="13"/>
      <c r="B964" s="241"/>
      <c r="C964" s="242"/>
      <c r="D964" s="243" t="s">
        <v>165</v>
      </c>
      <c r="E964" s="244" t="s">
        <v>1</v>
      </c>
      <c r="F964" s="245" t="s">
        <v>729</v>
      </c>
      <c r="G964" s="242"/>
      <c r="H964" s="244" t="s">
        <v>1</v>
      </c>
      <c r="I964" s="246"/>
      <c r="J964" s="242"/>
      <c r="K964" s="242"/>
      <c r="L964" s="247"/>
      <c r="M964" s="248"/>
      <c r="N964" s="249"/>
      <c r="O964" s="249"/>
      <c r="P964" s="249"/>
      <c r="Q964" s="249"/>
      <c r="R964" s="249"/>
      <c r="S964" s="249"/>
      <c r="T964" s="250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51" t="s">
        <v>165</v>
      </c>
      <c r="AU964" s="251" t="s">
        <v>85</v>
      </c>
      <c r="AV964" s="13" t="s">
        <v>83</v>
      </c>
      <c r="AW964" s="13" t="s">
        <v>32</v>
      </c>
      <c r="AX964" s="13" t="s">
        <v>76</v>
      </c>
      <c r="AY964" s="251" t="s">
        <v>156</v>
      </c>
    </row>
    <row r="965" s="14" customFormat="1">
      <c r="A965" s="14"/>
      <c r="B965" s="252"/>
      <c r="C965" s="253"/>
      <c r="D965" s="243" t="s">
        <v>165</v>
      </c>
      <c r="E965" s="254" t="s">
        <v>1</v>
      </c>
      <c r="F965" s="255" t="s">
        <v>730</v>
      </c>
      <c r="G965" s="253"/>
      <c r="H965" s="256">
        <v>42.75</v>
      </c>
      <c r="I965" s="257"/>
      <c r="J965" s="253"/>
      <c r="K965" s="253"/>
      <c r="L965" s="258"/>
      <c r="M965" s="259"/>
      <c r="N965" s="260"/>
      <c r="O965" s="260"/>
      <c r="P965" s="260"/>
      <c r="Q965" s="260"/>
      <c r="R965" s="260"/>
      <c r="S965" s="260"/>
      <c r="T965" s="261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62" t="s">
        <v>165</v>
      </c>
      <c r="AU965" s="262" t="s">
        <v>85</v>
      </c>
      <c r="AV965" s="14" t="s">
        <v>85</v>
      </c>
      <c r="AW965" s="14" t="s">
        <v>32</v>
      </c>
      <c r="AX965" s="14" t="s">
        <v>76</v>
      </c>
      <c r="AY965" s="262" t="s">
        <v>156</v>
      </c>
    </row>
    <row r="966" s="13" customFormat="1">
      <c r="A966" s="13"/>
      <c r="B966" s="241"/>
      <c r="C966" s="242"/>
      <c r="D966" s="243" t="s">
        <v>165</v>
      </c>
      <c r="E966" s="244" t="s">
        <v>1</v>
      </c>
      <c r="F966" s="245" t="s">
        <v>731</v>
      </c>
      <c r="G966" s="242"/>
      <c r="H966" s="244" t="s">
        <v>1</v>
      </c>
      <c r="I966" s="246"/>
      <c r="J966" s="242"/>
      <c r="K966" s="242"/>
      <c r="L966" s="247"/>
      <c r="M966" s="248"/>
      <c r="N966" s="249"/>
      <c r="O966" s="249"/>
      <c r="P966" s="249"/>
      <c r="Q966" s="249"/>
      <c r="R966" s="249"/>
      <c r="S966" s="249"/>
      <c r="T966" s="25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51" t="s">
        <v>165</v>
      </c>
      <c r="AU966" s="251" t="s">
        <v>85</v>
      </c>
      <c r="AV966" s="13" t="s">
        <v>83</v>
      </c>
      <c r="AW966" s="13" t="s">
        <v>32</v>
      </c>
      <c r="AX966" s="13" t="s">
        <v>76</v>
      </c>
      <c r="AY966" s="251" t="s">
        <v>156</v>
      </c>
    </row>
    <row r="967" s="14" customFormat="1">
      <c r="A967" s="14"/>
      <c r="B967" s="252"/>
      <c r="C967" s="253"/>
      <c r="D967" s="243" t="s">
        <v>165</v>
      </c>
      <c r="E967" s="254" t="s">
        <v>1</v>
      </c>
      <c r="F967" s="255" t="s">
        <v>732</v>
      </c>
      <c r="G967" s="253"/>
      <c r="H967" s="256">
        <v>4.2249999999999996</v>
      </c>
      <c r="I967" s="257"/>
      <c r="J967" s="253"/>
      <c r="K967" s="253"/>
      <c r="L967" s="258"/>
      <c r="M967" s="259"/>
      <c r="N967" s="260"/>
      <c r="O967" s="260"/>
      <c r="P967" s="260"/>
      <c r="Q967" s="260"/>
      <c r="R967" s="260"/>
      <c r="S967" s="260"/>
      <c r="T967" s="261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62" t="s">
        <v>165</v>
      </c>
      <c r="AU967" s="262" t="s">
        <v>85</v>
      </c>
      <c r="AV967" s="14" t="s">
        <v>85</v>
      </c>
      <c r="AW967" s="14" t="s">
        <v>32</v>
      </c>
      <c r="AX967" s="14" t="s">
        <v>76</v>
      </c>
      <c r="AY967" s="262" t="s">
        <v>156</v>
      </c>
    </row>
    <row r="968" s="13" customFormat="1">
      <c r="A968" s="13"/>
      <c r="B968" s="241"/>
      <c r="C968" s="242"/>
      <c r="D968" s="243" t="s">
        <v>165</v>
      </c>
      <c r="E968" s="244" t="s">
        <v>1</v>
      </c>
      <c r="F968" s="245" t="s">
        <v>471</v>
      </c>
      <c r="G968" s="242"/>
      <c r="H968" s="244" t="s">
        <v>1</v>
      </c>
      <c r="I968" s="246"/>
      <c r="J968" s="242"/>
      <c r="K968" s="242"/>
      <c r="L968" s="247"/>
      <c r="M968" s="248"/>
      <c r="N968" s="249"/>
      <c r="O968" s="249"/>
      <c r="P968" s="249"/>
      <c r="Q968" s="249"/>
      <c r="R968" s="249"/>
      <c r="S968" s="249"/>
      <c r="T968" s="250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1" t="s">
        <v>165</v>
      </c>
      <c r="AU968" s="251" t="s">
        <v>85</v>
      </c>
      <c r="AV968" s="13" t="s">
        <v>83</v>
      </c>
      <c r="AW968" s="13" t="s">
        <v>32</v>
      </c>
      <c r="AX968" s="13" t="s">
        <v>76</v>
      </c>
      <c r="AY968" s="251" t="s">
        <v>156</v>
      </c>
    </row>
    <row r="969" s="14" customFormat="1">
      <c r="A969" s="14"/>
      <c r="B969" s="252"/>
      <c r="C969" s="253"/>
      <c r="D969" s="243" t="s">
        <v>165</v>
      </c>
      <c r="E969" s="254" t="s">
        <v>1</v>
      </c>
      <c r="F969" s="255" t="s">
        <v>733</v>
      </c>
      <c r="G969" s="253"/>
      <c r="H969" s="256">
        <v>40.540999999999997</v>
      </c>
      <c r="I969" s="257"/>
      <c r="J969" s="253"/>
      <c r="K969" s="253"/>
      <c r="L969" s="258"/>
      <c r="M969" s="259"/>
      <c r="N969" s="260"/>
      <c r="O969" s="260"/>
      <c r="P969" s="260"/>
      <c r="Q969" s="260"/>
      <c r="R969" s="260"/>
      <c r="S969" s="260"/>
      <c r="T969" s="261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62" t="s">
        <v>165</v>
      </c>
      <c r="AU969" s="262" t="s">
        <v>85</v>
      </c>
      <c r="AV969" s="14" t="s">
        <v>85</v>
      </c>
      <c r="AW969" s="14" t="s">
        <v>32</v>
      </c>
      <c r="AX969" s="14" t="s">
        <v>76</v>
      </c>
      <c r="AY969" s="262" t="s">
        <v>156</v>
      </c>
    </row>
    <row r="970" s="14" customFormat="1">
      <c r="A970" s="14"/>
      <c r="B970" s="252"/>
      <c r="C970" s="253"/>
      <c r="D970" s="243" t="s">
        <v>165</v>
      </c>
      <c r="E970" s="254" t="s">
        <v>1</v>
      </c>
      <c r="F970" s="255" t="s">
        <v>734</v>
      </c>
      <c r="G970" s="253"/>
      <c r="H970" s="256">
        <v>23.34</v>
      </c>
      <c r="I970" s="257"/>
      <c r="J970" s="253"/>
      <c r="K970" s="253"/>
      <c r="L970" s="258"/>
      <c r="M970" s="259"/>
      <c r="N970" s="260"/>
      <c r="O970" s="260"/>
      <c r="P970" s="260"/>
      <c r="Q970" s="260"/>
      <c r="R970" s="260"/>
      <c r="S970" s="260"/>
      <c r="T970" s="261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2" t="s">
        <v>165</v>
      </c>
      <c r="AU970" s="262" t="s">
        <v>85</v>
      </c>
      <c r="AV970" s="14" t="s">
        <v>85</v>
      </c>
      <c r="AW970" s="14" t="s">
        <v>32</v>
      </c>
      <c r="AX970" s="14" t="s">
        <v>76</v>
      </c>
      <c r="AY970" s="262" t="s">
        <v>156</v>
      </c>
    </row>
    <row r="971" s="13" customFormat="1">
      <c r="A971" s="13"/>
      <c r="B971" s="241"/>
      <c r="C971" s="242"/>
      <c r="D971" s="243" t="s">
        <v>165</v>
      </c>
      <c r="E971" s="244" t="s">
        <v>1</v>
      </c>
      <c r="F971" s="245" t="s">
        <v>269</v>
      </c>
      <c r="G971" s="242"/>
      <c r="H971" s="244" t="s">
        <v>1</v>
      </c>
      <c r="I971" s="246"/>
      <c r="J971" s="242"/>
      <c r="K971" s="242"/>
      <c r="L971" s="247"/>
      <c r="M971" s="248"/>
      <c r="N971" s="249"/>
      <c r="O971" s="249"/>
      <c r="P971" s="249"/>
      <c r="Q971" s="249"/>
      <c r="R971" s="249"/>
      <c r="S971" s="249"/>
      <c r="T971" s="250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51" t="s">
        <v>165</v>
      </c>
      <c r="AU971" s="251" t="s">
        <v>85</v>
      </c>
      <c r="AV971" s="13" t="s">
        <v>83</v>
      </c>
      <c r="AW971" s="13" t="s">
        <v>32</v>
      </c>
      <c r="AX971" s="13" t="s">
        <v>76</v>
      </c>
      <c r="AY971" s="251" t="s">
        <v>156</v>
      </c>
    </row>
    <row r="972" s="14" customFormat="1">
      <c r="A972" s="14"/>
      <c r="B972" s="252"/>
      <c r="C972" s="253"/>
      <c r="D972" s="243" t="s">
        <v>165</v>
      </c>
      <c r="E972" s="254" t="s">
        <v>1</v>
      </c>
      <c r="F972" s="255" t="s">
        <v>474</v>
      </c>
      <c r="G972" s="253"/>
      <c r="H972" s="256">
        <v>-3</v>
      </c>
      <c r="I972" s="257"/>
      <c r="J972" s="253"/>
      <c r="K972" s="253"/>
      <c r="L972" s="258"/>
      <c r="M972" s="259"/>
      <c r="N972" s="260"/>
      <c r="O972" s="260"/>
      <c r="P972" s="260"/>
      <c r="Q972" s="260"/>
      <c r="R972" s="260"/>
      <c r="S972" s="260"/>
      <c r="T972" s="261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62" t="s">
        <v>165</v>
      </c>
      <c r="AU972" s="262" t="s">
        <v>85</v>
      </c>
      <c r="AV972" s="14" t="s">
        <v>85</v>
      </c>
      <c r="AW972" s="14" t="s">
        <v>32</v>
      </c>
      <c r="AX972" s="14" t="s">
        <v>76</v>
      </c>
      <c r="AY972" s="262" t="s">
        <v>156</v>
      </c>
    </row>
    <row r="973" s="15" customFormat="1">
      <c r="A973" s="15"/>
      <c r="B973" s="263"/>
      <c r="C973" s="264"/>
      <c r="D973" s="243" t="s">
        <v>165</v>
      </c>
      <c r="E973" s="265" t="s">
        <v>1</v>
      </c>
      <c r="F973" s="266" t="s">
        <v>168</v>
      </c>
      <c r="G973" s="264"/>
      <c r="H973" s="267">
        <v>210.14500000000001</v>
      </c>
      <c r="I973" s="268"/>
      <c r="J973" s="264"/>
      <c r="K973" s="264"/>
      <c r="L973" s="269"/>
      <c r="M973" s="270"/>
      <c r="N973" s="271"/>
      <c r="O973" s="271"/>
      <c r="P973" s="271"/>
      <c r="Q973" s="271"/>
      <c r="R973" s="271"/>
      <c r="S973" s="271"/>
      <c r="T973" s="272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73" t="s">
        <v>165</v>
      </c>
      <c r="AU973" s="273" t="s">
        <v>85</v>
      </c>
      <c r="AV973" s="15" t="s">
        <v>163</v>
      </c>
      <c r="AW973" s="15" t="s">
        <v>32</v>
      </c>
      <c r="AX973" s="15" t="s">
        <v>83</v>
      </c>
      <c r="AY973" s="273" t="s">
        <v>156</v>
      </c>
    </row>
    <row r="974" s="2" customFormat="1" ht="16.5" customHeight="1">
      <c r="A974" s="38"/>
      <c r="B974" s="39"/>
      <c r="C974" s="227" t="s">
        <v>823</v>
      </c>
      <c r="D974" s="227" t="s">
        <v>159</v>
      </c>
      <c r="E974" s="228" t="s">
        <v>824</v>
      </c>
      <c r="F974" s="229" t="s">
        <v>825</v>
      </c>
      <c r="G974" s="230" t="s">
        <v>235</v>
      </c>
      <c r="H974" s="231">
        <v>156.38999999999999</v>
      </c>
      <c r="I974" s="232"/>
      <c r="J974" s="233">
        <f>ROUND(I974*H974,2)</f>
        <v>0</v>
      </c>
      <c r="K974" s="234"/>
      <c r="L974" s="44"/>
      <c r="M974" s="235" t="s">
        <v>1</v>
      </c>
      <c r="N974" s="236" t="s">
        <v>41</v>
      </c>
      <c r="O974" s="91"/>
      <c r="P974" s="237">
        <f>O974*H974</f>
        <v>0</v>
      </c>
      <c r="Q974" s="237">
        <v>0</v>
      </c>
      <c r="R974" s="237">
        <f>Q974*H974</f>
        <v>0</v>
      </c>
      <c r="S974" s="237">
        <v>0</v>
      </c>
      <c r="T974" s="238">
        <f>S974*H974</f>
        <v>0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239" t="s">
        <v>163</v>
      </c>
      <c r="AT974" s="239" t="s">
        <v>159</v>
      </c>
      <c r="AU974" s="239" t="s">
        <v>85</v>
      </c>
      <c r="AY974" s="17" t="s">
        <v>156</v>
      </c>
      <c r="BE974" s="240">
        <f>IF(N974="základní",J974,0)</f>
        <v>0</v>
      </c>
      <c r="BF974" s="240">
        <f>IF(N974="snížená",J974,0)</f>
        <v>0</v>
      </c>
      <c r="BG974" s="240">
        <f>IF(N974="zákl. přenesená",J974,0)</f>
        <v>0</v>
      </c>
      <c r="BH974" s="240">
        <f>IF(N974="sníž. přenesená",J974,0)</f>
        <v>0</v>
      </c>
      <c r="BI974" s="240">
        <f>IF(N974="nulová",J974,0)</f>
        <v>0</v>
      </c>
      <c r="BJ974" s="17" t="s">
        <v>83</v>
      </c>
      <c r="BK974" s="240">
        <f>ROUND(I974*H974,2)</f>
        <v>0</v>
      </c>
      <c r="BL974" s="17" t="s">
        <v>163</v>
      </c>
      <c r="BM974" s="239" t="s">
        <v>826</v>
      </c>
    </row>
    <row r="975" s="13" customFormat="1">
      <c r="A975" s="13"/>
      <c r="B975" s="241"/>
      <c r="C975" s="242"/>
      <c r="D975" s="243" t="s">
        <v>165</v>
      </c>
      <c r="E975" s="244" t="s">
        <v>1</v>
      </c>
      <c r="F975" s="245" t="s">
        <v>210</v>
      </c>
      <c r="G975" s="242"/>
      <c r="H975" s="244" t="s">
        <v>1</v>
      </c>
      <c r="I975" s="246"/>
      <c r="J975" s="242"/>
      <c r="K975" s="242"/>
      <c r="L975" s="247"/>
      <c r="M975" s="248"/>
      <c r="N975" s="249"/>
      <c r="O975" s="249"/>
      <c r="P975" s="249"/>
      <c r="Q975" s="249"/>
      <c r="R975" s="249"/>
      <c r="S975" s="249"/>
      <c r="T975" s="250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51" t="s">
        <v>165</v>
      </c>
      <c r="AU975" s="251" t="s">
        <v>85</v>
      </c>
      <c r="AV975" s="13" t="s">
        <v>83</v>
      </c>
      <c r="AW975" s="13" t="s">
        <v>32</v>
      </c>
      <c r="AX975" s="13" t="s">
        <v>76</v>
      </c>
      <c r="AY975" s="251" t="s">
        <v>156</v>
      </c>
    </row>
    <row r="976" s="13" customFormat="1">
      <c r="A976" s="13"/>
      <c r="B976" s="241"/>
      <c r="C976" s="242"/>
      <c r="D976" s="243" t="s">
        <v>165</v>
      </c>
      <c r="E976" s="244" t="s">
        <v>1</v>
      </c>
      <c r="F976" s="245" t="s">
        <v>827</v>
      </c>
      <c r="G976" s="242"/>
      <c r="H976" s="244" t="s">
        <v>1</v>
      </c>
      <c r="I976" s="246"/>
      <c r="J976" s="242"/>
      <c r="K976" s="242"/>
      <c r="L976" s="247"/>
      <c r="M976" s="248"/>
      <c r="N976" s="249"/>
      <c r="O976" s="249"/>
      <c r="P976" s="249"/>
      <c r="Q976" s="249"/>
      <c r="R976" s="249"/>
      <c r="S976" s="249"/>
      <c r="T976" s="250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51" t="s">
        <v>165</v>
      </c>
      <c r="AU976" s="251" t="s">
        <v>85</v>
      </c>
      <c r="AV976" s="13" t="s">
        <v>83</v>
      </c>
      <c r="AW976" s="13" t="s">
        <v>32</v>
      </c>
      <c r="AX976" s="13" t="s">
        <v>76</v>
      </c>
      <c r="AY976" s="251" t="s">
        <v>156</v>
      </c>
    </row>
    <row r="977" s="14" customFormat="1">
      <c r="A977" s="14"/>
      <c r="B977" s="252"/>
      <c r="C977" s="253"/>
      <c r="D977" s="243" t="s">
        <v>165</v>
      </c>
      <c r="E977" s="254" t="s">
        <v>1</v>
      </c>
      <c r="F977" s="255" t="s">
        <v>828</v>
      </c>
      <c r="G977" s="253"/>
      <c r="H977" s="256">
        <v>11.1</v>
      </c>
      <c r="I977" s="257"/>
      <c r="J977" s="253"/>
      <c r="K977" s="253"/>
      <c r="L977" s="258"/>
      <c r="M977" s="259"/>
      <c r="N977" s="260"/>
      <c r="O977" s="260"/>
      <c r="P977" s="260"/>
      <c r="Q977" s="260"/>
      <c r="R977" s="260"/>
      <c r="S977" s="260"/>
      <c r="T977" s="261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62" t="s">
        <v>165</v>
      </c>
      <c r="AU977" s="262" t="s">
        <v>85</v>
      </c>
      <c r="AV977" s="14" t="s">
        <v>85</v>
      </c>
      <c r="AW977" s="14" t="s">
        <v>32</v>
      </c>
      <c r="AX977" s="14" t="s">
        <v>76</v>
      </c>
      <c r="AY977" s="262" t="s">
        <v>156</v>
      </c>
    </row>
    <row r="978" s="14" customFormat="1">
      <c r="A978" s="14"/>
      <c r="B978" s="252"/>
      <c r="C978" s="253"/>
      <c r="D978" s="243" t="s">
        <v>165</v>
      </c>
      <c r="E978" s="254" t="s">
        <v>1</v>
      </c>
      <c r="F978" s="255" t="s">
        <v>829</v>
      </c>
      <c r="G978" s="253"/>
      <c r="H978" s="256">
        <v>12.24</v>
      </c>
      <c r="I978" s="257"/>
      <c r="J978" s="253"/>
      <c r="K978" s="253"/>
      <c r="L978" s="258"/>
      <c r="M978" s="259"/>
      <c r="N978" s="260"/>
      <c r="O978" s="260"/>
      <c r="P978" s="260"/>
      <c r="Q978" s="260"/>
      <c r="R978" s="260"/>
      <c r="S978" s="260"/>
      <c r="T978" s="261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62" t="s">
        <v>165</v>
      </c>
      <c r="AU978" s="262" t="s">
        <v>85</v>
      </c>
      <c r="AV978" s="14" t="s">
        <v>85</v>
      </c>
      <c r="AW978" s="14" t="s">
        <v>32</v>
      </c>
      <c r="AX978" s="14" t="s">
        <v>76</v>
      </c>
      <c r="AY978" s="262" t="s">
        <v>156</v>
      </c>
    </row>
    <row r="979" s="14" customFormat="1">
      <c r="A979" s="14"/>
      <c r="B979" s="252"/>
      <c r="C979" s="253"/>
      <c r="D979" s="243" t="s">
        <v>165</v>
      </c>
      <c r="E979" s="254" t="s">
        <v>1</v>
      </c>
      <c r="F979" s="255" t="s">
        <v>830</v>
      </c>
      <c r="G979" s="253"/>
      <c r="H979" s="256">
        <v>7</v>
      </c>
      <c r="I979" s="257"/>
      <c r="J979" s="253"/>
      <c r="K979" s="253"/>
      <c r="L979" s="258"/>
      <c r="M979" s="259"/>
      <c r="N979" s="260"/>
      <c r="O979" s="260"/>
      <c r="P979" s="260"/>
      <c r="Q979" s="260"/>
      <c r="R979" s="260"/>
      <c r="S979" s="260"/>
      <c r="T979" s="261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62" t="s">
        <v>165</v>
      </c>
      <c r="AU979" s="262" t="s">
        <v>85</v>
      </c>
      <c r="AV979" s="14" t="s">
        <v>85</v>
      </c>
      <c r="AW979" s="14" t="s">
        <v>32</v>
      </c>
      <c r="AX979" s="14" t="s">
        <v>76</v>
      </c>
      <c r="AY979" s="262" t="s">
        <v>156</v>
      </c>
    </row>
    <row r="980" s="13" customFormat="1">
      <c r="A980" s="13"/>
      <c r="B980" s="241"/>
      <c r="C980" s="242"/>
      <c r="D980" s="243" t="s">
        <v>165</v>
      </c>
      <c r="E980" s="244" t="s">
        <v>1</v>
      </c>
      <c r="F980" s="245" t="s">
        <v>831</v>
      </c>
      <c r="G980" s="242"/>
      <c r="H980" s="244" t="s">
        <v>1</v>
      </c>
      <c r="I980" s="246"/>
      <c r="J980" s="242"/>
      <c r="K980" s="242"/>
      <c r="L980" s="247"/>
      <c r="M980" s="248"/>
      <c r="N980" s="249"/>
      <c r="O980" s="249"/>
      <c r="P980" s="249"/>
      <c r="Q980" s="249"/>
      <c r="R980" s="249"/>
      <c r="S980" s="249"/>
      <c r="T980" s="250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51" t="s">
        <v>165</v>
      </c>
      <c r="AU980" s="251" t="s">
        <v>85</v>
      </c>
      <c r="AV980" s="13" t="s">
        <v>83</v>
      </c>
      <c r="AW980" s="13" t="s">
        <v>32</v>
      </c>
      <c r="AX980" s="13" t="s">
        <v>76</v>
      </c>
      <c r="AY980" s="251" t="s">
        <v>156</v>
      </c>
    </row>
    <row r="981" s="14" customFormat="1">
      <c r="A981" s="14"/>
      <c r="B981" s="252"/>
      <c r="C981" s="253"/>
      <c r="D981" s="243" t="s">
        <v>165</v>
      </c>
      <c r="E981" s="254" t="s">
        <v>1</v>
      </c>
      <c r="F981" s="255" t="s">
        <v>764</v>
      </c>
      <c r="G981" s="253"/>
      <c r="H981" s="256">
        <v>6</v>
      </c>
      <c r="I981" s="257"/>
      <c r="J981" s="253"/>
      <c r="K981" s="253"/>
      <c r="L981" s="258"/>
      <c r="M981" s="259"/>
      <c r="N981" s="260"/>
      <c r="O981" s="260"/>
      <c r="P981" s="260"/>
      <c r="Q981" s="260"/>
      <c r="R981" s="260"/>
      <c r="S981" s="260"/>
      <c r="T981" s="261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62" t="s">
        <v>165</v>
      </c>
      <c r="AU981" s="262" t="s">
        <v>85</v>
      </c>
      <c r="AV981" s="14" t="s">
        <v>85</v>
      </c>
      <c r="AW981" s="14" t="s">
        <v>32</v>
      </c>
      <c r="AX981" s="14" t="s">
        <v>76</v>
      </c>
      <c r="AY981" s="262" t="s">
        <v>156</v>
      </c>
    </row>
    <row r="982" s="14" customFormat="1">
      <c r="A982" s="14"/>
      <c r="B982" s="252"/>
      <c r="C982" s="253"/>
      <c r="D982" s="243" t="s">
        <v>165</v>
      </c>
      <c r="E982" s="254" t="s">
        <v>1</v>
      </c>
      <c r="F982" s="255" t="s">
        <v>765</v>
      </c>
      <c r="G982" s="253"/>
      <c r="H982" s="256">
        <v>7.5</v>
      </c>
      <c r="I982" s="257"/>
      <c r="J982" s="253"/>
      <c r="K982" s="253"/>
      <c r="L982" s="258"/>
      <c r="M982" s="259"/>
      <c r="N982" s="260"/>
      <c r="O982" s="260"/>
      <c r="P982" s="260"/>
      <c r="Q982" s="260"/>
      <c r="R982" s="260"/>
      <c r="S982" s="260"/>
      <c r="T982" s="261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2" t="s">
        <v>165</v>
      </c>
      <c r="AU982" s="262" t="s">
        <v>85</v>
      </c>
      <c r="AV982" s="14" t="s">
        <v>85</v>
      </c>
      <c r="AW982" s="14" t="s">
        <v>32</v>
      </c>
      <c r="AX982" s="14" t="s">
        <v>76</v>
      </c>
      <c r="AY982" s="262" t="s">
        <v>156</v>
      </c>
    </row>
    <row r="983" s="14" customFormat="1">
      <c r="A983" s="14"/>
      <c r="B983" s="252"/>
      <c r="C983" s="253"/>
      <c r="D983" s="243" t="s">
        <v>165</v>
      </c>
      <c r="E983" s="254" t="s">
        <v>1</v>
      </c>
      <c r="F983" s="255" t="s">
        <v>746</v>
      </c>
      <c r="G983" s="253"/>
      <c r="H983" s="256">
        <v>2</v>
      </c>
      <c r="I983" s="257"/>
      <c r="J983" s="253"/>
      <c r="K983" s="253"/>
      <c r="L983" s="258"/>
      <c r="M983" s="259"/>
      <c r="N983" s="260"/>
      <c r="O983" s="260"/>
      <c r="P983" s="260"/>
      <c r="Q983" s="260"/>
      <c r="R983" s="260"/>
      <c r="S983" s="260"/>
      <c r="T983" s="261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2" t="s">
        <v>165</v>
      </c>
      <c r="AU983" s="262" t="s">
        <v>85</v>
      </c>
      <c r="AV983" s="14" t="s">
        <v>85</v>
      </c>
      <c r="AW983" s="14" t="s">
        <v>32</v>
      </c>
      <c r="AX983" s="14" t="s">
        <v>76</v>
      </c>
      <c r="AY983" s="262" t="s">
        <v>156</v>
      </c>
    </row>
    <row r="984" s="14" customFormat="1">
      <c r="A984" s="14"/>
      <c r="B984" s="252"/>
      <c r="C984" s="253"/>
      <c r="D984" s="243" t="s">
        <v>165</v>
      </c>
      <c r="E984" s="254" t="s">
        <v>1</v>
      </c>
      <c r="F984" s="255" t="s">
        <v>766</v>
      </c>
      <c r="G984" s="253"/>
      <c r="H984" s="256">
        <v>5.7999999999999998</v>
      </c>
      <c r="I984" s="257"/>
      <c r="J984" s="253"/>
      <c r="K984" s="253"/>
      <c r="L984" s="258"/>
      <c r="M984" s="259"/>
      <c r="N984" s="260"/>
      <c r="O984" s="260"/>
      <c r="P984" s="260"/>
      <c r="Q984" s="260"/>
      <c r="R984" s="260"/>
      <c r="S984" s="260"/>
      <c r="T984" s="261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62" t="s">
        <v>165</v>
      </c>
      <c r="AU984" s="262" t="s">
        <v>85</v>
      </c>
      <c r="AV984" s="14" t="s">
        <v>85</v>
      </c>
      <c r="AW984" s="14" t="s">
        <v>32</v>
      </c>
      <c r="AX984" s="14" t="s">
        <v>76</v>
      </c>
      <c r="AY984" s="262" t="s">
        <v>156</v>
      </c>
    </row>
    <row r="985" s="14" customFormat="1">
      <c r="A985" s="14"/>
      <c r="B985" s="252"/>
      <c r="C985" s="253"/>
      <c r="D985" s="243" t="s">
        <v>165</v>
      </c>
      <c r="E985" s="254" t="s">
        <v>1</v>
      </c>
      <c r="F985" s="255" t="s">
        <v>767</v>
      </c>
      <c r="G985" s="253"/>
      <c r="H985" s="256">
        <v>13.800000000000001</v>
      </c>
      <c r="I985" s="257"/>
      <c r="J985" s="253"/>
      <c r="K985" s="253"/>
      <c r="L985" s="258"/>
      <c r="M985" s="259"/>
      <c r="N985" s="260"/>
      <c r="O985" s="260"/>
      <c r="P985" s="260"/>
      <c r="Q985" s="260"/>
      <c r="R985" s="260"/>
      <c r="S985" s="260"/>
      <c r="T985" s="261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62" t="s">
        <v>165</v>
      </c>
      <c r="AU985" s="262" t="s">
        <v>85</v>
      </c>
      <c r="AV985" s="14" t="s">
        <v>85</v>
      </c>
      <c r="AW985" s="14" t="s">
        <v>32</v>
      </c>
      <c r="AX985" s="14" t="s">
        <v>76</v>
      </c>
      <c r="AY985" s="262" t="s">
        <v>156</v>
      </c>
    </row>
    <row r="986" s="14" customFormat="1">
      <c r="A986" s="14"/>
      <c r="B986" s="252"/>
      <c r="C986" s="253"/>
      <c r="D986" s="243" t="s">
        <v>165</v>
      </c>
      <c r="E986" s="254" t="s">
        <v>1</v>
      </c>
      <c r="F986" s="255" t="s">
        <v>768</v>
      </c>
      <c r="G986" s="253"/>
      <c r="H986" s="256">
        <v>27.600000000000001</v>
      </c>
      <c r="I986" s="257"/>
      <c r="J986" s="253"/>
      <c r="K986" s="253"/>
      <c r="L986" s="258"/>
      <c r="M986" s="259"/>
      <c r="N986" s="260"/>
      <c r="O986" s="260"/>
      <c r="P986" s="260"/>
      <c r="Q986" s="260"/>
      <c r="R986" s="260"/>
      <c r="S986" s="260"/>
      <c r="T986" s="261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2" t="s">
        <v>165</v>
      </c>
      <c r="AU986" s="262" t="s">
        <v>85</v>
      </c>
      <c r="AV986" s="14" t="s">
        <v>85</v>
      </c>
      <c r="AW986" s="14" t="s">
        <v>32</v>
      </c>
      <c r="AX986" s="14" t="s">
        <v>76</v>
      </c>
      <c r="AY986" s="262" t="s">
        <v>156</v>
      </c>
    </row>
    <row r="987" s="14" customFormat="1">
      <c r="A987" s="14"/>
      <c r="B987" s="252"/>
      <c r="C987" s="253"/>
      <c r="D987" s="243" t="s">
        <v>165</v>
      </c>
      <c r="E987" s="254" t="s">
        <v>1</v>
      </c>
      <c r="F987" s="255" t="s">
        <v>744</v>
      </c>
      <c r="G987" s="253"/>
      <c r="H987" s="256">
        <v>1.25</v>
      </c>
      <c r="I987" s="257"/>
      <c r="J987" s="253"/>
      <c r="K987" s="253"/>
      <c r="L987" s="258"/>
      <c r="M987" s="259"/>
      <c r="N987" s="260"/>
      <c r="O987" s="260"/>
      <c r="P987" s="260"/>
      <c r="Q987" s="260"/>
      <c r="R987" s="260"/>
      <c r="S987" s="260"/>
      <c r="T987" s="261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62" t="s">
        <v>165</v>
      </c>
      <c r="AU987" s="262" t="s">
        <v>85</v>
      </c>
      <c r="AV987" s="14" t="s">
        <v>85</v>
      </c>
      <c r="AW987" s="14" t="s">
        <v>32</v>
      </c>
      <c r="AX987" s="14" t="s">
        <v>76</v>
      </c>
      <c r="AY987" s="262" t="s">
        <v>156</v>
      </c>
    </row>
    <row r="988" s="14" customFormat="1">
      <c r="A988" s="14"/>
      <c r="B988" s="252"/>
      <c r="C988" s="253"/>
      <c r="D988" s="243" t="s">
        <v>165</v>
      </c>
      <c r="E988" s="254" t="s">
        <v>1</v>
      </c>
      <c r="F988" s="255" t="s">
        <v>742</v>
      </c>
      <c r="G988" s="253"/>
      <c r="H988" s="256">
        <v>2.5</v>
      </c>
      <c r="I988" s="257"/>
      <c r="J988" s="253"/>
      <c r="K988" s="253"/>
      <c r="L988" s="258"/>
      <c r="M988" s="259"/>
      <c r="N988" s="260"/>
      <c r="O988" s="260"/>
      <c r="P988" s="260"/>
      <c r="Q988" s="260"/>
      <c r="R988" s="260"/>
      <c r="S988" s="260"/>
      <c r="T988" s="261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2" t="s">
        <v>165</v>
      </c>
      <c r="AU988" s="262" t="s">
        <v>85</v>
      </c>
      <c r="AV988" s="14" t="s">
        <v>85</v>
      </c>
      <c r="AW988" s="14" t="s">
        <v>32</v>
      </c>
      <c r="AX988" s="14" t="s">
        <v>76</v>
      </c>
      <c r="AY988" s="262" t="s">
        <v>156</v>
      </c>
    </row>
    <row r="989" s="14" customFormat="1">
      <c r="A989" s="14"/>
      <c r="B989" s="252"/>
      <c r="C989" s="253"/>
      <c r="D989" s="243" t="s">
        <v>165</v>
      </c>
      <c r="E989" s="254" t="s">
        <v>1</v>
      </c>
      <c r="F989" s="255" t="s">
        <v>832</v>
      </c>
      <c r="G989" s="253"/>
      <c r="H989" s="256">
        <v>3</v>
      </c>
      <c r="I989" s="257"/>
      <c r="J989" s="253"/>
      <c r="K989" s="253"/>
      <c r="L989" s="258"/>
      <c r="M989" s="259"/>
      <c r="N989" s="260"/>
      <c r="O989" s="260"/>
      <c r="P989" s="260"/>
      <c r="Q989" s="260"/>
      <c r="R989" s="260"/>
      <c r="S989" s="260"/>
      <c r="T989" s="261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62" t="s">
        <v>165</v>
      </c>
      <c r="AU989" s="262" t="s">
        <v>85</v>
      </c>
      <c r="AV989" s="14" t="s">
        <v>85</v>
      </c>
      <c r="AW989" s="14" t="s">
        <v>32</v>
      </c>
      <c r="AX989" s="14" t="s">
        <v>76</v>
      </c>
      <c r="AY989" s="262" t="s">
        <v>156</v>
      </c>
    </row>
    <row r="990" s="13" customFormat="1">
      <c r="A990" s="13"/>
      <c r="B990" s="241"/>
      <c r="C990" s="242"/>
      <c r="D990" s="243" t="s">
        <v>165</v>
      </c>
      <c r="E990" s="244" t="s">
        <v>1</v>
      </c>
      <c r="F990" s="245" t="s">
        <v>833</v>
      </c>
      <c r="G990" s="242"/>
      <c r="H990" s="244" t="s">
        <v>1</v>
      </c>
      <c r="I990" s="246"/>
      <c r="J990" s="242"/>
      <c r="K990" s="242"/>
      <c r="L990" s="247"/>
      <c r="M990" s="248"/>
      <c r="N990" s="249"/>
      <c r="O990" s="249"/>
      <c r="P990" s="249"/>
      <c r="Q990" s="249"/>
      <c r="R990" s="249"/>
      <c r="S990" s="249"/>
      <c r="T990" s="250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51" t="s">
        <v>165</v>
      </c>
      <c r="AU990" s="251" t="s">
        <v>85</v>
      </c>
      <c r="AV990" s="13" t="s">
        <v>83</v>
      </c>
      <c r="AW990" s="13" t="s">
        <v>32</v>
      </c>
      <c r="AX990" s="13" t="s">
        <v>76</v>
      </c>
      <c r="AY990" s="251" t="s">
        <v>156</v>
      </c>
    </row>
    <row r="991" s="14" customFormat="1">
      <c r="A991" s="14"/>
      <c r="B991" s="252"/>
      <c r="C991" s="253"/>
      <c r="D991" s="243" t="s">
        <v>165</v>
      </c>
      <c r="E991" s="254" t="s">
        <v>1</v>
      </c>
      <c r="F991" s="255" t="s">
        <v>834</v>
      </c>
      <c r="G991" s="253"/>
      <c r="H991" s="256">
        <v>8</v>
      </c>
      <c r="I991" s="257"/>
      <c r="J991" s="253"/>
      <c r="K991" s="253"/>
      <c r="L991" s="258"/>
      <c r="M991" s="259"/>
      <c r="N991" s="260"/>
      <c r="O991" s="260"/>
      <c r="P991" s="260"/>
      <c r="Q991" s="260"/>
      <c r="R991" s="260"/>
      <c r="S991" s="260"/>
      <c r="T991" s="261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62" t="s">
        <v>165</v>
      </c>
      <c r="AU991" s="262" t="s">
        <v>85</v>
      </c>
      <c r="AV991" s="14" t="s">
        <v>85</v>
      </c>
      <c r="AW991" s="14" t="s">
        <v>32</v>
      </c>
      <c r="AX991" s="14" t="s">
        <v>76</v>
      </c>
      <c r="AY991" s="262" t="s">
        <v>156</v>
      </c>
    </row>
    <row r="992" s="14" customFormat="1">
      <c r="A992" s="14"/>
      <c r="B992" s="252"/>
      <c r="C992" s="253"/>
      <c r="D992" s="243" t="s">
        <v>165</v>
      </c>
      <c r="E992" s="254" t="s">
        <v>1</v>
      </c>
      <c r="F992" s="255" t="s">
        <v>835</v>
      </c>
      <c r="G992" s="253"/>
      <c r="H992" s="256">
        <v>13.800000000000001</v>
      </c>
      <c r="I992" s="257"/>
      <c r="J992" s="253"/>
      <c r="K992" s="253"/>
      <c r="L992" s="258"/>
      <c r="M992" s="259"/>
      <c r="N992" s="260"/>
      <c r="O992" s="260"/>
      <c r="P992" s="260"/>
      <c r="Q992" s="260"/>
      <c r="R992" s="260"/>
      <c r="S992" s="260"/>
      <c r="T992" s="261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62" t="s">
        <v>165</v>
      </c>
      <c r="AU992" s="262" t="s">
        <v>85</v>
      </c>
      <c r="AV992" s="14" t="s">
        <v>85</v>
      </c>
      <c r="AW992" s="14" t="s">
        <v>32</v>
      </c>
      <c r="AX992" s="14" t="s">
        <v>76</v>
      </c>
      <c r="AY992" s="262" t="s">
        <v>156</v>
      </c>
    </row>
    <row r="993" s="14" customFormat="1">
      <c r="A993" s="14"/>
      <c r="B993" s="252"/>
      <c r="C993" s="253"/>
      <c r="D993" s="243" t="s">
        <v>165</v>
      </c>
      <c r="E993" s="254" t="s">
        <v>1</v>
      </c>
      <c r="F993" s="255" t="s">
        <v>770</v>
      </c>
      <c r="G993" s="253"/>
      <c r="H993" s="256">
        <v>1.5</v>
      </c>
      <c r="I993" s="257"/>
      <c r="J993" s="253"/>
      <c r="K993" s="253"/>
      <c r="L993" s="258"/>
      <c r="M993" s="259"/>
      <c r="N993" s="260"/>
      <c r="O993" s="260"/>
      <c r="P993" s="260"/>
      <c r="Q993" s="260"/>
      <c r="R993" s="260"/>
      <c r="S993" s="260"/>
      <c r="T993" s="261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62" t="s">
        <v>165</v>
      </c>
      <c r="AU993" s="262" t="s">
        <v>85</v>
      </c>
      <c r="AV993" s="14" t="s">
        <v>85</v>
      </c>
      <c r="AW993" s="14" t="s">
        <v>32</v>
      </c>
      <c r="AX993" s="14" t="s">
        <v>76</v>
      </c>
      <c r="AY993" s="262" t="s">
        <v>156</v>
      </c>
    </row>
    <row r="994" s="14" customFormat="1">
      <c r="A994" s="14"/>
      <c r="B994" s="252"/>
      <c r="C994" s="253"/>
      <c r="D994" s="243" t="s">
        <v>165</v>
      </c>
      <c r="E994" s="254" t="s">
        <v>1</v>
      </c>
      <c r="F994" s="255" t="s">
        <v>83</v>
      </c>
      <c r="G994" s="253"/>
      <c r="H994" s="256">
        <v>1</v>
      </c>
      <c r="I994" s="257"/>
      <c r="J994" s="253"/>
      <c r="K994" s="253"/>
      <c r="L994" s="258"/>
      <c r="M994" s="259"/>
      <c r="N994" s="260"/>
      <c r="O994" s="260"/>
      <c r="P994" s="260"/>
      <c r="Q994" s="260"/>
      <c r="R994" s="260"/>
      <c r="S994" s="260"/>
      <c r="T994" s="261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62" t="s">
        <v>165</v>
      </c>
      <c r="AU994" s="262" t="s">
        <v>85</v>
      </c>
      <c r="AV994" s="14" t="s">
        <v>85</v>
      </c>
      <c r="AW994" s="14" t="s">
        <v>32</v>
      </c>
      <c r="AX994" s="14" t="s">
        <v>76</v>
      </c>
      <c r="AY994" s="262" t="s">
        <v>156</v>
      </c>
    </row>
    <row r="995" s="14" customFormat="1">
      <c r="A995" s="14"/>
      <c r="B995" s="252"/>
      <c r="C995" s="253"/>
      <c r="D995" s="243" t="s">
        <v>165</v>
      </c>
      <c r="E995" s="254" t="s">
        <v>1</v>
      </c>
      <c r="F995" s="255" t="s">
        <v>769</v>
      </c>
      <c r="G995" s="253"/>
      <c r="H995" s="256">
        <v>4</v>
      </c>
      <c r="I995" s="257"/>
      <c r="J995" s="253"/>
      <c r="K995" s="253"/>
      <c r="L995" s="258"/>
      <c r="M995" s="259"/>
      <c r="N995" s="260"/>
      <c r="O995" s="260"/>
      <c r="P995" s="260"/>
      <c r="Q995" s="260"/>
      <c r="R995" s="260"/>
      <c r="S995" s="260"/>
      <c r="T995" s="261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2" t="s">
        <v>165</v>
      </c>
      <c r="AU995" s="262" t="s">
        <v>85</v>
      </c>
      <c r="AV995" s="14" t="s">
        <v>85</v>
      </c>
      <c r="AW995" s="14" t="s">
        <v>32</v>
      </c>
      <c r="AX995" s="14" t="s">
        <v>76</v>
      </c>
      <c r="AY995" s="262" t="s">
        <v>156</v>
      </c>
    </row>
    <row r="996" s="13" customFormat="1">
      <c r="A996" s="13"/>
      <c r="B996" s="241"/>
      <c r="C996" s="242"/>
      <c r="D996" s="243" t="s">
        <v>165</v>
      </c>
      <c r="E996" s="244" t="s">
        <v>1</v>
      </c>
      <c r="F996" s="245" t="s">
        <v>836</v>
      </c>
      <c r="G996" s="242"/>
      <c r="H996" s="244" t="s">
        <v>1</v>
      </c>
      <c r="I996" s="246"/>
      <c r="J996" s="242"/>
      <c r="K996" s="242"/>
      <c r="L996" s="247"/>
      <c r="M996" s="248"/>
      <c r="N996" s="249"/>
      <c r="O996" s="249"/>
      <c r="P996" s="249"/>
      <c r="Q996" s="249"/>
      <c r="R996" s="249"/>
      <c r="S996" s="249"/>
      <c r="T996" s="250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51" t="s">
        <v>165</v>
      </c>
      <c r="AU996" s="251" t="s">
        <v>85</v>
      </c>
      <c r="AV996" s="13" t="s">
        <v>83</v>
      </c>
      <c r="AW996" s="13" t="s">
        <v>32</v>
      </c>
      <c r="AX996" s="13" t="s">
        <v>76</v>
      </c>
      <c r="AY996" s="251" t="s">
        <v>156</v>
      </c>
    </row>
    <row r="997" s="14" customFormat="1">
      <c r="A997" s="14"/>
      <c r="B997" s="252"/>
      <c r="C997" s="253"/>
      <c r="D997" s="243" t="s">
        <v>165</v>
      </c>
      <c r="E997" s="254" t="s">
        <v>1</v>
      </c>
      <c r="F997" s="255" t="s">
        <v>834</v>
      </c>
      <c r="G997" s="253"/>
      <c r="H997" s="256">
        <v>8</v>
      </c>
      <c r="I997" s="257"/>
      <c r="J997" s="253"/>
      <c r="K997" s="253"/>
      <c r="L997" s="258"/>
      <c r="M997" s="259"/>
      <c r="N997" s="260"/>
      <c r="O997" s="260"/>
      <c r="P997" s="260"/>
      <c r="Q997" s="260"/>
      <c r="R997" s="260"/>
      <c r="S997" s="260"/>
      <c r="T997" s="261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62" t="s">
        <v>165</v>
      </c>
      <c r="AU997" s="262" t="s">
        <v>85</v>
      </c>
      <c r="AV997" s="14" t="s">
        <v>85</v>
      </c>
      <c r="AW997" s="14" t="s">
        <v>32</v>
      </c>
      <c r="AX997" s="14" t="s">
        <v>76</v>
      </c>
      <c r="AY997" s="262" t="s">
        <v>156</v>
      </c>
    </row>
    <row r="998" s="14" customFormat="1">
      <c r="A998" s="14"/>
      <c r="B998" s="252"/>
      <c r="C998" s="253"/>
      <c r="D998" s="243" t="s">
        <v>165</v>
      </c>
      <c r="E998" s="254" t="s">
        <v>1</v>
      </c>
      <c r="F998" s="255" t="s">
        <v>835</v>
      </c>
      <c r="G998" s="253"/>
      <c r="H998" s="256">
        <v>13.800000000000001</v>
      </c>
      <c r="I998" s="257"/>
      <c r="J998" s="253"/>
      <c r="K998" s="253"/>
      <c r="L998" s="258"/>
      <c r="M998" s="259"/>
      <c r="N998" s="260"/>
      <c r="O998" s="260"/>
      <c r="P998" s="260"/>
      <c r="Q998" s="260"/>
      <c r="R998" s="260"/>
      <c r="S998" s="260"/>
      <c r="T998" s="261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62" t="s">
        <v>165</v>
      </c>
      <c r="AU998" s="262" t="s">
        <v>85</v>
      </c>
      <c r="AV998" s="14" t="s">
        <v>85</v>
      </c>
      <c r="AW998" s="14" t="s">
        <v>32</v>
      </c>
      <c r="AX998" s="14" t="s">
        <v>76</v>
      </c>
      <c r="AY998" s="262" t="s">
        <v>156</v>
      </c>
    </row>
    <row r="999" s="14" customFormat="1">
      <c r="A999" s="14"/>
      <c r="B999" s="252"/>
      <c r="C999" s="253"/>
      <c r="D999" s="243" t="s">
        <v>165</v>
      </c>
      <c r="E999" s="254" t="s">
        <v>1</v>
      </c>
      <c r="F999" s="255" t="s">
        <v>770</v>
      </c>
      <c r="G999" s="253"/>
      <c r="H999" s="256">
        <v>1.5</v>
      </c>
      <c r="I999" s="257"/>
      <c r="J999" s="253"/>
      <c r="K999" s="253"/>
      <c r="L999" s="258"/>
      <c r="M999" s="259"/>
      <c r="N999" s="260"/>
      <c r="O999" s="260"/>
      <c r="P999" s="260"/>
      <c r="Q999" s="260"/>
      <c r="R999" s="260"/>
      <c r="S999" s="260"/>
      <c r="T999" s="261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62" t="s">
        <v>165</v>
      </c>
      <c r="AU999" s="262" t="s">
        <v>85</v>
      </c>
      <c r="AV999" s="14" t="s">
        <v>85</v>
      </c>
      <c r="AW999" s="14" t="s">
        <v>32</v>
      </c>
      <c r="AX999" s="14" t="s">
        <v>76</v>
      </c>
      <c r="AY999" s="262" t="s">
        <v>156</v>
      </c>
    </row>
    <row r="1000" s="14" customFormat="1">
      <c r="A1000" s="14"/>
      <c r="B1000" s="252"/>
      <c r="C1000" s="253"/>
      <c r="D1000" s="243" t="s">
        <v>165</v>
      </c>
      <c r="E1000" s="254" t="s">
        <v>1</v>
      </c>
      <c r="F1000" s="255" t="s">
        <v>83</v>
      </c>
      <c r="G1000" s="253"/>
      <c r="H1000" s="256">
        <v>1</v>
      </c>
      <c r="I1000" s="257"/>
      <c r="J1000" s="253"/>
      <c r="K1000" s="253"/>
      <c r="L1000" s="258"/>
      <c r="M1000" s="259"/>
      <c r="N1000" s="260"/>
      <c r="O1000" s="260"/>
      <c r="P1000" s="260"/>
      <c r="Q1000" s="260"/>
      <c r="R1000" s="260"/>
      <c r="S1000" s="260"/>
      <c r="T1000" s="261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2" t="s">
        <v>165</v>
      </c>
      <c r="AU1000" s="262" t="s">
        <v>85</v>
      </c>
      <c r="AV1000" s="14" t="s">
        <v>85</v>
      </c>
      <c r="AW1000" s="14" t="s">
        <v>32</v>
      </c>
      <c r="AX1000" s="14" t="s">
        <v>76</v>
      </c>
      <c r="AY1000" s="262" t="s">
        <v>156</v>
      </c>
    </row>
    <row r="1001" s="14" customFormat="1">
      <c r="A1001" s="14"/>
      <c r="B1001" s="252"/>
      <c r="C1001" s="253"/>
      <c r="D1001" s="243" t="s">
        <v>165</v>
      </c>
      <c r="E1001" s="254" t="s">
        <v>1</v>
      </c>
      <c r="F1001" s="255" t="s">
        <v>769</v>
      </c>
      <c r="G1001" s="253"/>
      <c r="H1001" s="256">
        <v>4</v>
      </c>
      <c r="I1001" s="257"/>
      <c r="J1001" s="253"/>
      <c r="K1001" s="253"/>
      <c r="L1001" s="258"/>
      <c r="M1001" s="259"/>
      <c r="N1001" s="260"/>
      <c r="O1001" s="260"/>
      <c r="P1001" s="260"/>
      <c r="Q1001" s="260"/>
      <c r="R1001" s="260"/>
      <c r="S1001" s="260"/>
      <c r="T1001" s="261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62" t="s">
        <v>165</v>
      </c>
      <c r="AU1001" s="262" t="s">
        <v>85</v>
      </c>
      <c r="AV1001" s="14" t="s">
        <v>85</v>
      </c>
      <c r="AW1001" s="14" t="s">
        <v>32</v>
      </c>
      <c r="AX1001" s="14" t="s">
        <v>76</v>
      </c>
      <c r="AY1001" s="262" t="s">
        <v>156</v>
      </c>
    </row>
    <row r="1002" s="15" customFormat="1">
      <c r="A1002" s="15"/>
      <c r="B1002" s="263"/>
      <c r="C1002" s="264"/>
      <c r="D1002" s="243" t="s">
        <v>165</v>
      </c>
      <c r="E1002" s="265" t="s">
        <v>1</v>
      </c>
      <c r="F1002" s="266" t="s">
        <v>168</v>
      </c>
      <c r="G1002" s="264"/>
      <c r="H1002" s="267">
        <v>156.38999999999999</v>
      </c>
      <c r="I1002" s="268"/>
      <c r="J1002" s="264"/>
      <c r="K1002" s="264"/>
      <c r="L1002" s="269"/>
      <c r="M1002" s="270"/>
      <c r="N1002" s="271"/>
      <c r="O1002" s="271"/>
      <c r="P1002" s="271"/>
      <c r="Q1002" s="271"/>
      <c r="R1002" s="271"/>
      <c r="S1002" s="271"/>
      <c r="T1002" s="272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T1002" s="273" t="s">
        <v>165</v>
      </c>
      <c r="AU1002" s="273" t="s">
        <v>85</v>
      </c>
      <c r="AV1002" s="15" t="s">
        <v>163</v>
      </c>
      <c r="AW1002" s="15" t="s">
        <v>32</v>
      </c>
      <c r="AX1002" s="15" t="s">
        <v>83</v>
      </c>
      <c r="AY1002" s="273" t="s">
        <v>156</v>
      </c>
    </row>
    <row r="1003" s="2" customFormat="1" ht="21.75" customHeight="1">
      <c r="A1003" s="38"/>
      <c r="B1003" s="39"/>
      <c r="C1003" s="277" t="s">
        <v>837</v>
      </c>
      <c r="D1003" s="277" t="s">
        <v>355</v>
      </c>
      <c r="E1003" s="278" t="s">
        <v>838</v>
      </c>
      <c r="F1003" s="279" t="s">
        <v>839</v>
      </c>
      <c r="G1003" s="280" t="s">
        <v>235</v>
      </c>
      <c r="H1003" s="281">
        <v>29.715</v>
      </c>
      <c r="I1003" s="282"/>
      <c r="J1003" s="283">
        <f>ROUND(I1003*H1003,2)</f>
        <v>0</v>
      </c>
      <c r="K1003" s="284"/>
      <c r="L1003" s="285"/>
      <c r="M1003" s="286" t="s">
        <v>1</v>
      </c>
      <c r="N1003" s="287" t="s">
        <v>41</v>
      </c>
      <c r="O1003" s="91"/>
      <c r="P1003" s="237">
        <f>O1003*H1003</f>
        <v>0</v>
      </c>
      <c r="Q1003" s="237">
        <v>0.00020000000000000001</v>
      </c>
      <c r="R1003" s="237">
        <f>Q1003*H1003</f>
        <v>0.0059430000000000004</v>
      </c>
      <c r="S1003" s="237">
        <v>0</v>
      </c>
      <c r="T1003" s="238">
        <f>S1003*H1003</f>
        <v>0</v>
      </c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R1003" s="239" t="s">
        <v>212</v>
      </c>
      <c r="AT1003" s="239" t="s">
        <v>355</v>
      </c>
      <c r="AU1003" s="239" t="s">
        <v>85</v>
      </c>
      <c r="AY1003" s="17" t="s">
        <v>156</v>
      </c>
      <c r="BE1003" s="240">
        <f>IF(N1003="základní",J1003,0)</f>
        <v>0</v>
      </c>
      <c r="BF1003" s="240">
        <f>IF(N1003="snížená",J1003,0)</f>
        <v>0</v>
      </c>
      <c r="BG1003" s="240">
        <f>IF(N1003="zákl. přenesená",J1003,0)</f>
        <v>0</v>
      </c>
      <c r="BH1003" s="240">
        <f>IF(N1003="sníž. přenesená",J1003,0)</f>
        <v>0</v>
      </c>
      <c r="BI1003" s="240">
        <f>IF(N1003="nulová",J1003,0)</f>
        <v>0</v>
      </c>
      <c r="BJ1003" s="17" t="s">
        <v>83</v>
      </c>
      <c r="BK1003" s="240">
        <f>ROUND(I1003*H1003,2)</f>
        <v>0</v>
      </c>
      <c r="BL1003" s="17" t="s">
        <v>163</v>
      </c>
      <c r="BM1003" s="239" t="s">
        <v>840</v>
      </c>
    </row>
    <row r="1004" s="13" customFormat="1">
      <c r="A1004" s="13"/>
      <c r="B1004" s="241"/>
      <c r="C1004" s="242"/>
      <c r="D1004" s="243" t="s">
        <v>165</v>
      </c>
      <c r="E1004" s="244" t="s">
        <v>1</v>
      </c>
      <c r="F1004" s="245" t="s">
        <v>836</v>
      </c>
      <c r="G1004" s="242"/>
      <c r="H1004" s="244" t="s">
        <v>1</v>
      </c>
      <c r="I1004" s="246"/>
      <c r="J1004" s="242"/>
      <c r="K1004" s="242"/>
      <c r="L1004" s="247"/>
      <c r="M1004" s="248"/>
      <c r="N1004" s="249"/>
      <c r="O1004" s="249"/>
      <c r="P1004" s="249"/>
      <c r="Q1004" s="249"/>
      <c r="R1004" s="249"/>
      <c r="S1004" s="249"/>
      <c r="T1004" s="250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1" t="s">
        <v>165</v>
      </c>
      <c r="AU1004" s="251" t="s">
        <v>85</v>
      </c>
      <c r="AV1004" s="13" t="s">
        <v>83</v>
      </c>
      <c r="AW1004" s="13" t="s">
        <v>32</v>
      </c>
      <c r="AX1004" s="13" t="s">
        <v>76</v>
      </c>
      <c r="AY1004" s="251" t="s">
        <v>156</v>
      </c>
    </row>
    <row r="1005" s="14" customFormat="1">
      <c r="A1005" s="14"/>
      <c r="B1005" s="252"/>
      <c r="C1005" s="253"/>
      <c r="D1005" s="243" t="s">
        <v>165</v>
      </c>
      <c r="E1005" s="254" t="s">
        <v>1</v>
      </c>
      <c r="F1005" s="255" t="s">
        <v>834</v>
      </c>
      <c r="G1005" s="253"/>
      <c r="H1005" s="256">
        <v>8</v>
      </c>
      <c r="I1005" s="257"/>
      <c r="J1005" s="253"/>
      <c r="K1005" s="253"/>
      <c r="L1005" s="258"/>
      <c r="M1005" s="259"/>
      <c r="N1005" s="260"/>
      <c r="O1005" s="260"/>
      <c r="P1005" s="260"/>
      <c r="Q1005" s="260"/>
      <c r="R1005" s="260"/>
      <c r="S1005" s="260"/>
      <c r="T1005" s="261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2" t="s">
        <v>165</v>
      </c>
      <c r="AU1005" s="262" t="s">
        <v>85</v>
      </c>
      <c r="AV1005" s="14" t="s">
        <v>85</v>
      </c>
      <c r="AW1005" s="14" t="s">
        <v>32</v>
      </c>
      <c r="AX1005" s="14" t="s">
        <v>76</v>
      </c>
      <c r="AY1005" s="262" t="s">
        <v>156</v>
      </c>
    </row>
    <row r="1006" s="14" customFormat="1">
      <c r="A1006" s="14"/>
      <c r="B1006" s="252"/>
      <c r="C1006" s="253"/>
      <c r="D1006" s="243" t="s">
        <v>165</v>
      </c>
      <c r="E1006" s="254" t="s">
        <v>1</v>
      </c>
      <c r="F1006" s="255" t="s">
        <v>835</v>
      </c>
      <c r="G1006" s="253"/>
      <c r="H1006" s="256">
        <v>13.800000000000001</v>
      </c>
      <c r="I1006" s="257"/>
      <c r="J1006" s="253"/>
      <c r="K1006" s="253"/>
      <c r="L1006" s="258"/>
      <c r="M1006" s="259"/>
      <c r="N1006" s="260"/>
      <c r="O1006" s="260"/>
      <c r="P1006" s="260"/>
      <c r="Q1006" s="260"/>
      <c r="R1006" s="260"/>
      <c r="S1006" s="260"/>
      <c r="T1006" s="261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2" t="s">
        <v>165</v>
      </c>
      <c r="AU1006" s="262" t="s">
        <v>85</v>
      </c>
      <c r="AV1006" s="14" t="s">
        <v>85</v>
      </c>
      <c r="AW1006" s="14" t="s">
        <v>32</v>
      </c>
      <c r="AX1006" s="14" t="s">
        <v>76</v>
      </c>
      <c r="AY1006" s="262" t="s">
        <v>156</v>
      </c>
    </row>
    <row r="1007" s="14" customFormat="1">
      <c r="A1007" s="14"/>
      <c r="B1007" s="252"/>
      <c r="C1007" s="253"/>
      <c r="D1007" s="243" t="s">
        <v>165</v>
      </c>
      <c r="E1007" s="254" t="s">
        <v>1</v>
      </c>
      <c r="F1007" s="255" t="s">
        <v>770</v>
      </c>
      <c r="G1007" s="253"/>
      <c r="H1007" s="256">
        <v>1.5</v>
      </c>
      <c r="I1007" s="257"/>
      <c r="J1007" s="253"/>
      <c r="K1007" s="253"/>
      <c r="L1007" s="258"/>
      <c r="M1007" s="259"/>
      <c r="N1007" s="260"/>
      <c r="O1007" s="260"/>
      <c r="P1007" s="260"/>
      <c r="Q1007" s="260"/>
      <c r="R1007" s="260"/>
      <c r="S1007" s="260"/>
      <c r="T1007" s="261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62" t="s">
        <v>165</v>
      </c>
      <c r="AU1007" s="262" t="s">
        <v>85</v>
      </c>
      <c r="AV1007" s="14" t="s">
        <v>85</v>
      </c>
      <c r="AW1007" s="14" t="s">
        <v>32</v>
      </c>
      <c r="AX1007" s="14" t="s">
        <v>76</v>
      </c>
      <c r="AY1007" s="262" t="s">
        <v>156</v>
      </c>
    </row>
    <row r="1008" s="14" customFormat="1">
      <c r="A1008" s="14"/>
      <c r="B1008" s="252"/>
      <c r="C1008" s="253"/>
      <c r="D1008" s="243" t="s">
        <v>165</v>
      </c>
      <c r="E1008" s="254" t="s">
        <v>1</v>
      </c>
      <c r="F1008" s="255" t="s">
        <v>83</v>
      </c>
      <c r="G1008" s="253"/>
      <c r="H1008" s="256">
        <v>1</v>
      </c>
      <c r="I1008" s="257"/>
      <c r="J1008" s="253"/>
      <c r="K1008" s="253"/>
      <c r="L1008" s="258"/>
      <c r="M1008" s="259"/>
      <c r="N1008" s="260"/>
      <c r="O1008" s="260"/>
      <c r="P1008" s="260"/>
      <c r="Q1008" s="260"/>
      <c r="R1008" s="260"/>
      <c r="S1008" s="260"/>
      <c r="T1008" s="261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62" t="s">
        <v>165</v>
      </c>
      <c r="AU1008" s="262" t="s">
        <v>85</v>
      </c>
      <c r="AV1008" s="14" t="s">
        <v>85</v>
      </c>
      <c r="AW1008" s="14" t="s">
        <v>32</v>
      </c>
      <c r="AX1008" s="14" t="s">
        <v>76</v>
      </c>
      <c r="AY1008" s="262" t="s">
        <v>156</v>
      </c>
    </row>
    <row r="1009" s="14" customFormat="1">
      <c r="A1009" s="14"/>
      <c r="B1009" s="252"/>
      <c r="C1009" s="253"/>
      <c r="D1009" s="243" t="s">
        <v>165</v>
      </c>
      <c r="E1009" s="254" t="s">
        <v>1</v>
      </c>
      <c r="F1009" s="255" t="s">
        <v>769</v>
      </c>
      <c r="G1009" s="253"/>
      <c r="H1009" s="256">
        <v>4</v>
      </c>
      <c r="I1009" s="257"/>
      <c r="J1009" s="253"/>
      <c r="K1009" s="253"/>
      <c r="L1009" s="258"/>
      <c r="M1009" s="259"/>
      <c r="N1009" s="260"/>
      <c r="O1009" s="260"/>
      <c r="P1009" s="260"/>
      <c r="Q1009" s="260"/>
      <c r="R1009" s="260"/>
      <c r="S1009" s="260"/>
      <c r="T1009" s="261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62" t="s">
        <v>165</v>
      </c>
      <c r="AU1009" s="262" t="s">
        <v>85</v>
      </c>
      <c r="AV1009" s="14" t="s">
        <v>85</v>
      </c>
      <c r="AW1009" s="14" t="s">
        <v>32</v>
      </c>
      <c r="AX1009" s="14" t="s">
        <v>76</v>
      </c>
      <c r="AY1009" s="262" t="s">
        <v>156</v>
      </c>
    </row>
    <row r="1010" s="15" customFormat="1">
      <c r="A1010" s="15"/>
      <c r="B1010" s="263"/>
      <c r="C1010" s="264"/>
      <c r="D1010" s="243" t="s">
        <v>165</v>
      </c>
      <c r="E1010" s="265" t="s">
        <v>1</v>
      </c>
      <c r="F1010" s="266" t="s">
        <v>168</v>
      </c>
      <c r="G1010" s="264"/>
      <c r="H1010" s="267">
        <v>28.300000000000001</v>
      </c>
      <c r="I1010" s="268"/>
      <c r="J1010" s="264"/>
      <c r="K1010" s="264"/>
      <c r="L1010" s="269"/>
      <c r="M1010" s="270"/>
      <c r="N1010" s="271"/>
      <c r="O1010" s="271"/>
      <c r="P1010" s="271"/>
      <c r="Q1010" s="271"/>
      <c r="R1010" s="271"/>
      <c r="S1010" s="271"/>
      <c r="T1010" s="272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73" t="s">
        <v>165</v>
      </c>
      <c r="AU1010" s="273" t="s">
        <v>85</v>
      </c>
      <c r="AV1010" s="15" t="s">
        <v>163</v>
      </c>
      <c r="AW1010" s="15" t="s">
        <v>32</v>
      </c>
      <c r="AX1010" s="15" t="s">
        <v>83</v>
      </c>
      <c r="AY1010" s="273" t="s">
        <v>156</v>
      </c>
    </row>
    <row r="1011" s="14" customFormat="1">
      <c r="A1011" s="14"/>
      <c r="B1011" s="252"/>
      <c r="C1011" s="253"/>
      <c r="D1011" s="243" t="s">
        <v>165</v>
      </c>
      <c r="E1011" s="253"/>
      <c r="F1011" s="255" t="s">
        <v>841</v>
      </c>
      <c r="G1011" s="253"/>
      <c r="H1011" s="256">
        <v>29.715</v>
      </c>
      <c r="I1011" s="257"/>
      <c r="J1011" s="253"/>
      <c r="K1011" s="253"/>
      <c r="L1011" s="258"/>
      <c r="M1011" s="259"/>
      <c r="N1011" s="260"/>
      <c r="O1011" s="260"/>
      <c r="P1011" s="260"/>
      <c r="Q1011" s="260"/>
      <c r="R1011" s="260"/>
      <c r="S1011" s="260"/>
      <c r="T1011" s="261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2" t="s">
        <v>165</v>
      </c>
      <c r="AU1011" s="262" t="s">
        <v>85</v>
      </c>
      <c r="AV1011" s="14" t="s">
        <v>85</v>
      </c>
      <c r="AW1011" s="14" t="s">
        <v>4</v>
      </c>
      <c r="AX1011" s="14" t="s">
        <v>83</v>
      </c>
      <c r="AY1011" s="262" t="s">
        <v>156</v>
      </c>
    </row>
    <row r="1012" s="2" customFormat="1" ht="24.15" customHeight="1">
      <c r="A1012" s="38"/>
      <c r="B1012" s="39"/>
      <c r="C1012" s="277" t="s">
        <v>842</v>
      </c>
      <c r="D1012" s="277" t="s">
        <v>355</v>
      </c>
      <c r="E1012" s="278" t="s">
        <v>843</v>
      </c>
      <c r="F1012" s="279" t="s">
        <v>844</v>
      </c>
      <c r="G1012" s="280" t="s">
        <v>235</v>
      </c>
      <c r="H1012" s="281">
        <v>29.715</v>
      </c>
      <c r="I1012" s="282"/>
      <c r="J1012" s="283">
        <f>ROUND(I1012*H1012,2)</f>
        <v>0</v>
      </c>
      <c r="K1012" s="284"/>
      <c r="L1012" s="285"/>
      <c r="M1012" s="286" t="s">
        <v>1</v>
      </c>
      <c r="N1012" s="287" t="s">
        <v>41</v>
      </c>
      <c r="O1012" s="91"/>
      <c r="P1012" s="237">
        <f>O1012*H1012</f>
        <v>0</v>
      </c>
      <c r="Q1012" s="237">
        <v>0.00029999999999999997</v>
      </c>
      <c r="R1012" s="237">
        <f>Q1012*H1012</f>
        <v>0.0089144999999999988</v>
      </c>
      <c r="S1012" s="237">
        <v>0</v>
      </c>
      <c r="T1012" s="238">
        <f>S1012*H1012</f>
        <v>0</v>
      </c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R1012" s="239" t="s">
        <v>212</v>
      </c>
      <c r="AT1012" s="239" t="s">
        <v>355</v>
      </c>
      <c r="AU1012" s="239" t="s">
        <v>85</v>
      </c>
      <c r="AY1012" s="17" t="s">
        <v>156</v>
      </c>
      <c r="BE1012" s="240">
        <f>IF(N1012="základní",J1012,0)</f>
        <v>0</v>
      </c>
      <c r="BF1012" s="240">
        <f>IF(N1012="snížená",J1012,0)</f>
        <v>0</v>
      </c>
      <c r="BG1012" s="240">
        <f>IF(N1012="zákl. přenesená",J1012,0)</f>
        <v>0</v>
      </c>
      <c r="BH1012" s="240">
        <f>IF(N1012="sníž. přenesená",J1012,0)</f>
        <v>0</v>
      </c>
      <c r="BI1012" s="240">
        <f>IF(N1012="nulová",J1012,0)</f>
        <v>0</v>
      </c>
      <c r="BJ1012" s="17" t="s">
        <v>83</v>
      </c>
      <c r="BK1012" s="240">
        <f>ROUND(I1012*H1012,2)</f>
        <v>0</v>
      </c>
      <c r="BL1012" s="17" t="s">
        <v>163</v>
      </c>
      <c r="BM1012" s="239" t="s">
        <v>845</v>
      </c>
    </row>
    <row r="1013" s="13" customFormat="1">
      <c r="A1013" s="13"/>
      <c r="B1013" s="241"/>
      <c r="C1013" s="242"/>
      <c r="D1013" s="243" t="s">
        <v>165</v>
      </c>
      <c r="E1013" s="244" t="s">
        <v>1</v>
      </c>
      <c r="F1013" s="245" t="s">
        <v>833</v>
      </c>
      <c r="G1013" s="242"/>
      <c r="H1013" s="244" t="s">
        <v>1</v>
      </c>
      <c r="I1013" s="246"/>
      <c r="J1013" s="242"/>
      <c r="K1013" s="242"/>
      <c r="L1013" s="247"/>
      <c r="M1013" s="248"/>
      <c r="N1013" s="249"/>
      <c r="O1013" s="249"/>
      <c r="P1013" s="249"/>
      <c r="Q1013" s="249"/>
      <c r="R1013" s="249"/>
      <c r="S1013" s="249"/>
      <c r="T1013" s="250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1" t="s">
        <v>165</v>
      </c>
      <c r="AU1013" s="251" t="s">
        <v>85</v>
      </c>
      <c r="AV1013" s="13" t="s">
        <v>83</v>
      </c>
      <c r="AW1013" s="13" t="s">
        <v>32</v>
      </c>
      <c r="AX1013" s="13" t="s">
        <v>76</v>
      </c>
      <c r="AY1013" s="251" t="s">
        <v>156</v>
      </c>
    </row>
    <row r="1014" s="14" customFormat="1">
      <c r="A1014" s="14"/>
      <c r="B1014" s="252"/>
      <c r="C1014" s="253"/>
      <c r="D1014" s="243" t="s">
        <v>165</v>
      </c>
      <c r="E1014" s="254" t="s">
        <v>1</v>
      </c>
      <c r="F1014" s="255" t="s">
        <v>834</v>
      </c>
      <c r="G1014" s="253"/>
      <c r="H1014" s="256">
        <v>8</v>
      </c>
      <c r="I1014" s="257"/>
      <c r="J1014" s="253"/>
      <c r="K1014" s="253"/>
      <c r="L1014" s="258"/>
      <c r="M1014" s="259"/>
      <c r="N1014" s="260"/>
      <c r="O1014" s="260"/>
      <c r="P1014" s="260"/>
      <c r="Q1014" s="260"/>
      <c r="R1014" s="260"/>
      <c r="S1014" s="260"/>
      <c r="T1014" s="261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2" t="s">
        <v>165</v>
      </c>
      <c r="AU1014" s="262" t="s">
        <v>85</v>
      </c>
      <c r="AV1014" s="14" t="s">
        <v>85</v>
      </c>
      <c r="AW1014" s="14" t="s">
        <v>32</v>
      </c>
      <c r="AX1014" s="14" t="s">
        <v>76</v>
      </c>
      <c r="AY1014" s="262" t="s">
        <v>156</v>
      </c>
    </row>
    <row r="1015" s="14" customFormat="1">
      <c r="A1015" s="14"/>
      <c r="B1015" s="252"/>
      <c r="C1015" s="253"/>
      <c r="D1015" s="243" t="s">
        <v>165</v>
      </c>
      <c r="E1015" s="254" t="s">
        <v>1</v>
      </c>
      <c r="F1015" s="255" t="s">
        <v>835</v>
      </c>
      <c r="G1015" s="253"/>
      <c r="H1015" s="256">
        <v>13.800000000000001</v>
      </c>
      <c r="I1015" s="257"/>
      <c r="J1015" s="253"/>
      <c r="K1015" s="253"/>
      <c r="L1015" s="258"/>
      <c r="M1015" s="259"/>
      <c r="N1015" s="260"/>
      <c r="O1015" s="260"/>
      <c r="P1015" s="260"/>
      <c r="Q1015" s="260"/>
      <c r="R1015" s="260"/>
      <c r="S1015" s="260"/>
      <c r="T1015" s="261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2" t="s">
        <v>165</v>
      </c>
      <c r="AU1015" s="262" t="s">
        <v>85</v>
      </c>
      <c r="AV1015" s="14" t="s">
        <v>85</v>
      </c>
      <c r="AW1015" s="14" t="s">
        <v>32</v>
      </c>
      <c r="AX1015" s="14" t="s">
        <v>76</v>
      </c>
      <c r="AY1015" s="262" t="s">
        <v>156</v>
      </c>
    </row>
    <row r="1016" s="14" customFormat="1">
      <c r="A1016" s="14"/>
      <c r="B1016" s="252"/>
      <c r="C1016" s="253"/>
      <c r="D1016" s="243" t="s">
        <v>165</v>
      </c>
      <c r="E1016" s="254" t="s">
        <v>1</v>
      </c>
      <c r="F1016" s="255" t="s">
        <v>770</v>
      </c>
      <c r="G1016" s="253"/>
      <c r="H1016" s="256">
        <v>1.5</v>
      </c>
      <c r="I1016" s="257"/>
      <c r="J1016" s="253"/>
      <c r="K1016" s="253"/>
      <c r="L1016" s="258"/>
      <c r="M1016" s="259"/>
      <c r="N1016" s="260"/>
      <c r="O1016" s="260"/>
      <c r="P1016" s="260"/>
      <c r="Q1016" s="260"/>
      <c r="R1016" s="260"/>
      <c r="S1016" s="260"/>
      <c r="T1016" s="261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62" t="s">
        <v>165</v>
      </c>
      <c r="AU1016" s="262" t="s">
        <v>85</v>
      </c>
      <c r="AV1016" s="14" t="s">
        <v>85</v>
      </c>
      <c r="AW1016" s="14" t="s">
        <v>32</v>
      </c>
      <c r="AX1016" s="14" t="s">
        <v>76</v>
      </c>
      <c r="AY1016" s="262" t="s">
        <v>156</v>
      </c>
    </row>
    <row r="1017" s="14" customFormat="1">
      <c r="A1017" s="14"/>
      <c r="B1017" s="252"/>
      <c r="C1017" s="253"/>
      <c r="D1017" s="243" t="s">
        <v>165</v>
      </c>
      <c r="E1017" s="254" t="s">
        <v>1</v>
      </c>
      <c r="F1017" s="255" t="s">
        <v>83</v>
      </c>
      <c r="G1017" s="253"/>
      <c r="H1017" s="256">
        <v>1</v>
      </c>
      <c r="I1017" s="257"/>
      <c r="J1017" s="253"/>
      <c r="K1017" s="253"/>
      <c r="L1017" s="258"/>
      <c r="M1017" s="259"/>
      <c r="N1017" s="260"/>
      <c r="O1017" s="260"/>
      <c r="P1017" s="260"/>
      <c r="Q1017" s="260"/>
      <c r="R1017" s="260"/>
      <c r="S1017" s="260"/>
      <c r="T1017" s="261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62" t="s">
        <v>165</v>
      </c>
      <c r="AU1017" s="262" t="s">
        <v>85</v>
      </c>
      <c r="AV1017" s="14" t="s">
        <v>85</v>
      </c>
      <c r="AW1017" s="14" t="s">
        <v>32</v>
      </c>
      <c r="AX1017" s="14" t="s">
        <v>76</v>
      </c>
      <c r="AY1017" s="262" t="s">
        <v>156</v>
      </c>
    </row>
    <row r="1018" s="14" customFormat="1">
      <c r="A1018" s="14"/>
      <c r="B1018" s="252"/>
      <c r="C1018" s="253"/>
      <c r="D1018" s="243" t="s">
        <v>165</v>
      </c>
      <c r="E1018" s="254" t="s">
        <v>1</v>
      </c>
      <c r="F1018" s="255" t="s">
        <v>769</v>
      </c>
      <c r="G1018" s="253"/>
      <c r="H1018" s="256">
        <v>4</v>
      </c>
      <c r="I1018" s="257"/>
      <c r="J1018" s="253"/>
      <c r="K1018" s="253"/>
      <c r="L1018" s="258"/>
      <c r="M1018" s="259"/>
      <c r="N1018" s="260"/>
      <c r="O1018" s="260"/>
      <c r="P1018" s="260"/>
      <c r="Q1018" s="260"/>
      <c r="R1018" s="260"/>
      <c r="S1018" s="260"/>
      <c r="T1018" s="261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62" t="s">
        <v>165</v>
      </c>
      <c r="AU1018" s="262" t="s">
        <v>85</v>
      </c>
      <c r="AV1018" s="14" t="s">
        <v>85</v>
      </c>
      <c r="AW1018" s="14" t="s">
        <v>32</v>
      </c>
      <c r="AX1018" s="14" t="s">
        <v>76</v>
      </c>
      <c r="AY1018" s="262" t="s">
        <v>156</v>
      </c>
    </row>
    <row r="1019" s="15" customFormat="1">
      <c r="A1019" s="15"/>
      <c r="B1019" s="263"/>
      <c r="C1019" s="264"/>
      <c r="D1019" s="243" t="s">
        <v>165</v>
      </c>
      <c r="E1019" s="265" t="s">
        <v>1</v>
      </c>
      <c r="F1019" s="266" t="s">
        <v>168</v>
      </c>
      <c r="G1019" s="264"/>
      <c r="H1019" s="267">
        <v>28.300000000000001</v>
      </c>
      <c r="I1019" s="268"/>
      <c r="J1019" s="264"/>
      <c r="K1019" s="264"/>
      <c r="L1019" s="269"/>
      <c r="M1019" s="270"/>
      <c r="N1019" s="271"/>
      <c r="O1019" s="271"/>
      <c r="P1019" s="271"/>
      <c r="Q1019" s="271"/>
      <c r="R1019" s="271"/>
      <c r="S1019" s="271"/>
      <c r="T1019" s="272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73" t="s">
        <v>165</v>
      </c>
      <c r="AU1019" s="273" t="s">
        <v>85</v>
      </c>
      <c r="AV1019" s="15" t="s">
        <v>163</v>
      </c>
      <c r="AW1019" s="15" t="s">
        <v>32</v>
      </c>
      <c r="AX1019" s="15" t="s">
        <v>83</v>
      </c>
      <c r="AY1019" s="273" t="s">
        <v>156</v>
      </c>
    </row>
    <row r="1020" s="14" customFormat="1">
      <c r="A1020" s="14"/>
      <c r="B1020" s="252"/>
      <c r="C1020" s="253"/>
      <c r="D1020" s="243" t="s">
        <v>165</v>
      </c>
      <c r="E1020" s="253"/>
      <c r="F1020" s="255" t="s">
        <v>841</v>
      </c>
      <c r="G1020" s="253"/>
      <c r="H1020" s="256">
        <v>29.715</v>
      </c>
      <c r="I1020" s="257"/>
      <c r="J1020" s="253"/>
      <c r="K1020" s="253"/>
      <c r="L1020" s="258"/>
      <c r="M1020" s="259"/>
      <c r="N1020" s="260"/>
      <c r="O1020" s="260"/>
      <c r="P1020" s="260"/>
      <c r="Q1020" s="260"/>
      <c r="R1020" s="260"/>
      <c r="S1020" s="260"/>
      <c r="T1020" s="261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62" t="s">
        <v>165</v>
      </c>
      <c r="AU1020" s="262" t="s">
        <v>85</v>
      </c>
      <c r="AV1020" s="14" t="s">
        <v>85</v>
      </c>
      <c r="AW1020" s="14" t="s">
        <v>4</v>
      </c>
      <c r="AX1020" s="14" t="s">
        <v>83</v>
      </c>
      <c r="AY1020" s="262" t="s">
        <v>156</v>
      </c>
    </row>
    <row r="1021" s="2" customFormat="1" ht="21.75" customHeight="1">
      <c r="A1021" s="38"/>
      <c r="B1021" s="39"/>
      <c r="C1021" s="277" t="s">
        <v>846</v>
      </c>
      <c r="D1021" s="277" t="s">
        <v>355</v>
      </c>
      <c r="E1021" s="278" t="s">
        <v>847</v>
      </c>
      <c r="F1021" s="279" t="s">
        <v>848</v>
      </c>
      <c r="G1021" s="280" t="s">
        <v>235</v>
      </c>
      <c r="H1021" s="281">
        <v>104.78</v>
      </c>
      <c r="I1021" s="282"/>
      <c r="J1021" s="283">
        <f>ROUND(I1021*H1021,2)</f>
        <v>0</v>
      </c>
      <c r="K1021" s="284"/>
      <c r="L1021" s="285"/>
      <c r="M1021" s="286" t="s">
        <v>1</v>
      </c>
      <c r="N1021" s="287" t="s">
        <v>41</v>
      </c>
      <c r="O1021" s="91"/>
      <c r="P1021" s="237">
        <f>O1021*H1021</f>
        <v>0</v>
      </c>
      <c r="Q1021" s="237">
        <v>0.00012</v>
      </c>
      <c r="R1021" s="237">
        <f>Q1021*H1021</f>
        <v>0.012573600000000001</v>
      </c>
      <c r="S1021" s="237">
        <v>0</v>
      </c>
      <c r="T1021" s="238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239" t="s">
        <v>212</v>
      </c>
      <c r="AT1021" s="239" t="s">
        <v>355</v>
      </c>
      <c r="AU1021" s="239" t="s">
        <v>85</v>
      </c>
      <c r="AY1021" s="17" t="s">
        <v>156</v>
      </c>
      <c r="BE1021" s="240">
        <f>IF(N1021="základní",J1021,0)</f>
        <v>0</v>
      </c>
      <c r="BF1021" s="240">
        <f>IF(N1021="snížená",J1021,0)</f>
        <v>0</v>
      </c>
      <c r="BG1021" s="240">
        <f>IF(N1021="zákl. přenesená",J1021,0)</f>
        <v>0</v>
      </c>
      <c r="BH1021" s="240">
        <f>IF(N1021="sníž. přenesená",J1021,0)</f>
        <v>0</v>
      </c>
      <c r="BI1021" s="240">
        <f>IF(N1021="nulová",J1021,0)</f>
        <v>0</v>
      </c>
      <c r="BJ1021" s="17" t="s">
        <v>83</v>
      </c>
      <c r="BK1021" s="240">
        <f>ROUND(I1021*H1021,2)</f>
        <v>0</v>
      </c>
      <c r="BL1021" s="17" t="s">
        <v>163</v>
      </c>
      <c r="BM1021" s="239" t="s">
        <v>849</v>
      </c>
    </row>
    <row r="1022" s="13" customFormat="1">
      <c r="A1022" s="13"/>
      <c r="B1022" s="241"/>
      <c r="C1022" s="242"/>
      <c r="D1022" s="243" t="s">
        <v>165</v>
      </c>
      <c r="E1022" s="244" t="s">
        <v>1</v>
      </c>
      <c r="F1022" s="245" t="s">
        <v>827</v>
      </c>
      <c r="G1022" s="242"/>
      <c r="H1022" s="244" t="s">
        <v>1</v>
      </c>
      <c r="I1022" s="246"/>
      <c r="J1022" s="242"/>
      <c r="K1022" s="242"/>
      <c r="L1022" s="247"/>
      <c r="M1022" s="248"/>
      <c r="N1022" s="249"/>
      <c r="O1022" s="249"/>
      <c r="P1022" s="249"/>
      <c r="Q1022" s="249"/>
      <c r="R1022" s="249"/>
      <c r="S1022" s="249"/>
      <c r="T1022" s="250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51" t="s">
        <v>165</v>
      </c>
      <c r="AU1022" s="251" t="s">
        <v>85</v>
      </c>
      <c r="AV1022" s="13" t="s">
        <v>83</v>
      </c>
      <c r="AW1022" s="13" t="s">
        <v>32</v>
      </c>
      <c r="AX1022" s="13" t="s">
        <v>76</v>
      </c>
      <c r="AY1022" s="251" t="s">
        <v>156</v>
      </c>
    </row>
    <row r="1023" s="14" customFormat="1">
      <c r="A1023" s="14"/>
      <c r="B1023" s="252"/>
      <c r="C1023" s="253"/>
      <c r="D1023" s="243" t="s">
        <v>165</v>
      </c>
      <c r="E1023" s="254" t="s">
        <v>1</v>
      </c>
      <c r="F1023" s="255" t="s">
        <v>828</v>
      </c>
      <c r="G1023" s="253"/>
      <c r="H1023" s="256">
        <v>11.1</v>
      </c>
      <c r="I1023" s="257"/>
      <c r="J1023" s="253"/>
      <c r="K1023" s="253"/>
      <c r="L1023" s="258"/>
      <c r="M1023" s="259"/>
      <c r="N1023" s="260"/>
      <c r="O1023" s="260"/>
      <c r="P1023" s="260"/>
      <c r="Q1023" s="260"/>
      <c r="R1023" s="260"/>
      <c r="S1023" s="260"/>
      <c r="T1023" s="261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2" t="s">
        <v>165</v>
      </c>
      <c r="AU1023" s="262" t="s">
        <v>85</v>
      </c>
      <c r="AV1023" s="14" t="s">
        <v>85</v>
      </c>
      <c r="AW1023" s="14" t="s">
        <v>32</v>
      </c>
      <c r="AX1023" s="14" t="s">
        <v>76</v>
      </c>
      <c r="AY1023" s="262" t="s">
        <v>156</v>
      </c>
    </row>
    <row r="1024" s="14" customFormat="1">
      <c r="A1024" s="14"/>
      <c r="B1024" s="252"/>
      <c r="C1024" s="253"/>
      <c r="D1024" s="243" t="s">
        <v>165</v>
      </c>
      <c r="E1024" s="254" t="s">
        <v>1</v>
      </c>
      <c r="F1024" s="255" t="s">
        <v>829</v>
      </c>
      <c r="G1024" s="253"/>
      <c r="H1024" s="256">
        <v>12.24</v>
      </c>
      <c r="I1024" s="257"/>
      <c r="J1024" s="253"/>
      <c r="K1024" s="253"/>
      <c r="L1024" s="258"/>
      <c r="M1024" s="259"/>
      <c r="N1024" s="260"/>
      <c r="O1024" s="260"/>
      <c r="P1024" s="260"/>
      <c r="Q1024" s="260"/>
      <c r="R1024" s="260"/>
      <c r="S1024" s="260"/>
      <c r="T1024" s="261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62" t="s">
        <v>165</v>
      </c>
      <c r="AU1024" s="262" t="s">
        <v>85</v>
      </c>
      <c r="AV1024" s="14" t="s">
        <v>85</v>
      </c>
      <c r="AW1024" s="14" t="s">
        <v>32</v>
      </c>
      <c r="AX1024" s="14" t="s">
        <v>76</v>
      </c>
      <c r="AY1024" s="262" t="s">
        <v>156</v>
      </c>
    </row>
    <row r="1025" s="14" customFormat="1">
      <c r="A1025" s="14"/>
      <c r="B1025" s="252"/>
      <c r="C1025" s="253"/>
      <c r="D1025" s="243" t="s">
        <v>165</v>
      </c>
      <c r="E1025" s="254" t="s">
        <v>1</v>
      </c>
      <c r="F1025" s="255" t="s">
        <v>830</v>
      </c>
      <c r="G1025" s="253"/>
      <c r="H1025" s="256">
        <v>7</v>
      </c>
      <c r="I1025" s="257"/>
      <c r="J1025" s="253"/>
      <c r="K1025" s="253"/>
      <c r="L1025" s="258"/>
      <c r="M1025" s="259"/>
      <c r="N1025" s="260"/>
      <c r="O1025" s="260"/>
      <c r="P1025" s="260"/>
      <c r="Q1025" s="260"/>
      <c r="R1025" s="260"/>
      <c r="S1025" s="260"/>
      <c r="T1025" s="261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2" t="s">
        <v>165</v>
      </c>
      <c r="AU1025" s="262" t="s">
        <v>85</v>
      </c>
      <c r="AV1025" s="14" t="s">
        <v>85</v>
      </c>
      <c r="AW1025" s="14" t="s">
        <v>32</v>
      </c>
      <c r="AX1025" s="14" t="s">
        <v>76</v>
      </c>
      <c r="AY1025" s="262" t="s">
        <v>156</v>
      </c>
    </row>
    <row r="1026" s="13" customFormat="1">
      <c r="A1026" s="13"/>
      <c r="B1026" s="241"/>
      <c r="C1026" s="242"/>
      <c r="D1026" s="243" t="s">
        <v>165</v>
      </c>
      <c r="E1026" s="244" t="s">
        <v>1</v>
      </c>
      <c r="F1026" s="245" t="s">
        <v>831</v>
      </c>
      <c r="G1026" s="242"/>
      <c r="H1026" s="244" t="s">
        <v>1</v>
      </c>
      <c r="I1026" s="246"/>
      <c r="J1026" s="242"/>
      <c r="K1026" s="242"/>
      <c r="L1026" s="247"/>
      <c r="M1026" s="248"/>
      <c r="N1026" s="249"/>
      <c r="O1026" s="249"/>
      <c r="P1026" s="249"/>
      <c r="Q1026" s="249"/>
      <c r="R1026" s="249"/>
      <c r="S1026" s="249"/>
      <c r="T1026" s="250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1" t="s">
        <v>165</v>
      </c>
      <c r="AU1026" s="251" t="s">
        <v>85</v>
      </c>
      <c r="AV1026" s="13" t="s">
        <v>83</v>
      </c>
      <c r="AW1026" s="13" t="s">
        <v>32</v>
      </c>
      <c r="AX1026" s="13" t="s">
        <v>76</v>
      </c>
      <c r="AY1026" s="251" t="s">
        <v>156</v>
      </c>
    </row>
    <row r="1027" s="14" customFormat="1">
      <c r="A1027" s="14"/>
      <c r="B1027" s="252"/>
      <c r="C1027" s="253"/>
      <c r="D1027" s="243" t="s">
        <v>165</v>
      </c>
      <c r="E1027" s="254" t="s">
        <v>1</v>
      </c>
      <c r="F1027" s="255" t="s">
        <v>764</v>
      </c>
      <c r="G1027" s="253"/>
      <c r="H1027" s="256">
        <v>6</v>
      </c>
      <c r="I1027" s="257"/>
      <c r="J1027" s="253"/>
      <c r="K1027" s="253"/>
      <c r="L1027" s="258"/>
      <c r="M1027" s="259"/>
      <c r="N1027" s="260"/>
      <c r="O1027" s="260"/>
      <c r="P1027" s="260"/>
      <c r="Q1027" s="260"/>
      <c r="R1027" s="260"/>
      <c r="S1027" s="260"/>
      <c r="T1027" s="261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2" t="s">
        <v>165</v>
      </c>
      <c r="AU1027" s="262" t="s">
        <v>85</v>
      </c>
      <c r="AV1027" s="14" t="s">
        <v>85</v>
      </c>
      <c r="AW1027" s="14" t="s">
        <v>32</v>
      </c>
      <c r="AX1027" s="14" t="s">
        <v>76</v>
      </c>
      <c r="AY1027" s="262" t="s">
        <v>156</v>
      </c>
    </row>
    <row r="1028" s="14" customFormat="1">
      <c r="A1028" s="14"/>
      <c r="B1028" s="252"/>
      <c r="C1028" s="253"/>
      <c r="D1028" s="243" t="s">
        <v>165</v>
      </c>
      <c r="E1028" s="254" t="s">
        <v>1</v>
      </c>
      <c r="F1028" s="255" t="s">
        <v>765</v>
      </c>
      <c r="G1028" s="253"/>
      <c r="H1028" s="256">
        <v>7.5</v>
      </c>
      <c r="I1028" s="257"/>
      <c r="J1028" s="253"/>
      <c r="K1028" s="253"/>
      <c r="L1028" s="258"/>
      <c r="M1028" s="259"/>
      <c r="N1028" s="260"/>
      <c r="O1028" s="260"/>
      <c r="P1028" s="260"/>
      <c r="Q1028" s="260"/>
      <c r="R1028" s="260"/>
      <c r="S1028" s="260"/>
      <c r="T1028" s="261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62" t="s">
        <v>165</v>
      </c>
      <c r="AU1028" s="262" t="s">
        <v>85</v>
      </c>
      <c r="AV1028" s="14" t="s">
        <v>85</v>
      </c>
      <c r="AW1028" s="14" t="s">
        <v>32</v>
      </c>
      <c r="AX1028" s="14" t="s">
        <v>76</v>
      </c>
      <c r="AY1028" s="262" t="s">
        <v>156</v>
      </c>
    </row>
    <row r="1029" s="14" customFormat="1">
      <c r="A1029" s="14"/>
      <c r="B1029" s="252"/>
      <c r="C1029" s="253"/>
      <c r="D1029" s="243" t="s">
        <v>165</v>
      </c>
      <c r="E1029" s="254" t="s">
        <v>1</v>
      </c>
      <c r="F1029" s="255" t="s">
        <v>746</v>
      </c>
      <c r="G1029" s="253"/>
      <c r="H1029" s="256">
        <v>2</v>
      </c>
      <c r="I1029" s="257"/>
      <c r="J1029" s="253"/>
      <c r="K1029" s="253"/>
      <c r="L1029" s="258"/>
      <c r="M1029" s="259"/>
      <c r="N1029" s="260"/>
      <c r="O1029" s="260"/>
      <c r="P1029" s="260"/>
      <c r="Q1029" s="260"/>
      <c r="R1029" s="260"/>
      <c r="S1029" s="260"/>
      <c r="T1029" s="261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62" t="s">
        <v>165</v>
      </c>
      <c r="AU1029" s="262" t="s">
        <v>85</v>
      </c>
      <c r="AV1029" s="14" t="s">
        <v>85</v>
      </c>
      <c r="AW1029" s="14" t="s">
        <v>32</v>
      </c>
      <c r="AX1029" s="14" t="s">
        <v>76</v>
      </c>
      <c r="AY1029" s="262" t="s">
        <v>156</v>
      </c>
    </row>
    <row r="1030" s="14" customFormat="1">
      <c r="A1030" s="14"/>
      <c r="B1030" s="252"/>
      <c r="C1030" s="253"/>
      <c r="D1030" s="243" t="s">
        <v>165</v>
      </c>
      <c r="E1030" s="254" t="s">
        <v>1</v>
      </c>
      <c r="F1030" s="255" t="s">
        <v>766</v>
      </c>
      <c r="G1030" s="253"/>
      <c r="H1030" s="256">
        <v>5.7999999999999998</v>
      </c>
      <c r="I1030" s="257"/>
      <c r="J1030" s="253"/>
      <c r="K1030" s="253"/>
      <c r="L1030" s="258"/>
      <c r="M1030" s="259"/>
      <c r="N1030" s="260"/>
      <c r="O1030" s="260"/>
      <c r="P1030" s="260"/>
      <c r="Q1030" s="260"/>
      <c r="R1030" s="260"/>
      <c r="S1030" s="260"/>
      <c r="T1030" s="261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2" t="s">
        <v>165</v>
      </c>
      <c r="AU1030" s="262" t="s">
        <v>85</v>
      </c>
      <c r="AV1030" s="14" t="s">
        <v>85</v>
      </c>
      <c r="AW1030" s="14" t="s">
        <v>32</v>
      </c>
      <c r="AX1030" s="14" t="s">
        <v>76</v>
      </c>
      <c r="AY1030" s="262" t="s">
        <v>156</v>
      </c>
    </row>
    <row r="1031" s="14" customFormat="1">
      <c r="A1031" s="14"/>
      <c r="B1031" s="252"/>
      <c r="C1031" s="253"/>
      <c r="D1031" s="243" t="s">
        <v>165</v>
      </c>
      <c r="E1031" s="254" t="s">
        <v>1</v>
      </c>
      <c r="F1031" s="255" t="s">
        <v>767</v>
      </c>
      <c r="G1031" s="253"/>
      <c r="H1031" s="256">
        <v>13.800000000000001</v>
      </c>
      <c r="I1031" s="257"/>
      <c r="J1031" s="253"/>
      <c r="K1031" s="253"/>
      <c r="L1031" s="258"/>
      <c r="M1031" s="259"/>
      <c r="N1031" s="260"/>
      <c r="O1031" s="260"/>
      <c r="P1031" s="260"/>
      <c r="Q1031" s="260"/>
      <c r="R1031" s="260"/>
      <c r="S1031" s="260"/>
      <c r="T1031" s="261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2" t="s">
        <v>165</v>
      </c>
      <c r="AU1031" s="262" t="s">
        <v>85</v>
      </c>
      <c r="AV1031" s="14" t="s">
        <v>85</v>
      </c>
      <c r="AW1031" s="14" t="s">
        <v>32</v>
      </c>
      <c r="AX1031" s="14" t="s">
        <v>76</v>
      </c>
      <c r="AY1031" s="262" t="s">
        <v>156</v>
      </c>
    </row>
    <row r="1032" s="14" customFormat="1">
      <c r="A1032" s="14"/>
      <c r="B1032" s="252"/>
      <c r="C1032" s="253"/>
      <c r="D1032" s="243" t="s">
        <v>165</v>
      </c>
      <c r="E1032" s="254" t="s">
        <v>1</v>
      </c>
      <c r="F1032" s="255" t="s">
        <v>768</v>
      </c>
      <c r="G1032" s="253"/>
      <c r="H1032" s="256">
        <v>27.600000000000001</v>
      </c>
      <c r="I1032" s="257"/>
      <c r="J1032" s="253"/>
      <c r="K1032" s="253"/>
      <c r="L1032" s="258"/>
      <c r="M1032" s="259"/>
      <c r="N1032" s="260"/>
      <c r="O1032" s="260"/>
      <c r="P1032" s="260"/>
      <c r="Q1032" s="260"/>
      <c r="R1032" s="260"/>
      <c r="S1032" s="260"/>
      <c r="T1032" s="261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62" t="s">
        <v>165</v>
      </c>
      <c r="AU1032" s="262" t="s">
        <v>85</v>
      </c>
      <c r="AV1032" s="14" t="s">
        <v>85</v>
      </c>
      <c r="AW1032" s="14" t="s">
        <v>32</v>
      </c>
      <c r="AX1032" s="14" t="s">
        <v>76</v>
      </c>
      <c r="AY1032" s="262" t="s">
        <v>156</v>
      </c>
    </row>
    <row r="1033" s="14" customFormat="1">
      <c r="A1033" s="14"/>
      <c r="B1033" s="252"/>
      <c r="C1033" s="253"/>
      <c r="D1033" s="243" t="s">
        <v>165</v>
      </c>
      <c r="E1033" s="254" t="s">
        <v>1</v>
      </c>
      <c r="F1033" s="255" t="s">
        <v>744</v>
      </c>
      <c r="G1033" s="253"/>
      <c r="H1033" s="256">
        <v>1.25</v>
      </c>
      <c r="I1033" s="257"/>
      <c r="J1033" s="253"/>
      <c r="K1033" s="253"/>
      <c r="L1033" s="258"/>
      <c r="M1033" s="259"/>
      <c r="N1033" s="260"/>
      <c r="O1033" s="260"/>
      <c r="P1033" s="260"/>
      <c r="Q1033" s="260"/>
      <c r="R1033" s="260"/>
      <c r="S1033" s="260"/>
      <c r="T1033" s="261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2" t="s">
        <v>165</v>
      </c>
      <c r="AU1033" s="262" t="s">
        <v>85</v>
      </c>
      <c r="AV1033" s="14" t="s">
        <v>85</v>
      </c>
      <c r="AW1033" s="14" t="s">
        <v>32</v>
      </c>
      <c r="AX1033" s="14" t="s">
        <v>76</v>
      </c>
      <c r="AY1033" s="262" t="s">
        <v>156</v>
      </c>
    </row>
    <row r="1034" s="14" customFormat="1">
      <c r="A1034" s="14"/>
      <c r="B1034" s="252"/>
      <c r="C1034" s="253"/>
      <c r="D1034" s="243" t="s">
        <v>165</v>
      </c>
      <c r="E1034" s="254" t="s">
        <v>1</v>
      </c>
      <c r="F1034" s="255" t="s">
        <v>742</v>
      </c>
      <c r="G1034" s="253"/>
      <c r="H1034" s="256">
        <v>2.5</v>
      </c>
      <c r="I1034" s="257"/>
      <c r="J1034" s="253"/>
      <c r="K1034" s="253"/>
      <c r="L1034" s="258"/>
      <c r="M1034" s="259"/>
      <c r="N1034" s="260"/>
      <c r="O1034" s="260"/>
      <c r="P1034" s="260"/>
      <c r="Q1034" s="260"/>
      <c r="R1034" s="260"/>
      <c r="S1034" s="260"/>
      <c r="T1034" s="261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2" t="s">
        <v>165</v>
      </c>
      <c r="AU1034" s="262" t="s">
        <v>85</v>
      </c>
      <c r="AV1034" s="14" t="s">
        <v>85</v>
      </c>
      <c r="AW1034" s="14" t="s">
        <v>32</v>
      </c>
      <c r="AX1034" s="14" t="s">
        <v>76</v>
      </c>
      <c r="AY1034" s="262" t="s">
        <v>156</v>
      </c>
    </row>
    <row r="1035" s="14" customFormat="1">
      <c r="A1035" s="14"/>
      <c r="B1035" s="252"/>
      <c r="C1035" s="253"/>
      <c r="D1035" s="243" t="s">
        <v>165</v>
      </c>
      <c r="E1035" s="254" t="s">
        <v>1</v>
      </c>
      <c r="F1035" s="255" t="s">
        <v>832</v>
      </c>
      <c r="G1035" s="253"/>
      <c r="H1035" s="256">
        <v>3</v>
      </c>
      <c r="I1035" s="257"/>
      <c r="J1035" s="253"/>
      <c r="K1035" s="253"/>
      <c r="L1035" s="258"/>
      <c r="M1035" s="259"/>
      <c r="N1035" s="260"/>
      <c r="O1035" s="260"/>
      <c r="P1035" s="260"/>
      <c r="Q1035" s="260"/>
      <c r="R1035" s="260"/>
      <c r="S1035" s="260"/>
      <c r="T1035" s="261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2" t="s">
        <v>165</v>
      </c>
      <c r="AU1035" s="262" t="s">
        <v>85</v>
      </c>
      <c r="AV1035" s="14" t="s">
        <v>85</v>
      </c>
      <c r="AW1035" s="14" t="s">
        <v>32</v>
      </c>
      <c r="AX1035" s="14" t="s">
        <v>76</v>
      </c>
      <c r="AY1035" s="262" t="s">
        <v>156</v>
      </c>
    </row>
    <row r="1036" s="15" customFormat="1">
      <c r="A1036" s="15"/>
      <c r="B1036" s="263"/>
      <c r="C1036" s="264"/>
      <c r="D1036" s="243" t="s">
        <v>165</v>
      </c>
      <c r="E1036" s="265" t="s">
        <v>1</v>
      </c>
      <c r="F1036" s="266" t="s">
        <v>168</v>
      </c>
      <c r="G1036" s="264"/>
      <c r="H1036" s="267">
        <v>99.789999999999992</v>
      </c>
      <c r="I1036" s="268"/>
      <c r="J1036" s="264"/>
      <c r="K1036" s="264"/>
      <c r="L1036" s="269"/>
      <c r="M1036" s="270"/>
      <c r="N1036" s="271"/>
      <c r="O1036" s="271"/>
      <c r="P1036" s="271"/>
      <c r="Q1036" s="271"/>
      <c r="R1036" s="271"/>
      <c r="S1036" s="271"/>
      <c r="T1036" s="272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T1036" s="273" t="s">
        <v>165</v>
      </c>
      <c r="AU1036" s="273" t="s">
        <v>85</v>
      </c>
      <c r="AV1036" s="15" t="s">
        <v>163</v>
      </c>
      <c r="AW1036" s="15" t="s">
        <v>32</v>
      </c>
      <c r="AX1036" s="15" t="s">
        <v>83</v>
      </c>
      <c r="AY1036" s="273" t="s">
        <v>156</v>
      </c>
    </row>
    <row r="1037" s="14" customFormat="1">
      <c r="A1037" s="14"/>
      <c r="B1037" s="252"/>
      <c r="C1037" s="253"/>
      <c r="D1037" s="243" t="s">
        <v>165</v>
      </c>
      <c r="E1037" s="253"/>
      <c r="F1037" s="255" t="s">
        <v>850</v>
      </c>
      <c r="G1037" s="253"/>
      <c r="H1037" s="256">
        <v>104.78</v>
      </c>
      <c r="I1037" s="257"/>
      <c r="J1037" s="253"/>
      <c r="K1037" s="253"/>
      <c r="L1037" s="258"/>
      <c r="M1037" s="259"/>
      <c r="N1037" s="260"/>
      <c r="O1037" s="260"/>
      <c r="P1037" s="260"/>
      <c r="Q1037" s="260"/>
      <c r="R1037" s="260"/>
      <c r="S1037" s="260"/>
      <c r="T1037" s="261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2" t="s">
        <v>165</v>
      </c>
      <c r="AU1037" s="262" t="s">
        <v>85</v>
      </c>
      <c r="AV1037" s="14" t="s">
        <v>85</v>
      </c>
      <c r="AW1037" s="14" t="s">
        <v>4</v>
      </c>
      <c r="AX1037" s="14" t="s">
        <v>83</v>
      </c>
      <c r="AY1037" s="262" t="s">
        <v>156</v>
      </c>
    </row>
    <row r="1038" s="2" customFormat="1" ht="24.15" customHeight="1">
      <c r="A1038" s="38"/>
      <c r="B1038" s="39"/>
      <c r="C1038" s="227" t="s">
        <v>851</v>
      </c>
      <c r="D1038" s="227" t="s">
        <v>159</v>
      </c>
      <c r="E1038" s="228" t="s">
        <v>852</v>
      </c>
      <c r="F1038" s="229" t="s">
        <v>853</v>
      </c>
      <c r="G1038" s="230" t="s">
        <v>162</v>
      </c>
      <c r="H1038" s="231">
        <v>7.3239999999999998</v>
      </c>
      <c r="I1038" s="232"/>
      <c r="J1038" s="233">
        <f>ROUND(I1038*H1038,2)</f>
        <v>0</v>
      </c>
      <c r="K1038" s="234"/>
      <c r="L1038" s="44"/>
      <c r="M1038" s="235" t="s">
        <v>1</v>
      </c>
      <c r="N1038" s="236" t="s">
        <v>41</v>
      </c>
      <c r="O1038" s="91"/>
      <c r="P1038" s="237">
        <f>O1038*H1038</f>
        <v>0</v>
      </c>
      <c r="Q1038" s="237">
        <v>0.0057000000000000002</v>
      </c>
      <c r="R1038" s="237">
        <f>Q1038*H1038</f>
        <v>0.041746800000000001</v>
      </c>
      <c r="S1038" s="237">
        <v>0</v>
      </c>
      <c r="T1038" s="238">
        <f>S1038*H1038</f>
        <v>0</v>
      </c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R1038" s="239" t="s">
        <v>163</v>
      </c>
      <c r="AT1038" s="239" t="s">
        <v>159</v>
      </c>
      <c r="AU1038" s="239" t="s">
        <v>85</v>
      </c>
      <c r="AY1038" s="17" t="s">
        <v>156</v>
      </c>
      <c r="BE1038" s="240">
        <f>IF(N1038="základní",J1038,0)</f>
        <v>0</v>
      </c>
      <c r="BF1038" s="240">
        <f>IF(N1038="snížená",J1038,0)</f>
        <v>0</v>
      </c>
      <c r="BG1038" s="240">
        <f>IF(N1038="zákl. přenesená",J1038,0)</f>
        <v>0</v>
      </c>
      <c r="BH1038" s="240">
        <f>IF(N1038="sníž. přenesená",J1038,0)</f>
        <v>0</v>
      </c>
      <c r="BI1038" s="240">
        <f>IF(N1038="nulová",J1038,0)</f>
        <v>0</v>
      </c>
      <c r="BJ1038" s="17" t="s">
        <v>83</v>
      </c>
      <c r="BK1038" s="240">
        <f>ROUND(I1038*H1038,2)</f>
        <v>0</v>
      </c>
      <c r="BL1038" s="17" t="s">
        <v>163</v>
      </c>
      <c r="BM1038" s="239" t="s">
        <v>854</v>
      </c>
    </row>
    <row r="1039" s="13" customFormat="1">
      <c r="A1039" s="13"/>
      <c r="B1039" s="241"/>
      <c r="C1039" s="242"/>
      <c r="D1039" s="243" t="s">
        <v>165</v>
      </c>
      <c r="E1039" s="244" t="s">
        <v>1</v>
      </c>
      <c r="F1039" s="245" t="s">
        <v>788</v>
      </c>
      <c r="G1039" s="242"/>
      <c r="H1039" s="244" t="s">
        <v>1</v>
      </c>
      <c r="I1039" s="246"/>
      <c r="J1039" s="242"/>
      <c r="K1039" s="242"/>
      <c r="L1039" s="247"/>
      <c r="M1039" s="248"/>
      <c r="N1039" s="249"/>
      <c r="O1039" s="249"/>
      <c r="P1039" s="249"/>
      <c r="Q1039" s="249"/>
      <c r="R1039" s="249"/>
      <c r="S1039" s="249"/>
      <c r="T1039" s="250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51" t="s">
        <v>165</v>
      </c>
      <c r="AU1039" s="251" t="s">
        <v>85</v>
      </c>
      <c r="AV1039" s="13" t="s">
        <v>83</v>
      </c>
      <c r="AW1039" s="13" t="s">
        <v>32</v>
      </c>
      <c r="AX1039" s="13" t="s">
        <v>76</v>
      </c>
      <c r="AY1039" s="251" t="s">
        <v>156</v>
      </c>
    </row>
    <row r="1040" s="14" customFormat="1">
      <c r="A1040" s="14"/>
      <c r="B1040" s="252"/>
      <c r="C1040" s="253"/>
      <c r="D1040" s="243" t="s">
        <v>165</v>
      </c>
      <c r="E1040" s="254" t="s">
        <v>1</v>
      </c>
      <c r="F1040" s="255" t="s">
        <v>789</v>
      </c>
      <c r="G1040" s="253"/>
      <c r="H1040" s="256">
        <v>3.1120000000000001</v>
      </c>
      <c r="I1040" s="257"/>
      <c r="J1040" s="253"/>
      <c r="K1040" s="253"/>
      <c r="L1040" s="258"/>
      <c r="M1040" s="259"/>
      <c r="N1040" s="260"/>
      <c r="O1040" s="260"/>
      <c r="P1040" s="260"/>
      <c r="Q1040" s="260"/>
      <c r="R1040" s="260"/>
      <c r="S1040" s="260"/>
      <c r="T1040" s="261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62" t="s">
        <v>165</v>
      </c>
      <c r="AU1040" s="262" t="s">
        <v>85</v>
      </c>
      <c r="AV1040" s="14" t="s">
        <v>85</v>
      </c>
      <c r="AW1040" s="14" t="s">
        <v>32</v>
      </c>
      <c r="AX1040" s="14" t="s">
        <v>76</v>
      </c>
      <c r="AY1040" s="262" t="s">
        <v>156</v>
      </c>
    </row>
    <row r="1041" s="14" customFormat="1">
      <c r="A1041" s="14"/>
      <c r="B1041" s="252"/>
      <c r="C1041" s="253"/>
      <c r="D1041" s="243" t="s">
        <v>165</v>
      </c>
      <c r="E1041" s="254" t="s">
        <v>1</v>
      </c>
      <c r="F1041" s="255" t="s">
        <v>790</v>
      </c>
      <c r="G1041" s="253"/>
      <c r="H1041" s="256">
        <v>4.2119999999999997</v>
      </c>
      <c r="I1041" s="257"/>
      <c r="J1041" s="253"/>
      <c r="K1041" s="253"/>
      <c r="L1041" s="258"/>
      <c r="M1041" s="259"/>
      <c r="N1041" s="260"/>
      <c r="O1041" s="260"/>
      <c r="P1041" s="260"/>
      <c r="Q1041" s="260"/>
      <c r="R1041" s="260"/>
      <c r="S1041" s="260"/>
      <c r="T1041" s="261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2" t="s">
        <v>165</v>
      </c>
      <c r="AU1041" s="262" t="s">
        <v>85</v>
      </c>
      <c r="AV1041" s="14" t="s">
        <v>85</v>
      </c>
      <c r="AW1041" s="14" t="s">
        <v>32</v>
      </c>
      <c r="AX1041" s="14" t="s">
        <v>76</v>
      </c>
      <c r="AY1041" s="262" t="s">
        <v>156</v>
      </c>
    </row>
    <row r="1042" s="15" customFormat="1">
      <c r="A1042" s="15"/>
      <c r="B1042" s="263"/>
      <c r="C1042" s="264"/>
      <c r="D1042" s="243" t="s">
        <v>165</v>
      </c>
      <c r="E1042" s="265" t="s">
        <v>1</v>
      </c>
      <c r="F1042" s="266" t="s">
        <v>168</v>
      </c>
      <c r="G1042" s="264"/>
      <c r="H1042" s="267">
        <v>7.3239999999999998</v>
      </c>
      <c r="I1042" s="268"/>
      <c r="J1042" s="264"/>
      <c r="K1042" s="264"/>
      <c r="L1042" s="269"/>
      <c r="M1042" s="270"/>
      <c r="N1042" s="271"/>
      <c r="O1042" s="271"/>
      <c r="P1042" s="271"/>
      <c r="Q1042" s="271"/>
      <c r="R1042" s="271"/>
      <c r="S1042" s="271"/>
      <c r="T1042" s="272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73" t="s">
        <v>165</v>
      </c>
      <c r="AU1042" s="273" t="s">
        <v>85</v>
      </c>
      <c r="AV1042" s="15" t="s">
        <v>163</v>
      </c>
      <c r="AW1042" s="15" t="s">
        <v>32</v>
      </c>
      <c r="AX1042" s="15" t="s">
        <v>83</v>
      </c>
      <c r="AY1042" s="273" t="s">
        <v>156</v>
      </c>
    </row>
    <row r="1043" s="2" customFormat="1" ht="24.15" customHeight="1">
      <c r="A1043" s="38"/>
      <c r="B1043" s="39"/>
      <c r="C1043" s="227" t="s">
        <v>855</v>
      </c>
      <c r="D1043" s="227" t="s">
        <v>159</v>
      </c>
      <c r="E1043" s="228" t="s">
        <v>856</v>
      </c>
      <c r="F1043" s="229" t="s">
        <v>857</v>
      </c>
      <c r="G1043" s="230" t="s">
        <v>162</v>
      </c>
      <c r="H1043" s="231">
        <v>211.125</v>
      </c>
      <c r="I1043" s="232"/>
      <c r="J1043" s="233">
        <f>ROUND(I1043*H1043,2)</f>
        <v>0</v>
      </c>
      <c r="K1043" s="234"/>
      <c r="L1043" s="44"/>
      <c r="M1043" s="235" t="s">
        <v>1</v>
      </c>
      <c r="N1043" s="236" t="s">
        <v>41</v>
      </c>
      <c r="O1043" s="91"/>
      <c r="P1043" s="237">
        <f>O1043*H1043</f>
        <v>0</v>
      </c>
      <c r="Q1043" s="237">
        <v>0.0033</v>
      </c>
      <c r="R1043" s="237">
        <f>Q1043*H1043</f>
        <v>0.69671249999999996</v>
      </c>
      <c r="S1043" s="237">
        <v>0</v>
      </c>
      <c r="T1043" s="238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39" t="s">
        <v>163</v>
      </c>
      <c r="AT1043" s="239" t="s">
        <v>159</v>
      </c>
      <c r="AU1043" s="239" t="s">
        <v>85</v>
      </c>
      <c r="AY1043" s="17" t="s">
        <v>156</v>
      </c>
      <c r="BE1043" s="240">
        <f>IF(N1043="základní",J1043,0)</f>
        <v>0</v>
      </c>
      <c r="BF1043" s="240">
        <f>IF(N1043="snížená",J1043,0)</f>
        <v>0</v>
      </c>
      <c r="BG1043" s="240">
        <f>IF(N1043="zákl. přenesená",J1043,0)</f>
        <v>0</v>
      </c>
      <c r="BH1043" s="240">
        <f>IF(N1043="sníž. přenesená",J1043,0)</f>
        <v>0</v>
      </c>
      <c r="BI1043" s="240">
        <f>IF(N1043="nulová",J1043,0)</f>
        <v>0</v>
      </c>
      <c r="BJ1043" s="17" t="s">
        <v>83</v>
      </c>
      <c r="BK1043" s="240">
        <f>ROUND(I1043*H1043,2)</f>
        <v>0</v>
      </c>
      <c r="BL1043" s="17" t="s">
        <v>163</v>
      </c>
      <c r="BM1043" s="239" t="s">
        <v>858</v>
      </c>
    </row>
    <row r="1044" s="13" customFormat="1">
      <c r="A1044" s="13"/>
      <c r="B1044" s="241"/>
      <c r="C1044" s="242"/>
      <c r="D1044" s="243" t="s">
        <v>165</v>
      </c>
      <c r="E1044" s="244" t="s">
        <v>1</v>
      </c>
      <c r="F1044" s="245" t="s">
        <v>721</v>
      </c>
      <c r="G1044" s="242"/>
      <c r="H1044" s="244" t="s">
        <v>1</v>
      </c>
      <c r="I1044" s="246"/>
      <c r="J1044" s="242"/>
      <c r="K1044" s="242"/>
      <c r="L1044" s="247"/>
      <c r="M1044" s="248"/>
      <c r="N1044" s="249"/>
      <c r="O1044" s="249"/>
      <c r="P1044" s="249"/>
      <c r="Q1044" s="249"/>
      <c r="R1044" s="249"/>
      <c r="S1044" s="249"/>
      <c r="T1044" s="250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1" t="s">
        <v>165</v>
      </c>
      <c r="AU1044" s="251" t="s">
        <v>85</v>
      </c>
      <c r="AV1044" s="13" t="s">
        <v>83</v>
      </c>
      <c r="AW1044" s="13" t="s">
        <v>32</v>
      </c>
      <c r="AX1044" s="13" t="s">
        <v>76</v>
      </c>
      <c r="AY1044" s="251" t="s">
        <v>156</v>
      </c>
    </row>
    <row r="1045" s="14" customFormat="1">
      <c r="A1045" s="14"/>
      <c r="B1045" s="252"/>
      <c r="C1045" s="253"/>
      <c r="D1045" s="243" t="s">
        <v>165</v>
      </c>
      <c r="E1045" s="254" t="s">
        <v>1</v>
      </c>
      <c r="F1045" s="255" t="s">
        <v>722</v>
      </c>
      <c r="G1045" s="253"/>
      <c r="H1045" s="256">
        <v>4.7119999999999997</v>
      </c>
      <c r="I1045" s="257"/>
      <c r="J1045" s="253"/>
      <c r="K1045" s="253"/>
      <c r="L1045" s="258"/>
      <c r="M1045" s="259"/>
      <c r="N1045" s="260"/>
      <c r="O1045" s="260"/>
      <c r="P1045" s="260"/>
      <c r="Q1045" s="260"/>
      <c r="R1045" s="260"/>
      <c r="S1045" s="260"/>
      <c r="T1045" s="261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62" t="s">
        <v>165</v>
      </c>
      <c r="AU1045" s="262" t="s">
        <v>85</v>
      </c>
      <c r="AV1045" s="14" t="s">
        <v>85</v>
      </c>
      <c r="AW1045" s="14" t="s">
        <v>32</v>
      </c>
      <c r="AX1045" s="14" t="s">
        <v>76</v>
      </c>
      <c r="AY1045" s="262" t="s">
        <v>156</v>
      </c>
    </row>
    <row r="1046" s="14" customFormat="1">
      <c r="A1046" s="14"/>
      <c r="B1046" s="252"/>
      <c r="C1046" s="253"/>
      <c r="D1046" s="243" t="s">
        <v>165</v>
      </c>
      <c r="E1046" s="254" t="s">
        <v>1</v>
      </c>
      <c r="F1046" s="255" t="s">
        <v>723</v>
      </c>
      <c r="G1046" s="253"/>
      <c r="H1046" s="256">
        <v>78.846000000000004</v>
      </c>
      <c r="I1046" s="257"/>
      <c r="J1046" s="253"/>
      <c r="K1046" s="253"/>
      <c r="L1046" s="258"/>
      <c r="M1046" s="259"/>
      <c r="N1046" s="260"/>
      <c r="O1046" s="260"/>
      <c r="P1046" s="260"/>
      <c r="Q1046" s="260"/>
      <c r="R1046" s="260"/>
      <c r="S1046" s="260"/>
      <c r="T1046" s="261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62" t="s">
        <v>165</v>
      </c>
      <c r="AU1046" s="262" t="s">
        <v>85</v>
      </c>
      <c r="AV1046" s="14" t="s">
        <v>85</v>
      </c>
      <c r="AW1046" s="14" t="s">
        <v>32</v>
      </c>
      <c r="AX1046" s="14" t="s">
        <v>76</v>
      </c>
      <c r="AY1046" s="262" t="s">
        <v>156</v>
      </c>
    </row>
    <row r="1047" s="13" customFormat="1">
      <c r="A1047" s="13"/>
      <c r="B1047" s="241"/>
      <c r="C1047" s="242"/>
      <c r="D1047" s="243" t="s">
        <v>165</v>
      </c>
      <c r="E1047" s="244" t="s">
        <v>1</v>
      </c>
      <c r="F1047" s="245" t="s">
        <v>269</v>
      </c>
      <c r="G1047" s="242"/>
      <c r="H1047" s="244" t="s">
        <v>1</v>
      </c>
      <c r="I1047" s="246"/>
      <c r="J1047" s="242"/>
      <c r="K1047" s="242"/>
      <c r="L1047" s="247"/>
      <c r="M1047" s="248"/>
      <c r="N1047" s="249"/>
      <c r="O1047" s="249"/>
      <c r="P1047" s="249"/>
      <c r="Q1047" s="249"/>
      <c r="R1047" s="249"/>
      <c r="S1047" s="249"/>
      <c r="T1047" s="250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1" t="s">
        <v>165</v>
      </c>
      <c r="AU1047" s="251" t="s">
        <v>85</v>
      </c>
      <c r="AV1047" s="13" t="s">
        <v>83</v>
      </c>
      <c r="AW1047" s="13" t="s">
        <v>32</v>
      </c>
      <c r="AX1047" s="13" t="s">
        <v>76</v>
      </c>
      <c r="AY1047" s="251" t="s">
        <v>156</v>
      </c>
    </row>
    <row r="1048" s="14" customFormat="1">
      <c r="A1048" s="14"/>
      <c r="B1048" s="252"/>
      <c r="C1048" s="253"/>
      <c r="D1048" s="243" t="s">
        <v>165</v>
      </c>
      <c r="E1048" s="254" t="s">
        <v>1</v>
      </c>
      <c r="F1048" s="255" t="s">
        <v>478</v>
      </c>
      <c r="G1048" s="253"/>
      <c r="H1048" s="256">
        <v>-31.739999999999998</v>
      </c>
      <c r="I1048" s="257"/>
      <c r="J1048" s="253"/>
      <c r="K1048" s="253"/>
      <c r="L1048" s="258"/>
      <c r="M1048" s="259"/>
      <c r="N1048" s="260"/>
      <c r="O1048" s="260"/>
      <c r="P1048" s="260"/>
      <c r="Q1048" s="260"/>
      <c r="R1048" s="260"/>
      <c r="S1048" s="260"/>
      <c r="T1048" s="261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62" t="s">
        <v>165</v>
      </c>
      <c r="AU1048" s="262" t="s">
        <v>85</v>
      </c>
      <c r="AV1048" s="14" t="s">
        <v>85</v>
      </c>
      <c r="AW1048" s="14" t="s">
        <v>32</v>
      </c>
      <c r="AX1048" s="14" t="s">
        <v>76</v>
      </c>
      <c r="AY1048" s="262" t="s">
        <v>156</v>
      </c>
    </row>
    <row r="1049" s="13" customFormat="1">
      <c r="A1049" s="13"/>
      <c r="B1049" s="241"/>
      <c r="C1049" s="242"/>
      <c r="D1049" s="243" t="s">
        <v>165</v>
      </c>
      <c r="E1049" s="244" t="s">
        <v>1</v>
      </c>
      <c r="F1049" s="245" t="s">
        <v>724</v>
      </c>
      <c r="G1049" s="242"/>
      <c r="H1049" s="244" t="s">
        <v>1</v>
      </c>
      <c r="I1049" s="246"/>
      <c r="J1049" s="242"/>
      <c r="K1049" s="242"/>
      <c r="L1049" s="247"/>
      <c r="M1049" s="248"/>
      <c r="N1049" s="249"/>
      <c r="O1049" s="249"/>
      <c r="P1049" s="249"/>
      <c r="Q1049" s="249"/>
      <c r="R1049" s="249"/>
      <c r="S1049" s="249"/>
      <c r="T1049" s="250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51" t="s">
        <v>165</v>
      </c>
      <c r="AU1049" s="251" t="s">
        <v>85</v>
      </c>
      <c r="AV1049" s="13" t="s">
        <v>83</v>
      </c>
      <c r="AW1049" s="13" t="s">
        <v>32</v>
      </c>
      <c r="AX1049" s="13" t="s">
        <v>76</v>
      </c>
      <c r="AY1049" s="251" t="s">
        <v>156</v>
      </c>
    </row>
    <row r="1050" s="14" customFormat="1">
      <c r="A1050" s="14"/>
      <c r="B1050" s="252"/>
      <c r="C1050" s="253"/>
      <c r="D1050" s="243" t="s">
        <v>165</v>
      </c>
      <c r="E1050" s="254" t="s">
        <v>1</v>
      </c>
      <c r="F1050" s="255" t="s">
        <v>725</v>
      </c>
      <c r="G1050" s="253"/>
      <c r="H1050" s="256">
        <v>2.2679999999999998</v>
      </c>
      <c r="I1050" s="257"/>
      <c r="J1050" s="253"/>
      <c r="K1050" s="253"/>
      <c r="L1050" s="258"/>
      <c r="M1050" s="259"/>
      <c r="N1050" s="260"/>
      <c r="O1050" s="260"/>
      <c r="P1050" s="260"/>
      <c r="Q1050" s="260"/>
      <c r="R1050" s="260"/>
      <c r="S1050" s="260"/>
      <c r="T1050" s="261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2" t="s">
        <v>165</v>
      </c>
      <c r="AU1050" s="262" t="s">
        <v>85</v>
      </c>
      <c r="AV1050" s="14" t="s">
        <v>85</v>
      </c>
      <c r="AW1050" s="14" t="s">
        <v>32</v>
      </c>
      <c r="AX1050" s="14" t="s">
        <v>76</v>
      </c>
      <c r="AY1050" s="262" t="s">
        <v>156</v>
      </c>
    </row>
    <row r="1051" s="14" customFormat="1">
      <c r="A1051" s="14"/>
      <c r="B1051" s="252"/>
      <c r="C1051" s="253"/>
      <c r="D1051" s="243" t="s">
        <v>165</v>
      </c>
      <c r="E1051" s="254" t="s">
        <v>1</v>
      </c>
      <c r="F1051" s="255" t="s">
        <v>726</v>
      </c>
      <c r="G1051" s="253"/>
      <c r="H1051" s="256">
        <v>71.503</v>
      </c>
      <c r="I1051" s="257"/>
      <c r="J1051" s="253"/>
      <c r="K1051" s="253"/>
      <c r="L1051" s="258"/>
      <c r="M1051" s="259"/>
      <c r="N1051" s="260"/>
      <c r="O1051" s="260"/>
      <c r="P1051" s="260"/>
      <c r="Q1051" s="260"/>
      <c r="R1051" s="260"/>
      <c r="S1051" s="260"/>
      <c r="T1051" s="261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2" t="s">
        <v>165</v>
      </c>
      <c r="AU1051" s="262" t="s">
        <v>85</v>
      </c>
      <c r="AV1051" s="14" t="s">
        <v>85</v>
      </c>
      <c r="AW1051" s="14" t="s">
        <v>32</v>
      </c>
      <c r="AX1051" s="14" t="s">
        <v>76</v>
      </c>
      <c r="AY1051" s="262" t="s">
        <v>156</v>
      </c>
    </row>
    <row r="1052" s="13" customFormat="1">
      <c r="A1052" s="13"/>
      <c r="B1052" s="241"/>
      <c r="C1052" s="242"/>
      <c r="D1052" s="243" t="s">
        <v>165</v>
      </c>
      <c r="E1052" s="244" t="s">
        <v>1</v>
      </c>
      <c r="F1052" s="245" t="s">
        <v>269</v>
      </c>
      <c r="G1052" s="242"/>
      <c r="H1052" s="244" t="s">
        <v>1</v>
      </c>
      <c r="I1052" s="246"/>
      <c r="J1052" s="242"/>
      <c r="K1052" s="242"/>
      <c r="L1052" s="247"/>
      <c r="M1052" s="248"/>
      <c r="N1052" s="249"/>
      <c r="O1052" s="249"/>
      <c r="P1052" s="249"/>
      <c r="Q1052" s="249"/>
      <c r="R1052" s="249"/>
      <c r="S1052" s="249"/>
      <c r="T1052" s="250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1" t="s">
        <v>165</v>
      </c>
      <c r="AU1052" s="251" t="s">
        <v>85</v>
      </c>
      <c r="AV1052" s="13" t="s">
        <v>83</v>
      </c>
      <c r="AW1052" s="13" t="s">
        <v>32</v>
      </c>
      <c r="AX1052" s="13" t="s">
        <v>76</v>
      </c>
      <c r="AY1052" s="251" t="s">
        <v>156</v>
      </c>
    </row>
    <row r="1053" s="14" customFormat="1">
      <c r="A1053" s="14"/>
      <c r="B1053" s="252"/>
      <c r="C1053" s="253"/>
      <c r="D1053" s="243" t="s">
        <v>165</v>
      </c>
      <c r="E1053" s="254" t="s">
        <v>1</v>
      </c>
      <c r="F1053" s="255" t="s">
        <v>271</v>
      </c>
      <c r="G1053" s="253"/>
      <c r="H1053" s="256">
        <v>-7.5</v>
      </c>
      <c r="I1053" s="257"/>
      <c r="J1053" s="253"/>
      <c r="K1053" s="253"/>
      <c r="L1053" s="258"/>
      <c r="M1053" s="259"/>
      <c r="N1053" s="260"/>
      <c r="O1053" s="260"/>
      <c r="P1053" s="260"/>
      <c r="Q1053" s="260"/>
      <c r="R1053" s="260"/>
      <c r="S1053" s="260"/>
      <c r="T1053" s="261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62" t="s">
        <v>165</v>
      </c>
      <c r="AU1053" s="262" t="s">
        <v>85</v>
      </c>
      <c r="AV1053" s="14" t="s">
        <v>85</v>
      </c>
      <c r="AW1053" s="14" t="s">
        <v>32</v>
      </c>
      <c r="AX1053" s="14" t="s">
        <v>76</v>
      </c>
      <c r="AY1053" s="262" t="s">
        <v>156</v>
      </c>
    </row>
    <row r="1054" s="14" customFormat="1">
      <c r="A1054" s="14"/>
      <c r="B1054" s="252"/>
      <c r="C1054" s="253"/>
      <c r="D1054" s="243" t="s">
        <v>165</v>
      </c>
      <c r="E1054" s="254" t="s">
        <v>1</v>
      </c>
      <c r="F1054" s="255" t="s">
        <v>670</v>
      </c>
      <c r="G1054" s="253"/>
      <c r="H1054" s="256">
        <v>-5.7999999999999998</v>
      </c>
      <c r="I1054" s="257"/>
      <c r="J1054" s="253"/>
      <c r="K1054" s="253"/>
      <c r="L1054" s="258"/>
      <c r="M1054" s="259"/>
      <c r="N1054" s="260"/>
      <c r="O1054" s="260"/>
      <c r="P1054" s="260"/>
      <c r="Q1054" s="260"/>
      <c r="R1054" s="260"/>
      <c r="S1054" s="260"/>
      <c r="T1054" s="261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62" t="s">
        <v>165</v>
      </c>
      <c r="AU1054" s="262" t="s">
        <v>85</v>
      </c>
      <c r="AV1054" s="14" t="s">
        <v>85</v>
      </c>
      <c r="AW1054" s="14" t="s">
        <v>32</v>
      </c>
      <c r="AX1054" s="14" t="s">
        <v>76</v>
      </c>
      <c r="AY1054" s="262" t="s">
        <v>156</v>
      </c>
    </row>
    <row r="1055" s="14" customFormat="1">
      <c r="A1055" s="14"/>
      <c r="B1055" s="252"/>
      <c r="C1055" s="253"/>
      <c r="D1055" s="243" t="s">
        <v>165</v>
      </c>
      <c r="E1055" s="254" t="s">
        <v>1</v>
      </c>
      <c r="F1055" s="255" t="s">
        <v>727</v>
      </c>
      <c r="G1055" s="253"/>
      <c r="H1055" s="256">
        <v>-10</v>
      </c>
      <c r="I1055" s="257"/>
      <c r="J1055" s="253"/>
      <c r="K1055" s="253"/>
      <c r="L1055" s="258"/>
      <c r="M1055" s="259"/>
      <c r="N1055" s="260"/>
      <c r="O1055" s="260"/>
      <c r="P1055" s="260"/>
      <c r="Q1055" s="260"/>
      <c r="R1055" s="260"/>
      <c r="S1055" s="260"/>
      <c r="T1055" s="261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2" t="s">
        <v>165</v>
      </c>
      <c r="AU1055" s="262" t="s">
        <v>85</v>
      </c>
      <c r="AV1055" s="14" t="s">
        <v>85</v>
      </c>
      <c r="AW1055" s="14" t="s">
        <v>32</v>
      </c>
      <c r="AX1055" s="14" t="s">
        <v>76</v>
      </c>
      <c r="AY1055" s="262" t="s">
        <v>156</v>
      </c>
    </row>
    <row r="1056" s="13" customFormat="1">
      <c r="A1056" s="13"/>
      <c r="B1056" s="241"/>
      <c r="C1056" s="242"/>
      <c r="D1056" s="243" t="s">
        <v>165</v>
      </c>
      <c r="E1056" s="244" t="s">
        <v>1</v>
      </c>
      <c r="F1056" s="245" t="s">
        <v>728</v>
      </c>
      <c r="G1056" s="242"/>
      <c r="H1056" s="244" t="s">
        <v>1</v>
      </c>
      <c r="I1056" s="246"/>
      <c r="J1056" s="242"/>
      <c r="K1056" s="242"/>
      <c r="L1056" s="247"/>
      <c r="M1056" s="248"/>
      <c r="N1056" s="249"/>
      <c r="O1056" s="249"/>
      <c r="P1056" s="249"/>
      <c r="Q1056" s="249"/>
      <c r="R1056" s="249"/>
      <c r="S1056" s="249"/>
      <c r="T1056" s="250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51" t="s">
        <v>165</v>
      </c>
      <c r="AU1056" s="251" t="s">
        <v>85</v>
      </c>
      <c r="AV1056" s="13" t="s">
        <v>83</v>
      </c>
      <c r="AW1056" s="13" t="s">
        <v>32</v>
      </c>
      <c r="AX1056" s="13" t="s">
        <v>76</v>
      </c>
      <c r="AY1056" s="251" t="s">
        <v>156</v>
      </c>
    </row>
    <row r="1057" s="13" customFormat="1">
      <c r="A1057" s="13"/>
      <c r="B1057" s="241"/>
      <c r="C1057" s="242"/>
      <c r="D1057" s="243" t="s">
        <v>165</v>
      </c>
      <c r="E1057" s="244" t="s">
        <v>1</v>
      </c>
      <c r="F1057" s="245" t="s">
        <v>729</v>
      </c>
      <c r="G1057" s="242"/>
      <c r="H1057" s="244" t="s">
        <v>1</v>
      </c>
      <c r="I1057" s="246"/>
      <c r="J1057" s="242"/>
      <c r="K1057" s="242"/>
      <c r="L1057" s="247"/>
      <c r="M1057" s="248"/>
      <c r="N1057" s="249"/>
      <c r="O1057" s="249"/>
      <c r="P1057" s="249"/>
      <c r="Q1057" s="249"/>
      <c r="R1057" s="249"/>
      <c r="S1057" s="249"/>
      <c r="T1057" s="250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51" t="s">
        <v>165</v>
      </c>
      <c r="AU1057" s="251" t="s">
        <v>85</v>
      </c>
      <c r="AV1057" s="13" t="s">
        <v>83</v>
      </c>
      <c r="AW1057" s="13" t="s">
        <v>32</v>
      </c>
      <c r="AX1057" s="13" t="s">
        <v>76</v>
      </c>
      <c r="AY1057" s="251" t="s">
        <v>156</v>
      </c>
    </row>
    <row r="1058" s="14" customFormat="1">
      <c r="A1058" s="14"/>
      <c r="B1058" s="252"/>
      <c r="C1058" s="253"/>
      <c r="D1058" s="243" t="s">
        <v>165</v>
      </c>
      <c r="E1058" s="254" t="s">
        <v>1</v>
      </c>
      <c r="F1058" s="255" t="s">
        <v>730</v>
      </c>
      <c r="G1058" s="253"/>
      <c r="H1058" s="256">
        <v>42.75</v>
      </c>
      <c r="I1058" s="257"/>
      <c r="J1058" s="253"/>
      <c r="K1058" s="253"/>
      <c r="L1058" s="258"/>
      <c r="M1058" s="259"/>
      <c r="N1058" s="260"/>
      <c r="O1058" s="260"/>
      <c r="P1058" s="260"/>
      <c r="Q1058" s="260"/>
      <c r="R1058" s="260"/>
      <c r="S1058" s="260"/>
      <c r="T1058" s="261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62" t="s">
        <v>165</v>
      </c>
      <c r="AU1058" s="262" t="s">
        <v>85</v>
      </c>
      <c r="AV1058" s="14" t="s">
        <v>85</v>
      </c>
      <c r="AW1058" s="14" t="s">
        <v>32</v>
      </c>
      <c r="AX1058" s="14" t="s">
        <v>76</v>
      </c>
      <c r="AY1058" s="262" t="s">
        <v>156</v>
      </c>
    </row>
    <row r="1059" s="13" customFormat="1">
      <c r="A1059" s="13"/>
      <c r="B1059" s="241"/>
      <c r="C1059" s="242"/>
      <c r="D1059" s="243" t="s">
        <v>165</v>
      </c>
      <c r="E1059" s="244" t="s">
        <v>1</v>
      </c>
      <c r="F1059" s="245" t="s">
        <v>731</v>
      </c>
      <c r="G1059" s="242"/>
      <c r="H1059" s="244" t="s">
        <v>1</v>
      </c>
      <c r="I1059" s="246"/>
      <c r="J1059" s="242"/>
      <c r="K1059" s="242"/>
      <c r="L1059" s="247"/>
      <c r="M1059" s="248"/>
      <c r="N1059" s="249"/>
      <c r="O1059" s="249"/>
      <c r="P1059" s="249"/>
      <c r="Q1059" s="249"/>
      <c r="R1059" s="249"/>
      <c r="S1059" s="249"/>
      <c r="T1059" s="250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51" t="s">
        <v>165</v>
      </c>
      <c r="AU1059" s="251" t="s">
        <v>85</v>
      </c>
      <c r="AV1059" s="13" t="s">
        <v>83</v>
      </c>
      <c r="AW1059" s="13" t="s">
        <v>32</v>
      </c>
      <c r="AX1059" s="13" t="s">
        <v>76</v>
      </c>
      <c r="AY1059" s="251" t="s">
        <v>156</v>
      </c>
    </row>
    <row r="1060" s="14" customFormat="1">
      <c r="A1060" s="14"/>
      <c r="B1060" s="252"/>
      <c r="C1060" s="253"/>
      <c r="D1060" s="243" t="s">
        <v>165</v>
      </c>
      <c r="E1060" s="254" t="s">
        <v>1</v>
      </c>
      <c r="F1060" s="255" t="s">
        <v>732</v>
      </c>
      <c r="G1060" s="253"/>
      <c r="H1060" s="256">
        <v>4.2249999999999996</v>
      </c>
      <c r="I1060" s="257"/>
      <c r="J1060" s="253"/>
      <c r="K1060" s="253"/>
      <c r="L1060" s="258"/>
      <c r="M1060" s="259"/>
      <c r="N1060" s="260"/>
      <c r="O1060" s="260"/>
      <c r="P1060" s="260"/>
      <c r="Q1060" s="260"/>
      <c r="R1060" s="260"/>
      <c r="S1060" s="260"/>
      <c r="T1060" s="261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62" t="s">
        <v>165</v>
      </c>
      <c r="AU1060" s="262" t="s">
        <v>85</v>
      </c>
      <c r="AV1060" s="14" t="s">
        <v>85</v>
      </c>
      <c r="AW1060" s="14" t="s">
        <v>32</v>
      </c>
      <c r="AX1060" s="14" t="s">
        <v>76</v>
      </c>
      <c r="AY1060" s="262" t="s">
        <v>156</v>
      </c>
    </row>
    <row r="1061" s="13" customFormat="1">
      <c r="A1061" s="13"/>
      <c r="B1061" s="241"/>
      <c r="C1061" s="242"/>
      <c r="D1061" s="243" t="s">
        <v>165</v>
      </c>
      <c r="E1061" s="244" t="s">
        <v>1</v>
      </c>
      <c r="F1061" s="245" t="s">
        <v>471</v>
      </c>
      <c r="G1061" s="242"/>
      <c r="H1061" s="244" t="s">
        <v>1</v>
      </c>
      <c r="I1061" s="246"/>
      <c r="J1061" s="242"/>
      <c r="K1061" s="242"/>
      <c r="L1061" s="247"/>
      <c r="M1061" s="248"/>
      <c r="N1061" s="249"/>
      <c r="O1061" s="249"/>
      <c r="P1061" s="249"/>
      <c r="Q1061" s="249"/>
      <c r="R1061" s="249"/>
      <c r="S1061" s="249"/>
      <c r="T1061" s="250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51" t="s">
        <v>165</v>
      </c>
      <c r="AU1061" s="251" t="s">
        <v>85</v>
      </c>
      <c r="AV1061" s="13" t="s">
        <v>83</v>
      </c>
      <c r="AW1061" s="13" t="s">
        <v>32</v>
      </c>
      <c r="AX1061" s="13" t="s">
        <v>76</v>
      </c>
      <c r="AY1061" s="251" t="s">
        <v>156</v>
      </c>
    </row>
    <row r="1062" s="14" customFormat="1">
      <c r="A1062" s="14"/>
      <c r="B1062" s="252"/>
      <c r="C1062" s="253"/>
      <c r="D1062" s="243" t="s">
        <v>165</v>
      </c>
      <c r="E1062" s="254" t="s">
        <v>1</v>
      </c>
      <c r="F1062" s="255" t="s">
        <v>733</v>
      </c>
      <c r="G1062" s="253"/>
      <c r="H1062" s="256">
        <v>40.540999999999997</v>
      </c>
      <c r="I1062" s="257"/>
      <c r="J1062" s="253"/>
      <c r="K1062" s="253"/>
      <c r="L1062" s="258"/>
      <c r="M1062" s="259"/>
      <c r="N1062" s="260"/>
      <c r="O1062" s="260"/>
      <c r="P1062" s="260"/>
      <c r="Q1062" s="260"/>
      <c r="R1062" s="260"/>
      <c r="S1062" s="260"/>
      <c r="T1062" s="261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62" t="s">
        <v>165</v>
      </c>
      <c r="AU1062" s="262" t="s">
        <v>85</v>
      </c>
      <c r="AV1062" s="14" t="s">
        <v>85</v>
      </c>
      <c r="AW1062" s="14" t="s">
        <v>32</v>
      </c>
      <c r="AX1062" s="14" t="s">
        <v>76</v>
      </c>
      <c r="AY1062" s="262" t="s">
        <v>156</v>
      </c>
    </row>
    <row r="1063" s="14" customFormat="1">
      <c r="A1063" s="14"/>
      <c r="B1063" s="252"/>
      <c r="C1063" s="253"/>
      <c r="D1063" s="243" t="s">
        <v>165</v>
      </c>
      <c r="E1063" s="254" t="s">
        <v>1</v>
      </c>
      <c r="F1063" s="255" t="s">
        <v>734</v>
      </c>
      <c r="G1063" s="253"/>
      <c r="H1063" s="256">
        <v>23.34</v>
      </c>
      <c r="I1063" s="257"/>
      <c r="J1063" s="253"/>
      <c r="K1063" s="253"/>
      <c r="L1063" s="258"/>
      <c r="M1063" s="259"/>
      <c r="N1063" s="260"/>
      <c r="O1063" s="260"/>
      <c r="P1063" s="260"/>
      <c r="Q1063" s="260"/>
      <c r="R1063" s="260"/>
      <c r="S1063" s="260"/>
      <c r="T1063" s="261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62" t="s">
        <v>165</v>
      </c>
      <c r="AU1063" s="262" t="s">
        <v>85</v>
      </c>
      <c r="AV1063" s="14" t="s">
        <v>85</v>
      </c>
      <c r="AW1063" s="14" t="s">
        <v>32</v>
      </c>
      <c r="AX1063" s="14" t="s">
        <v>76</v>
      </c>
      <c r="AY1063" s="262" t="s">
        <v>156</v>
      </c>
    </row>
    <row r="1064" s="13" customFormat="1">
      <c r="A1064" s="13"/>
      <c r="B1064" s="241"/>
      <c r="C1064" s="242"/>
      <c r="D1064" s="243" t="s">
        <v>165</v>
      </c>
      <c r="E1064" s="244" t="s">
        <v>1</v>
      </c>
      <c r="F1064" s="245" t="s">
        <v>266</v>
      </c>
      <c r="G1064" s="242"/>
      <c r="H1064" s="244" t="s">
        <v>1</v>
      </c>
      <c r="I1064" s="246"/>
      <c r="J1064" s="242"/>
      <c r="K1064" s="242"/>
      <c r="L1064" s="247"/>
      <c r="M1064" s="248"/>
      <c r="N1064" s="249"/>
      <c r="O1064" s="249"/>
      <c r="P1064" s="249"/>
      <c r="Q1064" s="249"/>
      <c r="R1064" s="249"/>
      <c r="S1064" s="249"/>
      <c r="T1064" s="250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51" t="s">
        <v>165</v>
      </c>
      <c r="AU1064" s="251" t="s">
        <v>85</v>
      </c>
      <c r="AV1064" s="13" t="s">
        <v>83</v>
      </c>
      <c r="AW1064" s="13" t="s">
        <v>32</v>
      </c>
      <c r="AX1064" s="13" t="s">
        <v>76</v>
      </c>
      <c r="AY1064" s="251" t="s">
        <v>156</v>
      </c>
    </row>
    <row r="1065" s="14" customFormat="1">
      <c r="A1065" s="14"/>
      <c r="B1065" s="252"/>
      <c r="C1065" s="253"/>
      <c r="D1065" s="243" t="s">
        <v>165</v>
      </c>
      <c r="E1065" s="254" t="s">
        <v>1</v>
      </c>
      <c r="F1065" s="255" t="s">
        <v>795</v>
      </c>
      <c r="G1065" s="253"/>
      <c r="H1065" s="256">
        <v>0.56000000000000005</v>
      </c>
      <c r="I1065" s="257"/>
      <c r="J1065" s="253"/>
      <c r="K1065" s="253"/>
      <c r="L1065" s="258"/>
      <c r="M1065" s="259"/>
      <c r="N1065" s="260"/>
      <c r="O1065" s="260"/>
      <c r="P1065" s="260"/>
      <c r="Q1065" s="260"/>
      <c r="R1065" s="260"/>
      <c r="S1065" s="260"/>
      <c r="T1065" s="261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62" t="s">
        <v>165</v>
      </c>
      <c r="AU1065" s="262" t="s">
        <v>85</v>
      </c>
      <c r="AV1065" s="14" t="s">
        <v>85</v>
      </c>
      <c r="AW1065" s="14" t="s">
        <v>32</v>
      </c>
      <c r="AX1065" s="14" t="s">
        <v>76</v>
      </c>
      <c r="AY1065" s="262" t="s">
        <v>156</v>
      </c>
    </row>
    <row r="1066" s="14" customFormat="1">
      <c r="A1066" s="14"/>
      <c r="B1066" s="252"/>
      <c r="C1066" s="253"/>
      <c r="D1066" s="243" t="s">
        <v>165</v>
      </c>
      <c r="E1066" s="254" t="s">
        <v>1</v>
      </c>
      <c r="F1066" s="255" t="s">
        <v>796</v>
      </c>
      <c r="G1066" s="253"/>
      <c r="H1066" s="256">
        <v>0.41999999999999998</v>
      </c>
      <c r="I1066" s="257"/>
      <c r="J1066" s="253"/>
      <c r="K1066" s="253"/>
      <c r="L1066" s="258"/>
      <c r="M1066" s="259"/>
      <c r="N1066" s="260"/>
      <c r="O1066" s="260"/>
      <c r="P1066" s="260"/>
      <c r="Q1066" s="260"/>
      <c r="R1066" s="260"/>
      <c r="S1066" s="260"/>
      <c r="T1066" s="261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62" t="s">
        <v>165</v>
      </c>
      <c r="AU1066" s="262" t="s">
        <v>85</v>
      </c>
      <c r="AV1066" s="14" t="s">
        <v>85</v>
      </c>
      <c r="AW1066" s="14" t="s">
        <v>32</v>
      </c>
      <c r="AX1066" s="14" t="s">
        <v>76</v>
      </c>
      <c r="AY1066" s="262" t="s">
        <v>156</v>
      </c>
    </row>
    <row r="1067" s="13" customFormat="1">
      <c r="A1067" s="13"/>
      <c r="B1067" s="241"/>
      <c r="C1067" s="242"/>
      <c r="D1067" s="243" t="s">
        <v>165</v>
      </c>
      <c r="E1067" s="244" t="s">
        <v>1</v>
      </c>
      <c r="F1067" s="245" t="s">
        <v>269</v>
      </c>
      <c r="G1067" s="242"/>
      <c r="H1067" s="244" t="s">
        <v>1</v>
      </c>
      <c r="I1067" s="246"/>
      <c r="J1067" s="242"/>
      <c r="K1067" s="242"/>
      <c r="L1067" s="247"/>
      <c r="M1067" s="248"/>
      <c r="N1067" s="249"/>
      <c r="O1067" s="249"/>
      <c r="P1067" s="249"/>
      <c r="Q1067" s="249"/>
      <c r="R1067" s="249"/>
      <c r="S1067" s="249"/>
      <c r="T1067" s="250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1" t="s">
        <v>165</v>
      </c>
      <c r="AU1067" s="251" t="s">
        <v>85</v>
      </c>
      <c r="AV1067" s="13" t="s">
        <v>83</v>
      </c>
      <c r="AW1067" s="13" t="s">
        <v>32</v>
      </c>
      <c r="AX1067" s="13" t="s">
        <v>76</v>
      </c>
      <c r="AY1067" s="251" t="s">
        <v>156</v>
      </c>
    </row>
    <row r="1068" s="14" customFormat="1">
      <c r="A1068" s="14"/>
      <c r="B1068" s="252"/>
      <c r="C1068" s="253"/>
      <c r="D1068" s="243" t="s">
        <v>165</v>
      </c>
      <c r="E1068" s="254" t="s">
        <v>1</v>
      </c>
      <c r="F1068" s="255" t="s">
        <v>474</v>
      </c>
      <c r="G1068" s="253"/>
      <c r="H1068" s="256">
        <v>-3</v>
      </c>
      <c r="I1068" s="257"/>
      <c r="J1068" s="253"/>
      <c r="K1068" s="253"/>
      <c r="L1068" s="258"/>
      <c r="M1068" s="259"/>
      <c r="N1068" s="260"/>
      <c r="O1068" s="260"/>
      <c r="P1068" s="260"/>
      <c r="Q1068" s="260"/>
      <c r="R1068" s="260"/>
      <c r="S1068" s="260"/>
      <c r="T1068" s="261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62" t="s">
        <v>165</v>
      </c>
      <c r="AU1068" s="262" t="s">
        <v>85</v>
      </c>
      <c r="AV1068" s="14" t="s">
        <v>85</v>
      </c>
      <c r="AW1068" s="14" t="s">
        <v>32</v>
      </c>
      <c r="AX1068" s="14" t="s">
        <v>76</v>
      </c>
      <c r="AY1068" s="262" t="s">
        <v>156</v>
      </c>
    </row>
    <row r="1069" s="15" customFormat="1">
      <c r="A1069" s="15"/>
      <c r="B1069" s="263"/>
      <c r="C1069" s="264"/>
      <c r="D1069" s="243" t="s">
        <v>165</v>
      </c>
      <c r="E1069" s="265" t="s">
        <v>1</v>
      </c>
      <c r="F1069" s="266" t="s">
        <v>168</v>
      </c>
      <c r="G1069" s="264"/>
      <c r="H1069" s="267">
        <v>211.125</v>
      </c>
      <c r="I1069" s="268"/>
      <c r="J1069" s="264"/>
      <c r="K1069" s="264"/>
      <c r="L1069" s="269"/>
      <c r="M1069" s="270"/>
      <c r="N1069" s="271"/>
      <c r="O1069" s="271"/>
      <c r="P1069" s="271"/>
      <c r="Q1069" s="271"/>
      <c r="R1069" s="271"/>
      <c r="S1069" s="271"/>
      <c r="T1069" s="272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T1069" s="273" t="s">
        <v>165</v>
      </c>
      <c r="AU1069" s="273" t="s">
        <v>85</v>
      </c>
      <c r="AV1069" s="15" t="s">
        <v>163</v>
      </c>
      <c r="AW1069" s="15" t="s">
        <v>32</v>
      </c>
      <c r="AX1069" s="15" t="s">
        <v>83</v>
      </c>
      <c r="AY1069" s="273" t="s">
        <v>156</v>
      </c>
    </row>
    <row r="1070" s="2" customFormat="1" ht="21.75" customHeight="1">
      <c r="A1070" s="38"/>
      <c r="B1070" s="39"/>
      <c r="C1070" s="227" t="s">
        <v>859</v>
      </c>
      <c r="D1070" s="227" t="s">
        <v>159</v>
      </c>
      <c r="E1070" s="228" t="s">
        <v>860</v>
      </c>
      <c r="F1070" s="229" t="s">
        <v>861</v>
      </c>
      <c r="G1070" s="230" t="s">
        <v>162</v>
      </c>
      <c r="H1070" s="231">
        <v>103.584</v>
      </c>
      <c r="I1070" s="232"/>
      <c r="J1070" s="233">
        <f>ROUND(I1070*H1070,2)</f>
        <v>0</v>
      </c>
      <c r="K1070" s="234"/>
      <c r="L1070" s="44"/>
      <c r="M1070" s="235" t="s">
        <v>1</v>
      </c>
      <c r="N1070" s="236" t="s">
        <v>41</v>
      </c>
      <c r="O1070" s="91"/>
      <c r="P1070" s="237">
        <f>O1070*H1070</f>
        <v>0</v>
      </c>
      <c r="Q1070" s="237">
        <v>0.00038999999999999999</v>
      </c>
      <c r="R1070" s="237">
        <f>Q1070*H1070</f>
        <v>0.040397759999999998</v>
      </c>
      <c r="S1070" s="237">
        <v>1.0000000000000001E-05</v>
      </c>
      <c r="T1070" s="238">
        <f>S1070*H1070</f>
        <v>0.0010358400000000001</v>
      </c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R1070" s="239" t="s">
        <v>163</v>
      </c>
      <c r="AT1070" s="239" t="s">
        <v>159</v>
      </c>
      <c r="AU1070" s="239" t="s">
        <v>85</v>
      </c>
      <c r="AY1070" s="17" t="s">
        <v>156</v>
      </c>
      <c r="BE1070" s="240">
        <f>IF(N1070="základní",J1070,0)</f>
        <v>0</v>
      </c>
      <c r="BF1070" s="240">
        <f>IF(N1070="snížená",J1070,0)</f>
        <v>0</v>
      </c>
      <c r="BG1070" s="240">
        <f>IF(N1070="zákl. přenesená",J1070,0)</f>
        <v>0</v>
      </c>
      <c r="BH1070" s="240">
        <f>IF(N1070="sníž. přenesená",J1070,0)</f>
        <v>0</v>
      </c>
      <c r="BI1070" s="240">
        <f>IF(N1070="nulová",J1070,0)</f>
        <v>0</v>
      </c>
      <c r="BJ1070" s="17" t="s">
        <v>83</v>
      </c>
      <c r="BK1070" s="240">
        <f>ROUND(I1070*H1070,2)</f>
        <v>0</v>
      </c>
      <c r="BL1070" s="17" t="s">
        <v>163</v>
      </c>
      <c r="BM1070" s="239" t="s">
        <v>862</v>
      </c>
    </row>
    <row r="1071" s="13" customFormat="1">
      <c r="A1071" s="13"/>
      <c r="B1071" s="241"/>
      <c r="C1071" s="242"/>
      <c r="D1071" s="243" t="s">
        <v>165</v>
      </c>
      <c r="E1071" s="244" t="s">
        <v>1</v>
      </c>
      <c r="F1071" s="245" t="s">
        <v>863</v>
      </c>
      <c r="G1071" s="242"/>
      <c r="H1071" s="244" t="s">
        <v>1</v>
      </c>
      <c r="I1071" s="246"/>
      <c r="J1071" s="242"/>
      <c r="K1071" s="242"/>
      <c r="L1071" s="247"/>
      <c r="M1071" s="248"/>
      <c r="N1071" s="249"/>
      <c r="O1071" s="249"/>
      <c r="P1071" s="249"/>
      <c r="Q1071" s="249"/>
      <c r="R1071" s="249"/>
      <c r="S1071" s="249"/>
      <c r="T1071" s="250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51" t="s">
        <v>165</v>
      </c>
      <c r="AU1071" s="251" t="s">
        <v>85</v>
      </c>
      <c r="AV1071" s="13" t="s">
        <v>83</v>
      </c>
      <c r="AW1071" s="13" t="s">
        <v>32</v>
      </c>
      <c r="AX1071" s="13" t="s">
        <v>76</v>
      </c>
      <c r="AY1071" s="251" t="s">
        <v>156</v>
      </c>
    </row>
    <row r="1072" s="14" customFormat="1">
      <c r="A1072" s="14"/>
      <c r="B1072" s="252"/>
      <c r="C1072" s="253"/>
      <c r="D1072" s="243" t="s">
        <v>165</v>
      </c>
      <c r="E1072" s="254" t="s">
        <v>1</v>
      </c>
      <c r="F1072" s="255" t="s">
        <v>864</v>
      </c>
      <c r="G1072" s="253"/>
      <c r="H1072" s="256">
        <v>0.93799999999999994</v>
      </c>
      <c r="I1072" s="257"/>
      <c r="J1072" s="253"/>
      <c r="K1072" s="253"/>
      <c r="L1072" s="258"/>
      <c r="M1072" s="259"/>
      <c r="N1072" s="260"/>
      <c r="O1072" s="260"/>
      <c r="P1072" s="260"/>
      <c r="Q1072" s="260"/>
      <c r="R1072" s="260"/>
      <c r="S1072" s="260"/>
      <c r="T1072" s="261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62" t="s">
        <v>165</v>
      </c>
      <c r="AU1072" s="262" t="s">
        <v>85</v>
      </c>
      <c r="AV1072" s="14" t="s">
        <v>85</v>
      </c>
      <c r="AW1072" s="14" t="s">
        <v>32</v>
      </c>
      <c r="AX1072" s="14" t="s">
        <v>76</v>
      </c>
      <c r="AY1072" s="262" t="s">
        <v>156</v>
      </c>
    </row>
    <row r="1073" s="14" customFormat="1">
      <c r="A1073" s="14"/>
      <c r="B1073" s="252"/>
      <c r="C1073" s="253"/>
      <c r="D1073" s="243" t="s">
        <v>165</v>
      </c>
      <c r="E1073" s="254" t="s">
        <v>1</v>
      </c>
      <c r="F1073" s="255" t="s">
        <v>865</v>
      </c>
      <c r="G1073" s="253"/>
      <c r="H1073" s="256">
        <v>1.25</v>
      </c>
      <c r="I1073" s="257"/>
      <c r="J1073" s="253"/>
      <c r="K1073" s="253"/>
      <c r="L1073" s="258"/>
      <c r="M1073" s="259"/>
      <c r="N1073" s="260"/>
      <c r="O1073" s="260"/>
      <c r="P1073" s="260"/>
      <c r="Q1073" s="260"/>
      <c r="R1073" s="260"/>
      <c r="S1073" s="260"/>
      <c r="T1073" s="261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62" t="s">
        <v>165</v>
      </c>
      <c r="AU1073" s="262" t="s">
        <v>85</v>
      </c>
      <c r="AV1073" s="14" t="s">
        <v>85</v>
      </c>
      <c r="AW1073" s="14" t="s">
        <v>32</v>
      </c>
      <c r="AX1073" s="14" t="s">
        <v>76</v>
      </c>
      <c r="AY1073" s="262" t="s">
        <v>156</v>
      </c>
    </row>
    <row r="1074" s="14" customFormat="1">
      <c r="A1074" s="14"/>
      <c r="B1074" s="252"/>
      <c r="C1074" s="253"/>
      <c r="D1074" s="243" t="s">
        <v>165</v>
      </c>
      <c r="E1074" s="254" t="s">
        <v>1</v>
      </c>
      <c r="F1074" s="255" t="s">
        <v>866</v>
      </c>
      <c r="G1074" s="253"/>
      <c r="H1074" s="256">
        <v>3</v>
      </c>
      <c r="I1074" s="257"/>
      <c r="J1074" s="253"/>
      <c r="K1074" s="253"/>
      <c r="L1074" s="258"/>
      <c r="M1074" s="259"/>
      <c r="N1074" s="260"/>
      <c r="O1074" s="260"/>
      <c r="P1074" s="260"/>
      <c r="Q1074" s="260"/>
      <c r="R1074" s="260"/>
      <c r="S1074" s="260"/>
      <c r="T1074" s="261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62" t="s">
        <v>165</v>
      </c>
      <c r="AU1074" s="262" t="s">
        <v>85</v>
      </c>
      <c r="AV1074" s="14" t="s">
        <v>85</v>
      </c>
      <c r="AW1074" s="14" t="s">
        <v>32</v>
      </c>
      <c r="AX1074" s="14" t="s">
        <v>76</v>
      </c>
      <c r="AY1074" s="262" t="s">
        <v>156</v>
      </c>
    </row>
    <row r="1075" s="14" customFormat="1">
      <c r="A1075" s="14"/>
      <c r="B1075" s="252"/>
      <c r="C1075" s="253"/>
      <c r="D1075" s="243" t="s">
        <v>165</v>
      </c>
      <c r="E1075" s="254" t="s">
        <v>1</v>
      </c>
      <c r="F1075" s="255" t="s">
        <v>867</v>
      </c>
      <c r="G1075" s="253"/>
      <c r="H1075" s="256">
        <v>3.548</v>
      </c>
      <c r="I1075" s="257"/>
      <c r="J1075" s="253"/>
      <c r="K1075" s="253"/>
      <c r="L1075" s="258"/>
      <c r="M1075" s="259"/>
      <c r="N1075" s="260"/>
      <c r="O1075" s="260"/>
      <c r="P1075" s="260"/>
      <c r="Q1075" s="260"/>
      <c r="R1075" s="260"/>
      <c r="S1075" s="260"/>
      <c r="T1075" s="261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62" t="s">
        <v>165</v>
      </c>
      <c r="AU1075" s="262" t="s">
        <v>85</v>
      </c>
      <c r="AV1075" s="14" t="s">
        <v>85</v>
      </c>
      <c r="AW1075" s="14" t="s">
        <v>32</v>
      </c>
      <c r="AX1075" s="14" t="s">
        <v>76</v>
      </c>
      <c r="AY1075" s="262" t="s">
        <v>156</v>
      </c>
    </row>
    <row r="1076" s="14" customFormat="1">
      <c r="A1076" s="14"/>
      <c r="B1076" s="252"/>
      <c r="C1076" s="253"/>
      <c r="D1076" s="243" t="s">
        <v>165</v>
      </c>
      <c r="E1076" s="254" t="s">
        <v>1</v>
      </c>
      <c r="F1076" s="255" t="s">
        <v>175</v>
      </c>
      <c r="G1076" s="253"/>
      <c r="H1076" s="256">
        <v>7.5</v>
      </c>
      <c r="I1076" s="257"/>
      <c r="J1076" s="253"/>
      <c r="K1076" s="253"/>
      <c r="L1076" s="258"/>
      <c r="M1076" s="259"/>
      <c r="N1076" s="260"/>
      <c r="O1076" s="260"/>
      <c r="P1076" s="260"/>
      <c r="Q1076" s="260"/>
      <c r="R1076" s="260"/>
      <c r="S1076" s="260"/>
      <c r="T1076" s="261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62" t="s">
        <v>165</v>
      </c>
      <c r="AU1076" s="262" t="s">
        <v>85</v>
      </c>
      <c r="AV1076" s="14" t="s">
        <v>85</v>
      </c>
      <c r="AW1076" s="14" t="s">
        <v>32</v>
      </c>
      <c r="AX1076" s="14" t="s">
        <v>76</v>
      </c>
      <c r="AY1076" s="262" t="s">
        <v>156</v>
      </c>
    </row>
    <row r="1077" s="14" customFormat="1">
      <c r="A1077" s="14"/>
      <c r="B1077" s="252"/>
      <c r="C1077" s="253"/>
      <c r="D1077" s="243" t="s">
        <v>165</v>
      </c>
      <c r="E1077" s="254" t="s">
        <v>1</v>
      </c>
      <c r="F1077" s="255" t="s">
        <v>868</v>
      </c>
      <c r="G1077" s="253"/>
      <c r="H1077" s="256">
        <v>5.7999999999999998</v>
      </c>
      <c r="I1077" s="257"/>
      <c r="J1077" s="253"/>
      <c r="K1077" s="253"/>
      <c r="L1077" s="258"/>
      <c r="M1077" s="259"/>
      <c r="N1077" s="260"/>
      <c r="O1077" s="260"/>
      <c r="P1077" s="260"/>
      <c r="Q1077" s="260"/>
      <c r="R1077" s="260"/>
      <c r="S1077" s="260"/>
      <c r="T1077" s="261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62" t="s">
        <v>165</v>
      </c>
      <c r="AU1077" s="262" t="s">
        <v>85</v>
      </c>
      <c r="AV1077" s="14" t="s">
        <v>85</v>
      </c>
      <c r="AW1077" s="14" t="s">
        <v>32</v>
      </c>
      <c r="AX1077" s="14" t="s">
        <v>76</v>
      </c>
      <c r="AY1077" s="262" t="s">
        <v>156</v>
      </c>
    </row>
    <row r="1078" s="14" customFormat="1">
      <c r="A1078" s="14"/>
      <c r="B1078" s="252"/>
      <c r="C1078" s="253"/>
      <c r="D1078" s="243" t="s">
        <v>165</v>
      </c>
      <c r="E1078" s="254" t="s">
        <v>1</v>
      </c>
      <c r="F1078" s="255" t="s">
        <v>869</v>
      </c>
      <c r="G1078" s="253"/>
      <c r="H1078" s="256">
        <v>31.739999999999998</v>
      </c>
      <c r="I1078" s="257"/>
      <c r="J1078" s="253"/>
      <c r="K1078" s="253"/>
      <c r="L1078" s="258"/>
      <c r="M1078" s="259"/>
      <c r="N1078" s="260"/>
      <c r="O1078" s="260"/>
      <c r="P1078" s="260"/>
      <c r="Q1078" s="260"/>
      <c r="R1078" s="260"/>
      <c r="S1078" s="260"/>
      <c r="T1078" s="261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62" t="s">
        <v>165</v>
      </c>
      <c r="AU1078" s="262" t="s">
        <v>85</v>
      </c>
      <c r="AV1078" s="14" t="s">
        <v>85</v>
      </c>
      <c r="AW1078" s="14" t="s">
        <v>32</v>
      </c>
      <c r="AX1078" s="14" t="s">
        <v>76</v>
      </c>
      <c r="AY1078" s="262" t="s">
        <v>156</v>
      </c>
    </row>
    <row r="1079" s="13" customFormat="1">
      <c r="A1079" s="13"/>
      <c r="B1079" s="241"/>
      <c r="C1079" s="242"/>
      <c r="D1079" s="243" t="s">
        <v>165</v>
      </c>
      <c r="E1079" s="244" t="s">
        <v>1</v>
      </c>
      <c r="F1079" s="245" t="s">
        <v>870</v>
      </c>
      <c r="G1079" s="242"/>
      <c r="H1079" s="244" t="s">
        <v>1</v>
      </c>
      <c r="I1079" s="246"/>
      <c r="J1079" s="242"/>
      <c r="K1079" s="242"/>
      <c r="L1079" s="247"/>
      <c r="M1079" s="248"/>
      <c r="N1079" s="249"/>
      <c r="O1079" s="249"/>
      <c r="P1079" s="249"/>
      <c r="Q1079" s="249"/>
      <c r="R1079" s="249"/>
      <c r="S1079" s="249"/>
      <c r="T1079" s="250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51" t="s">
        <v>165</v>
      </c>
      <c r="AU1079" s="251" t="s">
        <v>85</v>
      </c>
      <c r="AV1079" s="13" t="s">
        <v>83</v>
      </c>
      <c r="AW1079" s="13" t="s">
        <v>32</v>
      </c>
      <c r="AX1079" s="13" t="s">
        <v>76</v>
      </c>
      <c r="AY1079" s="251" t="s">
        <v>156</v>
      </c>
    </row>
    <row r="1080" s="14" customFormat="1">
      <c r="A1080" s="14"/>
      <c r="B1080" s="252"/>
      <c r="C1080" s="253"/>
      <c r="D1080" s="243" t="s">
        <v>165</v>
      </c>
      <c r="E1080" s="254" t="s">
        <v>1</v>
      </c>
      <c r="F1080" s="255" t="s">
        <v>864</v>
      </c>
      <c r="G1080" s="253"/>
      <c r="H1080" s="256">
        <v>0.93799999999999994</v>
      </c>
      <c r="I1080" s="257"/>
      <c r="J1080" s="253"/>
      <c r="K1080" s="253"/>
      <c r="L1080" s="258"/>
      <c r="M1080" s="259"/>
      <c r="N1080" s="260"/>
      <c r="O1080" s="260"/>
      <c r="P1080" s="260"/>
      <c r="Q1080" s="260"/>
      <c r="R1080" s="260"/>
      <c r="S1080" s="260"/>
      <c r="T1080" s="261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62" t="s">
        <v>165</v>
      </c>
      <c r="AU1080" s="262" t="s">
        <v>85</v>
      </c>
      <c r="AV1080" s="14" t="s">
        <v>85</v>
      </c>
      <c r="AW1080" s="14" t="s">
        <v>32</v>
      </c>
      <c r="AX1080" s="14" t="s">
        <v>76</v>
      </c>
      <c r="AY1080" s="262" t="s">
        <v>156</v>
      </c>
    </row>
    <row r="1081" s="14" customFormat="1">
      <c r="A1081" s="14"/>
      <c r="B1081" s="252"/>
      <c r="C1081" s="253"/>
      <c r="D1081" s="243" t="s">
        <v>165</v>
      </c>
      <c r="E1081" s="254" t="s">
        <v>1</v>
      </c>
      <c r="F1081" s="255" t="s">
        <v>865</v>
      </c>
      <c r="G1081" s="253"/>
      <c r="H1081" s="256">
        <v>1.25</v>
      </c>
      <c r="I1081" s="257"/>
      <c r="J1081" s="253"/>
      <c r="K1081" s="253"/>
      <c r="L1081" s="258"/>
      <c r="M1081" s="259"/>
      <c r="N1081" s="260"/>
      <c r="O1081" s="260"/>
      <c r="P1081" s="260"/>
      <c r="Q1081" s="260"/>
      <c r="R1081" s="260"/>
      <c r="S1081" s="260"/>
      <c r="T1081" s="261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62" t="s">
        <v>165</v>
      </c>
      <c r="AU1081" s="262" t="s">
        <v>85</v>
      </c>
      <c r="AV1081" s="14" t="s">
        <v>85</v>
      </c>
      <c r="AW1081" s="14" t="s">
        <v>32</v>
      </c>
      <c r="AX1081" s="14" t="s">
        <v>76</v>
      </c>
      <c r="AY1081" s="262" t="s">
        <v>156</v>
      </c>
    </row>
    <row r="1082" s="14" customFormat="1">
      <c r="A1082" s="14"/>
      <c r="B1082" s="252"/>
      <c r="C1082" s="253"/>
      <c r="D1082" s="243" t="s">
        <v>165</v>
      </c>
      <c r="E1082" s="254" t="s">
        <v>1</v>
      </c>
      <c r="F1082" s="255" t="s">
        <v>866</v>
      </c>
      <c r="G1082" s="253"/>
      <c r="H1082" s="256">
        <v>3</v>
      </c>
      <c r="I1082" s="257"/>
      <c r="J1082" s="253"/>
      <c r="K1082" s="253"/>
      <c r="L1082" s="258"/>
      <c r="M1082" s="259"/>
      <c r="N1082" s="260"/>
      <c r="O1082" s="260"/>
      <c r="P1082" s="260"/>
      <c r="Q1082" s="260"/>
      <c r="R1082" s="260"/>
      <c r="S1082" s="260"/>
      <c r="T1082" s="261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62" t="s">
        <v>165</v>
      </c>
      <c r="AU1082" s="262" t="s">
        <v>85</v>
      </c>
      <c r="AV1082" s="14" t="s">
        <v>85</v>
      </c>
      <c r="AW1082" s="14" t="s">
        <v>32</v>
      </c>
      <c r="AX1082" s="14" t="s">
        <v>76</v>
      </c>
      <c r="AY1082" s="262" t="s">
        <v>156</v>
      </c>
    </row>
    <row r="1083" s="14" customFormat="1">
      <c r="A1083" s="14"/>
      <c r="B1083" s="252"/>
      <c r="C1083" s="253"/>
      <c r="D1083" s="243" t="s">
        <v>165</v>
      </c>
      <c r="E1083" s="254" t="s">
        <v>1</v>
      </c>
      <c r="F1083" s="255" t="s">
        <v>175</v>
      </c>
      <c r="G1083" s="253"/>
      <c r="H1083" s="256">
        <v>7.5</v>
      </c>
      <c r="I1083" s="257"/>
      <c r="J1083" s="253"/>
      <c r="K1083" s="253"/>
      <c r="L1083" s="258"/>
      <c r="M1083" s="259"/>
      <c r="N1083" s="260"/>
      <c r="O1083" s="260"/>
      <c r="P1083" s="260"/>
      <c r="Q1083" s="260"/>
      <c r="R1083" s="260"/>
      <c r="S1083" s="260"/>
      <c r="T1083" s="261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62" t="s">
        <v>165</v>
      </c>
      <c r="AU1083" s="262" t="s">
        <v>85</v>
      </c>
      <c r="AV1083" s="14" t="s">
        <v>85</v>
      </c>
      <c r="AW1083" s="14" t="s">
        <v>32</v>
      </c>
      <c r="AX1083" s="14" t="s">
        <v>76</v>
      </c>
      <c r="AY1083" s="262" t="s">
        <v>156</v>
      </c>
    </row>
    <row r="1084" s="14" customFormat="1">
      <c r="A1084" s="14"/>
      <c r="B1084" s="252"/>
      <c r="C1084" s="253"/>
      <c r="D1084" s="243" t="s">
        <v>165</v>
      </c>
      <c r="E1084" s="254" t="s">
        <v>1</v>
      </c>
      <c r="F1084" s="255" t="s">
        <v>871</v>
      </c>
      <c r="G1084" s="253"/>
      <c r="H1084" s="256">
        <v>5.3799999999999999</v>
      </c>
      <c r="I1084" s="257"/>
      <c r="J1084" s="253"/>
      <c r="K1084" s="253"/>
      <c r="L1084" s="258"/>
      <c r="M1084" s="259"/>
      <c r="N1084" s="260"/>
      <c r="O1084" s="260"/>
      <c r="P1084" s="260"/>
      <c r="Q1084" s="260"/>
      <c r="R1084" s="260"/>
      <c r="S1084" s="260"/>
      <c r="T1084" s="261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2" t="s">
        <v>165</v>
      </c>
      <c r="AU1084" s="262" t="s">
        <v>85</v>
      </c>
      <c r="AV1084" s="14" t="s">
        <v>85</v>
      </c>
      <c r="AW1084" s="14" t="s">
        <v>32</v>
      </c>
      <c r="AX1084" s="14" t="s">
        <v>76</v>
      </c>
      <c r="AY1084" s="262" t="s">
        <v>156</v>
      </c>
    </row>
    <row r="1085" s="14" customFormat="1">
      <c r="A1085" s="14"/>
      <c r="B1085" s="252"/>
      <c r="C1085" s="253"/>
      <c r="D1085" s="243" t="s">
        <v>165</v>
      </c>
      <c r="E1085" s="254" t="s">
        <v>1</v>
      </c>
      <c r="F1085" s="255" t="s">
        <v>869</v>
      </c>
      <c r="G1085" s="253"/>
      <c r="H1085" s="256">
        <v>31.739999999999998</v>
      </c>
      <c r="I1085" s="257"/>
      <c r="J1085" s="253"/>
      <c r="K1085" s="253"/>
      <c r="L1085" s="258"/>
      <c r="M1085" s="259"/>
      <c r="N1085" s="260"/>
      <c r="O1085" s="260"/>
      <c r="P1085" s="260"/>
      <c r="Q1085" s="260"/>
      <c r="R1085" s="260"/>
      <c r="S1085" s="260"/>
      <c r="T1085" s="261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2" t="s">
        <v>165</v>
      </c>
      <c r="AU1085" s="262" t="s">
        <v>85</v>
      </c>
      <c r="AV1085" s="14" t="s">
        <v>85</v>
      </c>
      <c r="AW1085" s="14" t="s">
        <v>32</v>
      </c>
      <c r="AX1085" s="14" t="s">
        <v>76</v>
      </c>
      <c r="AY1085" s="262" t="s">
        <v>156</v>
      </c>
    </row>
    <row r="1086" s="15" customFormat="1">
      <c r="A1086" s="15"/>
      <c r="B1086" s="263"/>
      <c r="C1086" s="264"/>
      <c r="D1086" s="243" t="s">
        <v>165</v>
      </c>
      <c r="E1086" s="265" t="s">
        <v>1</v>
      </c>
      <c r="F1086" s="266" t="s">
        <v>168</v>
      </c>
      <c r="G1086" s="264"/>
      <c r="H1086" s="267">
        <v>103.58399999999999</v>
      </c>
      <c r="I1086" s="268"/>
      <c r="J1086" s="264"/>
      <c r="K1086" s="264"/>
      <c r="L1086" s="269"/>
      <c r="M1086" s="270"/>
      <c r="N1086" s="271"/>
      <c r="O1086" s="271"/>
      <c r="P1086" s="271"/>
      <c r="Q1086" s="271"/>
      <c r="R1086" s="271"/>
      <c r="S1086" s="271"/>
      <c r="T1086" s="272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T1086" s="273" t="s">
        <v>165</v>
      </c>
      <c r="AU1086" s="273" t="s">
        <v>85</v>
      </c>
      <c r="AV1086" s="15" t="s">
        <v>163</v>
      </c>
      <c r="AW1086" s="15" t="s">
        <v>32</v>
      </c>
      <c r="AX1086" s="15" t="s">
        <v>83</v>
      </c>
      <c r="AY1086" s="273" t="s">
        <v>156</v>
      </c>
    </row>
    <row r="1087" s="2" customFormat="1" ht="33" customHeight="1">
      <c r="A1087" s="38"/>
      <c r="B1087" s="39"/>
      <c r="C1087" s="227" t="s">
        <v>872</v>
      </c>
      <c r="D1087" s="227" t="s">
        <v>159</v>
      </c>
      <c r="E1087" s="228" t="s">
        <v>873</v>
      </c>
      <c r="F1087" s="229" t="s">
        <v>874</v>
      </c>
      <c r="G1087" s="230" t="s">
        <v>179</v>
      </c>
      <c r="H1087" s="231">
        <v>3.198</v>
      </c>
      <c r="I1087" s="232"/>
      <c r="J1087" s="233">
        <f>ROUND(I1087*H1087,2)</f>
        <v>0</v>
      </c>
      <c r="K1087" s="234"/>
      <c r="L1087" s="44"/>
      <c r="M1087" s="235" t="s">
        <v>1</v>
      </c>
      <c r="N1087" s="236" t="s">
        <v>41</v>
      </c>
      <c r="O1087" s="91"/>
      <c r="P1087" s="237">
        <f>O1087*H1087</f>
        <v>0</v>
      </c>
      <c r="Q1087" s="237">
        <v>2.5018699999999998</v>
      </c>
      <c r="R1087" s="237">
        <f>Q1087*H1087</f>
        <v>8.0009802599999986</v>
      </c>
      <c r="S1087" s="237">
        <v>0</v>
      </c>
      <c r="T1087" s="238">
        <f>S1087*H1087</f>
        <v>0</v>
      </c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R1087" s="239" t="s">
        <v>163</v>
      </c>
      <c r="AT1087" s="239" t="s">
        <v>159</v>
      </c>
      <c r="AU1087" s="239" t="s">
        <v>85</v>
      </c>
      <c r="AY1087" s="17" t="s">
        <v>156</v>
      </c>
      <c r="BE1087" s="240">
        <f>IF(N1087="základní",J1087,0)</f>
        <v>0</v>
      </c>
      <c r="BF1087" s="240">
        <f>IF(N1087="snížená",J1087,0)</f>
        <v>0</v>
      </c>
      <c r="BG1087" s="240">
        <f>IF(N1087="zákl. přenesená",J1087,0)</f>
        <v>0</v>
      </c>
      <c r="BH1087" s="240">
        <f>IF(N1087="sníž. přenesená",J1087,0)</f>
        <v>0</v>
      </c>
      <c r="BI1087" s="240">
        <f>IF(N1087="nulová",J1087,0)</f>
        <v>0</v>
      </c>
      <c r="BJ1087" s="17" t="s">
        <v>83</v>
      </c>
      <c r="BK1087" s="240">
        <f>ROUND(I1087*H1087,2)</f>
        <v>0</v>
      </c>
      <c r="BL1087" s="17" t="s">
        <v>163</v>
      </c>
      <c r="BM1087" s="239" t="s">
        <v>875</v>
      </c>
    </row>
    <row r="1088" s="13" customFormat="1">
      <c r="A1088" s="13"/>
      <c r="B1088" s="241"/>
      <c r="C1088" s="242"/>
      <c r="D1088" s="243" t="s">
        <v>165</v>
      </c>
      <c r="E1088" s="244" t="s">
        <v>1</v>
      </c>
      <c r="F1088" s="245" t="s">
        <v>374</v>
      </c>
      <c r="G1088" s="242"/>
      <c r="H1088" s="244" t="s">
        <v>1</v>
      </c>
      <c r="I1088" s="246"/>
      <c r="J1088" s="242"/>
      <c r="K1088" s="242"/>
      <c r="L1088" s="247"/>
      <c r="M1088" s="248"/>
      <c r="N1088" s="249"/>
      <c r="O1088" s="249"/>
      <c r="P1088" s="249"/>
      <c r="Q1088" s="249"/>
      <c r="R1088" s="249"/>
      <c r="S1088" s="249"/>
      <c r="T1088" s="250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51" t="s">
        <v>165</v>
      </c>
      <c r="AU1088" s="251" t="s">
        <v>85</v>
      </c>
      <c r="AV1088" s="13" t="s">
        <v>83</v>
      </c>
      <c r="AW1088" s="13" t="s">
        <v>32</v>
      </c>
      <c r="AX1088" s="13" t="s">
        <v>76</v>
      </c>
      <c r="AY1088" s="251" t="s">
        <v>156</v>
      </c>
    </row>
    <row r="1089" s="13" customFormat="1">
      <c r="A1089" s="13"/>
      <c r="B1089" s="241"/>
      <c r="C1089" s="242"/>
      <c r="D1089" s="243" t="s">
        <v>165</v>
      </c>
      <c r="E1089" s="244" t="s">
        <v>1</v>
      </c>
      <c r="F1089" s="245" t="s">
        <v>638</v>
      </c>
      <c r="G1089" s="242"/>
      <c r="H1089" s="244" t="s">
        <v>1</v>
      </c>
      <c r="I1089" s="246"/>
      <c r="J1089" s="242"/>
      <c r="K1089" s="242"/>
      <c r="L1089" s="247"/>
      <c r="M1089" s="248"/>
      <c r="N1089" s="249"/>
      <c r="O1089" s="249"/>
      <c r="P1089" s="249"/>
      <c r="Q1089" s="249"/>
      <c r="R1089" s="249"/>
      <c r="S1089" s="249"/>
      <c r="T1089" s="250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51" t="s">
        <v>165</v>
      </c>
      <c r="AU1089" s="251" t="s">
        <v>85</v>
      </c>
      <c r="AV1089" s="13" t="s">
        <v>83</v>
      </c>
      <c r="AW1089" s="13" t="s">
        <v>32</v>
      </c>
      <c r="AX1089" s="13" t="s">
        <v>76</v>
      </c>
      <c r="AY1089" s="251" t="s">
        <v>156</v>
      </c>
    </row>
    <row r="1090" s="14" customFormat="1">
      <c r="A1090" s="14"/>
      <c r="B1090" s="252"/>
      <c r="C1090" s="253"/>
      <c r="D1090" s="243" t="s">
        <v>165</v>
      </c>
      <c r="E1090" s="254" t="s">
        <v>1</v>
      </c>
      <c r="F1090" s="255" t="s">
        <v>876</v>
      </c>
      <c r="G1090" s="253"/>
      <c r="H1090" s="256">
        <v>0.80100000000000005</v>
      </c>
      <c r="I1090" s="257"/>
      <c r="J1090" s="253"/>
      <c r="K1090" s="253"/>
      <c r="L1090" s="258"/>
      <c r="M1090" s="259"/>
      <c r="N1090" s="260"/>
      <c r="O1090" s="260"/>
      <c r="P1090" s="260"/>
      <c r="Q1090" s="260"/>
      <c r="R1090" s="260"/>
      <c r="S1090" s="260"/>
      <c r="T1090" s="261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62" t="s">
        <v>165</v>
      </c>
      <c r="AU1090" s="262" t="s">
        <v>85</v>
      </c>
      <c r="AV1090" s="14" t="s">
        <v>85</v>
      </c>
      <c r="AW1090" s="14" t="s">
        <v>32</v>
      </c>
      <c r="AX1090" s="14" t="s">
        <v>76</v>
      </c>
      <c r="AY1090" s="262" t="s">
        <v>156</v>
      </c>
    </row>
    <row r="1091" s="13" customFormat="1">
      <c r="A1091" s="13"/>
      <c r="B1091" s="241"/>
      <c r="C1091" s="242"/>
      <c r="D1091" s="243" t="s">
        <v>165</v>
      </c>
      <c r="E1091" s="244" t="s">
        <v>1</v>
      </c>
      <c r="F1091" s="245" t="s">
        <v>644</v>
      </c>
      <c r="G1091" s="242"/>
      <c r="H1091" s="244" t="s">
        <v>1</v>
      </c>
      <c r="I1091" s="246"/>
      <c r="J1091" s="242"/>
      <c r="K1091" s="242"/>
      <c r="L1091" s="247"/>
      <c r="M1091" s="248"/>
      <c r="N1091" s="249"/>
      <c r="O1091" s="249"/>
      <c r="P1091" s="249"/>
      <c r="Q1091" s="249"/>
      <c r="R1091" s="249"/>
      <c r="S1091" s="249"/>
      <c r="T1091" s="250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51" t="s">
        <v>165</v>
      </c>
      <c r="AU1091" s="251" t="s">
        <v>85</v>
      </c>
      <c r="AV1091" s="13" t="s">
        <v>83</v>
      </c>
      <c r="AW1091" s="13" t="s">
        <v>32</v>
      </c>
      <c r="AX1091" s="13" t="s">
        <v>76</v>
      </c>
      <c r="AY1091" s="251" t="s">
        <v>156</v>
      </c>
    </row>
    <row r="1092" s="14" customFormat="1">
      <c r="A1092" s="14"/>
      <c r="B1092" s="252"/>
      <c r="C1092" s="253"/>
      <c r="D1092" s="243" t="s">
        <v>165</v>
      </c>
      <c r="E1092" s="254" t="s">
        <v>1</v>
      </c>
      <c r="F1092" s="255" t="s">
        <v>877</v>
      </c>
      <c r="G1092" s="253"/>
      <c r="H1092" s="256">
        <v>1.113</v>
      </c>
      <c r="I1092" s="257"/>
      <c r="J1092" s="253"/>
      <c r="K1092" s="253"/>
      <c r="L1092" s="258"/>
      <c r="M1092" s="259"/>
      <c r="N1092" s="260"/>
      <c r="O1092" s="260"/>
      <c r="P1092" s="260"/>
      <c r="Q1092" s="260"/>
      <c r="R1092" s="260"/>
      <c r="S1092" s="260"/>
      <c r="T1092" s="261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62" t="s">
        <v>165</v>
      </c>
      <c r="AU1092" s="262" t="s">
        <v>85</v>
      </c>
      <c r="AV1092" s="14" t="s">
        <v>85</v>
      </c>
      <c r="AW1092" s="14" t="s">
        <v>32</v>
      </c>
      <c r="AX1092" s="14" t="s">
        <v>76</v>
      </c>
      <c r="AY1092" s="262" t="s">
        <v>156</v>
      </c>
    </row>
    <row r="1093" s="13" customFormat="1">
      <c r="A1093" s="13"/>
      <c r="B1093" s="241"/>
      <c r="C1093" s="242"/>
      <c r="D1093" s="243" t="s">
        <v>165</v>
      </c>
      <c r="E1093" s="244" t="s">
        <v>1</v>
      </c>
      <c r="F1093" s="245" t="s">
        <v>699</v>
      </c>
      <c r="G1093" s="242"/>
      <c r="H1093" s="244" t="s">
        <v>1</v>
      </c>
      <c r="I1093" s="246"/>
      <c r="J1093" s="242"/>
      <c r="K1093" s="242"/>
      <c r="L1093" s="247"/>
      <c r="M1093" s="248"/>
      <c r="N1093" s="249"/>
      <c r="O1093" s="249"/>
      <c r="P1093" s="249"/>
      <c r="Q1093" s="249"/>
      <c r="R1093" s="249"/>
      <c r="S1093" s="249"/>
      <c r="T1093" s="250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51" t="s">
        <v>165</v>
      </c>
      <c r="AU1093" s="251" t="s">
        <v>85</v>
      </c>
      <c r="AV1093" s="13" t="s">
        <v>83</v>
      </c>
      <c r="AW1093" s="13" t="s">
        <v>32</v>
      </c>
      <c r="AX1093" s="13" t="s">
        <v>76</v>
      </c>
      <c r="AY1093" s="251" t="s">
        <v>156</v>
      </c>
    </row>
    <row r="1094" s="13" customFormat="1">
      <c r="A1094" s="13"/>
      <c r="B1094" s="241"/>
      <c r="C1094" s="242"/>
      <c r="D1094" s="243" t="s">
        <v>165</v>
      </c>
      <c r="E1094" s="244" t="s">
        <v>1</v>
      </c>
      <c r="F1094" s="245" t="s">
        <v>646</v>
      </c>
      <c r="G1094" s="242"/>
      <c r="H1094" s="244" t="s">
        <v>1</v>
      </c>
      <c r="I1094" s="246"/>
      <c r="J1094" s="242"/>
      <c r="K1094" s="242"/>
      <c r="L1094" s="247"/>
      <c r="M1094" s="248"/>
      <c r="N1094" s="249"/>
      <c r="O1094" s="249"/>
      <c r="P1094" s="249"/>
      <c r="Q1094" s="249"/>
      <c r="R1094" s="249"/>
      <c r="S1094" s="249"/>
      <c r="T1094" s="250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1" t="s">
        <v>165</v>
      </c>
      <c r="AU1094" s="251" t="s">
        <v>85</v>
      </c>
      <c r="AV1094" s="13" t="s">
        <v>83</v>
      </c>
      <c r="AW1094" s="13" t="s">
        <v>32</v>
      </c>
      <c r="AX1094" s="13" t="s">
        <v>76</v>
      </c>
      <c r="AY1094" s="251" t="s">
        <v>156</v>
      </c>
    </row>
    <row r="1095" s="14" customFormat="1">
      <c r="A1095" s="14"/>
      <c r="B1095" s="252"/>
      <c r="C1095" s="253"/>
      <c r="D1095" s="243" t="s">
        <v>165</v>
      </c>
      <c r="E1095" s="254" t="s">
        <v>1</v>
      </c>
      <c r="F1095" s="255" t="s">
        <v>878</v>
      </c>
      <c r="G1095" s="253"/>
      <c r="H1095" s="256">
        <v>1.284</v>
      </c>
      <c r="I1095" s="257"/>
      <c r="J1095" s="253"/>
      <c r="K1095" s="253"/>
      <c r="L1095" s="258"/>
      <c r="M1095" s="259"/>
      <c r="N1095" s="260"/>
      <c r="O1095" s="260"/>
      <c r="P1095" s="260"/>
      <c r="Q1095" s="260"/>
      <c r="R1095" s="260"/>
      <c r="S1095" s="260"/>
      <c r="T1095" s="261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2" t="s">
        <v>165</v>
      </c>
      <c r="AU1095" s="262" t="s">
        <v>85</v>
      </c>
      <c r="AV1095" s="14" t="s">
        <v>85</v>
      </c>
      <c r="AW1095" s="14" t="s">
        <v>32</v>
      </c>
      <c r="AX1095" s="14" t="s">
        <v>76</v>
      </c>
      <c r="AY1095" s="262" t="s">
        <v>156</v>
      </c>
    </row>
    <row r="1096" s="15" customFormat="1">
      <c r="A1096" s="15"/>
      <c r="B1096" s="263"/>
      <c r="C1096" s="264"/>
      <c r="D1096" s="243" t="s">
        <v>165</v>
      </c>
      <c r="E1096" s="265" t="s">
        <v>1</v>
      </c>
      <c r="F1096" s="266" t="s">
        <v>168</v>
      </c>
      <c r="G1096" s="264"/>
      <c r="H1096" s="267">
        <v>3.1980000000000004</v>
      </c>
      <c r="I1096" s="268"/>
      <c r="J1096" s="264"/>
      <c r="K1096" s="264"/>
      <c r="L1096" s="269"/>
      <c r="M1096" s="270"/>
      <c r="N1096" s="271"/>
      <c r="O1096" s="271"/>
      <c r="P1096" s="271"/>
      <c r="Q1096" s="271"/>
      <c r="R1096" s="271"/>
      <c r="S1096" s="271"/>
      <c r="T1096" s="272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73" t="s">
        <v>165</v>
      </c>
      <c r="AU1096" s="273" t="s">
        <v>85</v>
      </c>
      <c r="AV1096" s="15" t="s">
        <v>163</v>
      </c>
      <c r="AW1096" s="15" t="s">
        <v>32</v>
      </c>
      <c r="AX1096" s="15" t="s">
        <v>83</v>
      </c>
      <c r="AY1096" s="273" t="s">
        <v>156</v>
      </c>
    </row>
    <row r="1097" s="2" customFormat="1" ht="24.15" customHeight="1">
      <c r="A1097" s="38"/>
      <c r="B1097" s="39"/>
      <c r="C1097" s="227" t="s">
        <v>879</v>
      </c>
      <c r="D1097" s="227" t="s">
        <v>159</v>
      </c>
      <c r="E1097" s="228" t="s">
        <v>880</v>
      </c>
      <c r="F1097" s="229" t="s">
        <v>881</v>
      </c>
      <c r="G1097" s="230" t="s">
        <v>179</v>
      </c>
      <c r="H1097" s="231">
        <v>3.198</v>
      </c>
      <c r="I1097" s="232"/>
      <c r="J1097" s="233">
        <f>ROUND(I1097*H1097,2)</f>
        <v>0</v>
      </c>
      <c r="K1097" s="234"/>
      <c r="L1097" s="44"/>
      <c r="M1097" s="235" t="s">
        <v>1</v>
      </c>
      <c r="N1097" s="236" t="s">
        <v>41</v>
      </c>
      <c r="O1097" s="91"/>
      <c r="P1097" s="237">
        <f>O1097*H1097</f>
        <v>0</v>
      </c>
      <c r="Q1097" s="237">
        <v>0</v>
      </c>
      <c r="R1097" s="237">
        <f>Q1097*H1097</f>
        <v>0</v>
      </c>
      <c r="S1097" s="237">
        <v>0</v>
      </c>
      <c r="T1097" s="238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239" t="s">
        <v>163</v>
      </c>
      <c r="AT1097" s="239" t="s">
        <v>159</v>
      </c>
      <c r="AU1097" s="239" t="s">
        <v>85</v>
      </c>
      <c r="AY1097" s="17" t="s">
        <v>156</v>
      </c>
      <c r="BE1097" s="240">
        <f>IF(N1097="základní",J1097,0)</f>
        <v>0</v>
      </c>
      <c r="BF1097" s="240">
        <f>IF(N1097="snížená",J1097,0)</f>
        <v>0</v>
      </c>
      <c r="BG1097" s="240">
        <f>IF(N1097="zákl. přenesená",J1097,0)</f>
        <v>0</v>
      </c>
      <c r="BH1097" s="240">
        <f>IF(N1097="sníž. přenesená",J1097,0)</f>
        <v>0</v>
      </c>
      <c r="BI1097" s="240">
        <f>IF(N1097="nulová",J1097,0)</f>
        <v>0</v>
      </c>
      <c r="BJ1097" s="17" t="s">
        <v>83</v>
      </c>
      <c r="BK1097" s="240">
        <f>ROUND(I1097*H1097,2)</f>
        <v>0</v>
      </c>
      <c r="BL1097" s="17" t="s">
        <v>163</v>
      </c>
      <c r="BM1097" s="239" t="s">
        <v>882</v>
      </c>
    </row>
    <row r="1098" s="2" customFormat="1" ht="33" customHeight="1">
      <c r="A1098" s="38"/>
      <c r="B1098" s="39"/>
      <c r="C1098" s="227" t="s">
        <v>883</v>
      </c>
      <c r="D1098" s="227" t="s">
        <v>159</v>
      </c>
      <c r="E1098" s="228" t="s">
        <v>884</v>
      </c>
      <c r="F1098" s="229" t="s">
        <v>885</v>
      </c>
      <c r="G1098" s="230" t="s">
        <v>179</v>
      </c>
      <c r="H1098" s="231">
        <v>3.198</v>
      </c>
      <c r="I1098" s="232"/>
      <c r="J1098" s="233">
        <f>ROUND(I1098*H1098,2)</f>
        <v>0</v>
      </c>
      <c r="K1098" s="234"/>
      <c r="L1098" s="44"/>
      <c r="M1098" s="235" t="s">
        <v>1</v>
      </c>
      <c r="N1098" s="236" t="s">
        <v>41</v>
      </c>
      <c r="O1098" s="91"/>
      <c r="P1098" s="237">
        <f>O1098*H1098</f>
        <v>0</v>
      </c>
      <c r="Q1098" s="237">
        <v>0</v>
      </c>
      <c r="R1098" s="237">
        <f>Q1098*H1098</f>
        <v>0</v>
      </c>
      <c r="S1098" s="237">
        <v>0</v>
      </c>
      <c r="T1098" s="238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239" t="s">
        <v>163</v>
      </c>
      <c r="AT1098" s="239" t="s">
        <v>159</v>
      </c>
      <c r="AU1098" s="239" t="s">
        <v>85</v>
      </c>
      <c r="AY1098" s="17" t="s">
        <v>156</v>
      </c>
      <c r="BE1098" s="240">
        <f>IF(N1098="základní",J1098,0)</f>
        <v>0</v>
      </c>
      <c r="BF1098" s="240">
        <f>IF(N1098="snížená",J1098,0)</f>
        <v>0</v>
      </c>
      <c r="BG1098" s="240">
        <f>IF(N1098="zákl. přenesená",J1098,0)</f>
        <v>0</v>
      </c>
      <c r="BH1098" s="240">
        <f>IF(N1098="sníž. přenesená",J1098,0)</f>
        <v>0</v>
      </c>
      <c r="BI1098" s="240">
        <f>IF(N1098="nulová",J1098,0)</f>
        <v>0</v>
      </c>
      <c r="BJ1098" s="17" t="s">
        <v>83</v>
      </c>
      <c r="BK1098" s="240">
        <f>ROUND(I1098*H1098,2)</f>
        <v>0</v>
      </c>
      <c r="BL1098" s="17" t="s">
        <v>163</v>
      </c>
      <c r="BM1098" s="239" t="s">
        <v>886</v>
      </c>
    </row>
    <row r="1099" s="2" customFormat="1" ht="16.5" customHeight="1">
      <c r="A1099" s="38"/>
      <c r="B1099" s="39"/>
      <c r="C1099" s="227" t="s">
        <v>887</v>
      </c>
      <c r="D1099" s="227" t="s">
        <v>159</v>
      </c>
      <c r="E1099" s="228" t="s">
        <v>888</v>
      </c>
      <c r="F1099" s="229" t="s">
        <v>889</v>
      </c>
      <c r="G1099" s="230" t="s">
        <v>200</v>
      </c>
      <c r="H1099" s="231">
        <v>0.213</v>
      </c>
      <c r="I1099" s="232"/>
      <c r="J1099" s="233">
        <f>ROUND(I1099*H1099,2)</f>
        <v>0</v>
      </c>
      <c r="K1099" s="234"/>
      <c r="L1099" s="44"/>
      <c r="M1099" s="235" t="s">
        <v>1</v>
      </c>
      <c r="N1099" s="236" t="s">
        <v>41</v>
      </c>
      <c r="O1099" s="91"/>
      <c r="P1099" s="237">
        <f>O1099*H1099</f>
        <v>0</v>
      </c>
      <c r="Q1099" s="237">
        <v>1.06277</v>
      </c>
      <c r="R1099" s="237">
        <f>Q1099*H1099</f>
        <v>0.22637000999999998</v>
      </c>
      <c r="S1099" s="237">
        <v>0</v>
      </c>
      <c r="T1099" s="238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239" t="s">
        <v>163</v>
      </c>
      <c r="AT1099" s="239" t="s">
        <v>159</v>
      </c>
      <c r="AU1099" s="239" t="s">
        <v>85</v>
      </c>
      <c r="AY1099" s="17" t="s">
        <v>156</v>
      </c>
      <c r="BE1099" s="240">
        <f>IF(N1099="základní",J1099,0)</f>
        <v>0</v>
      </c>
      <c r="BF1099" s="240">
        <f>IF(N1099="snížená",J1099,0)</f>
        <v>0</v>
      </c>
      <c r="BG1099" s="240">
        <f>IF(N1099="zákl. přenesená",J1099,0)</f>
        <v>0</v>
      </c>
      <c r="BH1099" s="240">
        <f>IF(N1099="sníž. přenesená",J1099,0)</f>
        <v>0</v>
      </c>
      <c r="BI1099" s="240">
        <f>IF(N1099="nulová",J1099,0)</f>
        <v>0</v>
      </c>
      <c r="BJ1099" s="17" t="s">
        <v>83</v>
      </c>
      <c r="BK1099" s="240">
        <f>ROUND(I1099*H1099,2)</f>
        <v>0</v>
      </c>
      <c r="BL1099" s="17" t="s">
        <v>163</v>
      </c>
      <c r="BM1099" s="239" t="s">
        <v>890</v>
      </c>
    </row>
    <row r="1100" s="13" customFormat="1">
      <c r="A1100" s="13"/>
      <c r="B1100" s="241"/>
      <c r="C1100" s="242"/>
      <c r="D1100" s="243" t="s">
        <v>165</v>
      </c>
      <c r="E1100" s="244" t="s">
        <v>1</v>
      </c>
      <c r="F1100" s="245" t="s">
        <v>374</v>
      </c>
      <c r="G1100" s="242"/>
      <c r="H1100" s="244" t="s">
        <v>1</v>
      </c>
      <c r="I1100" s="246"/>
      <c r="J1100" s="242"/>
      <c r="K1100" s="242"/>
      <c r="L1100" s="247"/>
      <c r="M1100" s="248"/>
      <c r="N1100" s="249"/>
      <c r="O1100" s="249"/>
      <c r="P1100" s="249"/>
      <c r="Q1100" s="249"/>
      <c r="R1100" s="249"/>
      <c r="S1100" s="249"/>
      <c r="T1100" s="250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51" t="s">
        <v>165</v>
      </c>
      <c r="AU1100" s="251" t="s">
        <v>85</v>
      </c>
      <c r="AV1100" s="13" t="s">
        <v>83</v>
      </c>
      <c r="AW1100" s="13" t="s">
        <v>32</v>
      </c>
      <c r="AX1100" s="13" t="s">
        <v>76</v>
      </c>
      <c r="AY1100" s="251" t="s">
        <v>156</v>
      </c>
    </row>
    <row r="1101" s="13" customFormat="1">
      <c r="A1101" s="13"/>
      <c r="B1101" s="241"/>
      <c r="C1101" s="242"/>
      <c r="D1101" s="243" t="s">
        <v>165</v>
      </c>
      <c r="E1101" s="244" t="s">
        <v>1</v>
      </c>
      <c r="F1101" s="245" t="s">
        <v>638</v>
      </c>
      <c r="G1101" s="242"/>
      <c r="H1101" s="244" t="s">
        <v>1</v>
      </c>
      <c r="I1101" s="246"/>
      <c r="J1101" s="242"/>
      <c r="K1101" s="242"/>
      <c r="L1101" s="247"/>
      <c r="M1101" s="248"/>
      <c r="N1101" s="249"/>
      <c r="O1101" s="249"/>
      <c r="P1101" s="249"/>
      <c r="Q1101" s="249"/>
      <c r="R1101" s="249"/>
      <c r="S1101" s="249"/>
      <c r="T1101" s="250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51" t="s">
        <v>165</v>
      </c>
      <c r="AU1101" s="251" t="s">
        <v>85</v>
      </c>
      <c r="AV1101" s="13" t="s">
        <v>83</v>
      </c>
      <c r="AW1101" s="13" t="s">
        <v>32</v>
      </c>
      <c r="AX1101" s="13" t="s">
        <v>76</v>
      </c>
      <c r="AY1101" s="251" t="s">
        <v>156</v>
      </c>
    </row>
    <row r="1102" s="14" customFormat="1">
      <c r="A1102" s="14"/>
      <c r="B1102" s="252"/>
      <c r="C1102" s="253"/>
      <c r="D1102" s="243" t="s">
        <v>165</v>
      </c>
      <c r="E1102" s="254" t="s">
        <v>1</v>
      </c>
      <c r="F1102" s="255" t="s">
        <v>891</v>
      </c>
      <c r="G1102" s="253"/>
      <c r="H1102" s="256">
        <v>0.052999999999999998</v>
      </c>
      <c r="I1102" s="257"/>
      <c r="J1102" s="253"/>
      <c r="K1102" s="253"/>
      <c r="L1102" s="258"/>
      <c r="M1102" s="259"/>
      <c r="N1102" s="260"/>
      <c r="O1102" s="260"/>
      <c r="P1102" s="260"/>
      <c r="Q1102" s="260"/>
      <c r="R1102" s="260"/>
      <c r="S1102" s="260"/>
      <c r="T1102" s="261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62" t="s">
        <v>165</v>
      </c>
      <c r="AU1102" s="262" t="s">
        <v>85</v>
      </c>
      <c r="AV1102" s="14" t="s">
        <v>85</v>
      </c>
      <c r="AW1102" s="14" t="s">
        <v>32</v>
      </c>
      <c r="AX1102" s="14" t="s">
        <v>76</v>
      </c>
      <c r="AY1102" s="262" t="s">
        <v>156</v>
      </c>
    </row>
    <row r="1103" s="13" customFormat="1">
      <c r="A1103" s="13"/>
      <c r="B1103" s="241"/>
      <c r="C1103" s="242"/>
      <c r="D1103" s="243" t="s">
        <v>165</v>
      </c>
      <c r="E1103" s="244" t="s">
        <v>1</v>
      </c>
      <c r="F1103" s="245" t="s">
        <v>644</v>
      </c>
      <c r="G1103" s="242"/>
      <c r="H1103" s="244" t="s">
        <v>1</v>
      </c>
      <c r="I1103" s="246"/>
      <c r="J1103" s="242"/>
      <c r="K1103" s="242"/>
      <c r="L1103" s="247"/>
      <c r="M1103" s="248"/>
      <c r="N1103" s="249"/>
      <c r="O1103" s="249"/>
      <c r="P1103" s="249"/>
      <c r="Q1103" s="249"/>
      <c r="R1103" s="249"/>
      <c r="S1103" s="249"/>
      <c r="T1103" s="250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51" t="s">
        <v>165</v>
      </c>
      <c r="AU1103" s="251" t="s">
        <v>85</v>
      </c>
      <c r="AV1103" s="13" t="s">
        <v>83</v>
      </c>
      <c r="AW1103" s="13" t="s">
        <v>32</v>
      </c>
      <c r="AX1103" s="13" t="s">
        <v>76</v>
      </c>
      <c r="AY1103" s="251" t="s">
        <v>156</v>
      </c>
    </row>
    <row r="1104" s="14" customFormat="1">
      <c r="A1104" s="14"/>
      <c r="B1104" s="252"/>
      <c r="C1104" s="253"/>
      <c r="D1104" s="243" t="s">
        <v>165</v>
      </c>
      <c r="E1104" s="254" t="s">
        <v>1</v>
      </c>
      <c r="F1104" s="255" t="s">
        <v>892</v>
      </c>
      <c r="G1104" s="253"/>
      <c r="H1104" s="256">
        <v>0.073999999999999996</v>
      </c>
      <c r="I1104" s="257"/>
      <c r="J1104" s="253"/>
      <c r="K1104" s="253"/>
      <c r="L1104" s="258"/>
      <c r="M1104" s="259"/>
      <c r="N1104" s="260"/>
      <c r="O1104" s="260"/>
      <c r="P1104" s="260"/>
      <c r="Q1104" s="260"/>
      <c r="R1104" s="260"/>
      <c r="S1104" s="260"/>
      <c r="T1104" s="261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62" t="s">
        <v>165</v>
      </c>
      <c r="AU1104" s="262" t="s">
        <v>85</v>
      </c>
      <c r="AV1104" s="14" t="s">
        <v>85</v>
      </c>
      <c r="AW1104" s="14" t="s">
        <v>32</v>
      </c>
      <c r="AX1104" s="14" t="s">
        <v>76</v>
      </c>
      <c r="AY1104" s="262" t="s">
        <v>156</v>
      </c>
    </row>
    <row r="1105" s="13" customFormat="1">
      <c r="A1105" s="13"/>
      <c r="B1105" s="241"/>
      <c r="C1105" s="242"/>
      <c r="D1105" s="243" t="s">
        <v>165</v>
      </c>
      <c r="E1105" s="244" t="s">
        <v>1</v>
      </c>
      <c r="F1105" s="245" t="s">
        <v>699</v>
      </c>
      <c r="G1105" s="242"/>
      <c r="H1105" s="244" t="s">
        <v>1</v>
      </c>
      <c r="I1105" s="246"/>
      <c r="J1105" s="242"/>
      <c r="K1105" s="242"/>
      <c r="L1105" s="247"/>
      <c r="M1105" s="248"/>
      <c r="N1105" s="249"/>
      <c r="O1105" s="249"/>
      <c r="P1105" s="249"/>
      <c r="Q1105" s="249"/>
      <c r="R1105" s="249"/>
      <c r="S1105" s="249"/>
      <c r="T1105" s="250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51" t="s">
        <v>165</v>
      </c>
      <c r="AU1105" s="251" t="s">
        <v>85</v>
      </c>
      <c r="AV1105" s="13" t="s">
        <v>83</v>
      </c>
      <c r="AW1105" s="13" t="s">
        <v>32</v>
      </c>
      <c r="AX1105" s="13" t="s">
        <v>76</v>
      </c>
      <c r="AY1105" s="251" t="s">
        <v>156</v>
      </c>
    </row>
    <row r="1106" s="13" customFormat="1">
      <c r="A1106" s="13"/>
      <c r="B1106" s="241"/>
      <c r="C1106" s="242"/>
      <c r="D1106" s="243" t="s">
        <v>165</v>
      </c>
      <c r="E1106" s="244" t="s">
        <v>1</v>
      </c>
      <c r="F1106" s="245" t="s">
        <v>646</v>
      </c>
      <c r="G1106" s="242"/>
      <c r="H1106" s="244" t="s">
        <v>1</v>
      </c>
      <c r="I1106" s="246"/>
      <c r="J1106" s="242"/>
      <c r="K1106" s="242"/>
      <c r="L1106" s="247"/>
      <c r="M1106" s="248"/>
      <c r="N1106" s="249"/>
      <c r="O1106" s="249"/>
      <c r="P1106" s="249"/>
      <c r="Q1106" s="249"/>
      <c r="R1106" s="249"/>
      <c r="S1106" s="249"/>
      <c r="T1106" s="250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51" t="s">
        <v>165</v>
      </c>
      <c r="AU1106" s="251" t="s">
        <v>85</v>
      </c>
      <c r="AV1106" s="13" t="s">
        <v>83</v>
      </c>
      <c r="AW1106" s="13" t="s">
        <v>32</v>
      </c>
      <c r="AX1106" s="13" t="s">
        <v>76</v>
      </c>
      <c r="AY1106" s="251" t="s">
        <v>156</v>
      </c>
    </row>
    <row r="1107" s="14" customFormat="1">
      <c r="A1107" s="14"/>
      <c r="B1107" s="252"/>
      <c r="C1107" s="253"/>
      <c r="D1107" s="243" t="s">
        <v>165</v>
      </c>
      <c r="E1107" s="254" t="s">
        <v>1</v>
      </c>
      <c r="F1107" s="255" t="s">
        <v>893</v>
      </c>
      <c r="G1107" s="253"/>
      <c r="H1107" s="256">
        <v>0.085999999999999993</v>
      </c>
      <c r="I1107" s="257"/>
      <c r="J1107" s="253"/>
      <c r="K1107" s="253"/>
      <c r="L1107" s="258"/>
      <c r="M1107" s="259"/>
      <c r="N1107" s="260"/>
      <c r="O1107" s="260"/>
      <c r="P1107" s="260"/>
      <c r="Q1107" s="260"/>
      <c r="R1107" s="260"/>
      <c r="S1107" s="260"/>
      <c r="T1107" s="261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62" t="s">
        <v>165</v>
      </c>
      <c r="AU1107" s="262" t="s">
        <v>85</v>
      </c>
      <c r="AV1107" s="14" t="s">
        <v>85</v>
      </c>
      <c r="AW1107" s="14" t="s">
        <v>32</v>
      </c>
      <c r="AX1107" s="14" t="s">
        <v>76</v>
      </c>
      <c r="AY1107" s="262" t="s">
        <v>156</v>
      </c>
    </row>
    <row r="1108" s="15" customFormat="1">
      <c r="A1108" s="15"/>
      <c r="B1108" s="263"/>
      <c r="C1108" s="264"/>
      <c r="D1108" s="243" t="s">
        <v>165</v>
      </c>
      <c r="E1108" s="265" t="s">
        <v>1</v>
      </c>
      <c r="F1108" s="266" t="s">
        <v>168</v>
      </c>
      <c r="G1108" s="264"/>
      <c r="H1108" s="267">
        <v>0.213</v>
      </c>
      <c r="I1108" s="268"/>
      <c r="J1108" s="264"/>
      <c r="K1108" s="264"/>
      <c r="L1108" s="269"/>
      <c r="M1108" s="270"/>
      <c r="N1108" s="271"/>
      <c r="O1108" s="271"/>
      <c r="P1108" s="271"/>
      <c r="Q1108" s="271"/>
      <c r="R1108" s="271"/>
      <c r="S1108" s="271"/>
      <c r="T1108" s="272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T1108" s="273" t="s">
        <v>165</v>
      </c>
      <c r="AU1108" s="273" t="s">
        <v>85</v>
      </c>
      <c r="AV1108" s="15" t="s">
        <v>163</v>
      </c>
      <c r="AW1108" s="15" t="s">
        <v>32</v>
      </c>
      <c r="AX1108" s="15" t="s">
        <v>83</v>
      </c>
      <c r="AY1108" s="273" t="s">
        <v>156</v>
      </c>
    </row>
    <row r="1109" s="2" customFormat="1" ht="24.15" customHeight="1">
      <c r="A1109" s="38"/>
      <c r="B1109" s="39"/>
      <c r="C1109" s="227" t="s">
        <v>894</v>
      </c>
      <c r="D1109" s="227" t="s">
        <v>159</v>
      </c>
      <c r="E1109" s="228" t="s">
        <v>895</v>
      </c>
      <c r="F1109" s="229" t="s">
        <v>896</v>
      </c>
      <c r="G1109" s="230" t="s">
        <v>162</v>
      </c>
      <c r="H1109" s="231">
        <v>158.84999999999999</v>
      </c>
      <c r="I1109" s="232"/>
      <c r="J1109" s="233">
        <f>ROUND(I1109*H1109,2)</f>
        <v>0</v>
      </c>
      <c r="K1109" s="234"/>
      <c r="L1109" s="44"/>
      <c r="M1109" s="235" t="s">
        <v>1</v>
      </c>
      <c r="N1109" s="236" t="s">
        <v>41</v>
      </c>
      <c r="O1109" s="91"/>
      <c r="P1109" s="237">
        <f>O1109*H1109</f>
        <v>0</v>
      </c>
      <c r="Q1109" s="237">
        <v>0.11219999999999999</v>
      </c>
      <c r="R1109" s="237">
        <f>Q1109*H1109</f>
        <v>17.822969999999998</v>
      </c>
      <c r="S1109" s="237">
        <v>0</v>
      </c>
      <c r="T1109" s="238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239" t="s">
        <v>163</v>
      </c>
      <c r="AT1109" s="239" t="s">
        <v>159</v>
      </c>
      <c r="AU1109" s="239" t="s">
        <v>85</v>
      </c>
      <c r="AY1109" s="17" t="s">
        <v>156</v>
      </c>
      <c r="BE1109" s="240">
        <f>IF(N1109="základní",J1109,0)</f>
        <v>0</v>
      </c>
      <c r="BF1109" s="240">
        <f>IF(N1109="snížená",J1109,0)</f>
        <v>0</v>
      </c>
      <c r="BG1109" s="240">
        <f>IF(N1109="zákl. přenesená",J1109,0)</f>
        <v>0</v>
      </c>
      <c r="BH1109" s="240">
        <f>IF(N1109="sníž. přenesená",J1109,0)</f>
        <v>0</v>
      </c>
      <c r="BI1109" s="240">
        <f>IF(N1109="nulová",J1109,0)</f>
        <v>0</v>
      </c>
      <c r="BJ1109" s="17" t="s">
        <v>83</v>
      </c>
      <c r="BK1109" s="240">
        <f>ROUND(I1109*H1109,2)</f>
        <v>0</v>
      </c>
      <c r="BL1109" s="17" t="s">
        <v>163</v>
      </c>
      <c r="BM1109" s="239" t="s">
        <v>897</v>
      </c>
    </row>
    <row r="1110" s="13" customFormat="1">
      <c r="A1110" s="13"/>
      <c r="B1110" s="241"/>
      <c r="C1110" s="242"/>
      <c r="D1110" s="243" t="s">
        <v>165</v>
      </c>
      <c r="E1110" s="244" t="s">
        <v>1</v>
      </c>
      <c r="F1110" s="245" t="s">
        <v>898</v>
      </c>
      <c r="G1110" s="242"/>
      <c r="H1110" s="244" t="s">
        <v>1</v>
      </c>
      <c r="I1110" s="246"/>
      <c r="J1110" s="242"/>
      <c r="K1110" s="242"/>
      <c r="L1110" s="247"/>
      <c r="M1110" s="248"/>
      <c r="N1110" s="249"/>
      <c r="O1110" s="249"/>
      <c r="P1110" s="249"/>
      <c r="Q1110" s="249"/>
      <c r="R1110" s="249"/>
      <c r="S1110" s="249"/>
      <c r="T1110" s="250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51" t="s">
        <v>165</v>
      </c>
      <c r="AU1110" s="251" t="s">
        <v>85</v>
      </c>
      <c r="AV1110" s="13" t="s">
        <v>83</v>
      </c>
      <c r="AW1110" s="13" t="s">
        <v>32</v>
      </c>
      <c r="AX1110" s="13" t="s">
        <v>76</v>
      </c>
      <c r="AY1110" s="251" t="s">
        <v>156</v>
      </c>
    </row>
    <row r="1111" s="13" customFormat="1">
      <c r="A1111" s="13"/>
      <c r="B1111" s="241"/>
      <c r="C1111" s="242"/>
      <c r="D1111" s="243" t="s">
        <v>165</v>
      </c>
      <c r="E1111" s="244" t="s">
        <v>1</v>
      </c>
      <c r="F1111" s="245" t="s">
        <v>652</v>
      </c>
      <c r="G1111" s="242"/>
      <c r="H1111" s="244" t="s">
        <v>1</v>
      </c>
      <c r="I1111" s="246"/>
      <c r="J1111" s="242"/>
      <c r="K1111" s="242"/>
      <c r="L1111" s="247"/>
      <c r="M1111" s="248"/>
      <c r="N1111" s="249"/>
      <c r="O1111" s="249"/>
      <c r="P1111" s="249"/>
      <c r="Q1111" s="249"/>
      <c r="R1111" s="249"/>
      <c r="S1111" s="249"/>
      <c r="T1111" s="250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51" t="s">
        <v>165</v>
      </c>
      <c r="AU1111" s="251" t="s">
        <v>85</v>
      </c>
      <c r="AV1111" s="13" t="s">
        <v>83</v>
      </c>
      <c r="AW1111" s="13" t="s">
        <v>32</v>
      </c>
      <c r="AX1111" s="13" t="s">
        <v>76</v>
      </c>
      <c r="AY1111" s="251" t="s">
        <v>156</v>
      </c>
    </row>
    <row r="1112" s="14" customFormat="1">
      <c r="A1112" s="14"/>
      <c r="B1112" s="252"/>
      <c r="C1112" s="253"/>
      <c r="D1112" s="243" t="s">
        <v>165</v>
      </c>
      <c r="E1112" s="254" t="s">
        <v>1</v>
      </c>
      <c r="F1112" s="255" t="s">
        <v>899</v>
      </c>
      <c r="G1112" s="253"/>
      <c r="H1112" s="256">
        <v>56.450000000000003</v>
      </c>
      <c r="I1112" s="257"/>
      <c r="J1112" s="253"/>
      <c r="K1112" s="253"/>
      <c r="L1112" s="258"/>
      <c r="M1112" s="259"/>
      <c r="N1112" s="260"/>
      <c r="O1112" s="260"/>
      <c r="P1112" s="260"/>
      <c r="Q1112" s="260"/>
      <c r="R1112" s="260"/>
      <c r="S1112" s="260"/>
      <c r="T1112" s="261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62" t="s">
        <v>165</v>
      </c>
      <c r="AU1112" s="262" t="s">
        <v>85</v>
      </c>
      <c r="AV1112" s="14" t="s">
        <v>85</v>
      </c>
      <c r="AW1112" s="14" t="s">
        <v>32</v>
      </c>
      <c r="AX1112" s="14" t="s">
        <v>76</v>
      </c>
      <c r="AY1112" s="262" t="s">
        <v>156</v>
      </c>
    </row>
    <row r="1113" s="13" customFormat="1">
      <c r="A1113" s="13"/>
      <c r="B1113" s="241"/>
      <c r="C1113" s="242"/>
      <c r="D1113" s="243" t="s">
        <v>165</v>
      </c>
      <c r="E1113" s="244" t="s">
        <v>1</v>
      </c>
      <c r="F1113" s="245" t="s">
        <v>658</v>
      </c>
      <c r="G1113" s="242"/>
      <c r="H1113" s="244" t="s">
        <v>1</v>
      </c>
      <c r="I1113" s="246"/>
      <c r="J1113" s="242"/>
      <c r="K1113" s="242"/>
      <c r="L1113" s="247"/>
      <c r="M1113" s="248"/>
      <c r="N1113" s="249"/>
      <c r="O1113" s="249"/>
      <c r="P1113" s="249"/>
      <c r="Q1113" s="249"/>
      <c r="R1113" s="249"/>
      <c r="S1113" s="249"/>
      <c r="T1113" s="250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51" t="s">
        <v>165</v>
      </c>
      <c r="AU1113" s="251" t="s">
        <v>85</v>
      </c>
      <c r="AV1113" s="13" t="s">
        <v>83</v>
      </c>
      <c r="AW1113" s="13" t="s">
        <v>32</v>
      </c>
      <c r="AX1113" s="13" t="s">
        <v>76</v>
      </c>
      <c r="AY1113" s="251" t="s">
        <v>156</v>
      </c>
    </row>
    <row r="1114" s="14" customFormat="1">
      <c r="A1114" s="14"/>
      <c r="B1114" s="252"/>
      <c r="C1114" s="253"/>
      <c r="D1114" s="243" t="s">
        <v>165</v>
      </c>
      <c r="E1114" s="254" t="s">
        <v>1</v>
      </c>
      <c r="F1114" s="255" t="s">
        <v>899</v>
      </c>
      <c r="G1114" s="253"/>
      <c r="H1114" s="256">
        <v>56.450000000000003</v>
      </c>
      <c r="I1114" s="257"/>
      <c r="J1114" s="253"/>
      <c r="K1114" s="253"/>
      <c r="L1114" s="258"/>
      <c r="M1114" s="259"/>
      <c r="N1114" s="260"/>
      <c r="O1114" s="260"/>
      <c r="P1114" s="260"/>
      <c r="Q1114" s="260"/>
      <c r="R1114" s="260"/>
      <c r="S1114" s="260"/>
      <c r="T1114" s="261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62" t="s">
        <v>165</v>
      </c>
      <c r="AU1114" s="262" t="s">
        <v>85</v>
      </c>
      <c r="AV1114" s="14" t="s">
        <v>85</v>
      </c>
      <c r="AW1114" s="14" t="s">
        <v>32</v>
      </c>
      <c r="AX1114" s="14" t="s">
        <v>76</v>
      </c>
      <c r="AY1114" s="262" t="s">
        <v>156</v>
      </c>
    </row>
    <row r="1115" s="13" customFormat="1">
      <c r="A1115" s="13"/>
      <c r="B1115" s="241"/>
      <c r="C1115" s="242"/>
      <c r="D1115" s="243" t="s">
        <v>165</v>
      </c>
      <c r="E1115" s="244" t="s">
        <v>1</v>
      </c>
      <c r="F1115" s="245" t="s">
        <v>659</v>
      </c>
      <c r="G1115" s="242"/>
      <c r="H1115" s="244" t="s">
        <v>1</v>
      </c>
      <c r="I1115" s="246"/>
      <c r="J1115" s="242"/>
      <c r="K1115" s="242"/>
      <c r="L1115" s="247"/>
      <c r="M1115" s="248"/>
      <c r="N1115" s="249"/>
      <c r="O1115" s="249"/>
      <c r="P1115" s="249"/>
      <c r="Q1115" s="249"/>
      <c r="R1115" s="249"/>
      <c r="S1115" s="249"/>
      <c r="T1115" s="250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51" t="s">
        <v>165</v>
      </c>
      <c r="AU1115" s="251" t="s">
        <v>85</v>
      </c>
      <c r="AV1115" s="13" t="s">
        <v>83</v>
      </c>
      <c r="AW1115" s="13" t="s">
        <v>32</v>
      </c>
      <c r="AX1115" s="13" t="s">
        <v>76</v>
      </c>
      <c r="AY1115" s="251" t="s">
        <v>156</v>
      </c>
    </row>
    <row r="1116" s="14" customFormat="1">
      <c r="A1116" s="14"/>
      <c r="B1116" s="252"/>
      <c r="C1116" s="253"/>
      <c r="D1116" s="243" t="s">
        <v>165</v>
      </c>
      <c r="E1116" s="254" t="s">
        <v>1</v>
      </c>
      <c r="F1116" s="255" t="s">
        <v>900</v>
      </c>
      <c r="G1116" s="253"/>
      <c r="H1116" s="256">
        <v>11.25</v>
      </c>
      <c r="I1116" s="257"/>
      <c r="J1116" s="253"/>
      <c r="K1116" s="253"/>
      <c r="L1116" s="258"/>
      <c r="M1116" s="259"/>
      <c r="N1116" s="260"/>
      <c r="O1116" s="260"/>
      <c r="P1116" s="260"/>
      <c r="Q1116" s="260"/>
      <c r="R1116" s="260"/>
      <c r="S1116" s="260"/>
      <c r="T1116" s="261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2" t="s">
        <v>165</v>
      </c>
      <c r="AU1116" s="262" t="s">
        <v>85</v>
      </c>
      <c r="AV1116" s="14" t="s">
        <v>85</v>
      </c>
      <c r="AW1116" s="14" t="s">
        <v>32</v>
      </c>
      <c r="AX1116" s="14" t="s">
        <v>76</v>
      </c>
      <c r="AY1116" s="262" t="s">
        <v>156</v>
      </c>
    </row>
    <row r="1117" s="13" customFormat="1">
      <c r="A1117" s="13"/>
      <c r="B1117" s="241"/>
      <c r="C1117" s="242"/>
      <c r="D1117" s="243" t="s">
        <v>165</v>
      </c>
      <c r="E1117" s="244" t="s">
        <v>1</v>
      </c>
      <c r="F1117" s="245" t="s">
        <v>662</v>
      </c>
      <c r="G1117" s="242"/>
      <c r="H1117" s="244" t="s">
        <v>1</v>
      </c>
      <c r="I1117" s="246"/>
      <c r="J1117" s="242"/>
      <c r="K1117" s="242"/>
      <c r="L1117" s="247"/>
      <c r="M1117" s="248"/>
      <c r="N1117" s="249"/>
      <c r="O1117" s="249"/>
      <c r="P1117" s="249"/>
      <c r="Q1117" s="249"/>
      <c r="R1117" s="249"/>
      <c r="S1117" s="249"/>
      <c r="T1117" s="250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51" t="s">
        <v>165</v>
      </c>
      <c r="AU1117" s="251" t="s">
        <v>85</v>
      </c>
      <c r="AV1117" s="13" t="s">
        <v>83</v>
      </c>
      <c r="AW1117" s="13" t="s">
        <v>32</v>
      </c>
      <c r="AX1117" s="13" t="s">
        <v>76</v>
      </c>
      <c r="AY1117" s="251" t="s">
        <v>156</v>
      </c>
    </row>
    <row r="1118" s="14" customFormat="1">
      <c r="A1118" s="14"/>
      <c r="B1118" s="252"/>
      <c r="C1118" s="253"/>
      <c r="D1118" s="243" t="s">
        <v>165</v>
      </c>
      <c r="E1118" s="254" t="s">
        <v>1</v>
      </c>
      <c r="F1118" s="255" t="s">
        <v>901</v>
      </c>
      <c r="G1118" s="253"/>
      <c r="H1118" s="256">
        <v>34.700000000000003</v>
      </c>
      <c r="I1118" s="257"/>
      <c r="J1118" s="253"/>
      <c r="K1118" s="253"/>
      <c r="L1118" s="258"/>
      <c r="M1118" s="259"/>
      <c r="N1118" s="260"/>
      <c r="O1118" s="260"/>
      <c r="P1118" s="260"/>
      <c r="Q1118" s="260"/>
      <c r="R1118" s="260"/>
      <c r="S1118" s="260"/>
      <c r="T1118" s="261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62" t="s">
        <v>165</v>
      </c>
      <c r="AU1118" s="262" t="s">
        <v>85</v>
      </c>
      <c r="AV1118" s="14" t="s">
        <v>85</v>
      </c>
      <c r="AW1118" s="14" t="s">
        <v>32</v>
      </c>
      <c r="AX1118" s="14" t="s">
        <v>76</v>
      </c>
      <c r="AY1118" s="262" t="s">
        <v>156</v>
      </c>
    </row>
    <row r="1119" s="15" customFormat="1">
      <c r="A1119" s="15"/>
      <c r="B1119" s="263"/>
      <c r="C1119" s="264"/>
      <c r="D1119" s="243" t="s">
        <v>165</v>
      </c>
      <c r="E1119" s="265" t="s">
        <v>1</v>
      </c>
      <c r="F1119" s="266" t="s">
        <v>168</v>
      </c>
      <c r="G1119" s="264"/>
      <c r="H1119" s="267">
        <v>158.85000000000002</v>
      </c>
      <c r="I1119" s="268"/>
      <c r="J1119" s="264"/>
      <c r="K1119" s="264"/>
      <c r="L1119" s="269"/>
      <c r="M1119" s="270"/>
      <c r="N1119" s="271"/>
      <c r="O1119" s="271"/>
      <c r="P1119" s="271"/>
      <c r="Q1119" s="271"/>
      <c r="R1119" s="271"/>
      <c r="S1119" s="271"/>
      <c r="T1119" s="272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T1119" s="273" t="s">
        <v>165</v>
      </c>
      <c r="AU1119" s="273" t="s">
        <v>85</v>
      </c>
      <c r="AV1119" s="15" t="s">
        <v>163</v>
      </c>
      <c r="AW1119" s="15" t="s">
        <v>32</v>
      </c>
      <c r="AX1119" s="15" t="s">
        <v>83</v>
      </c>
      <c r="AY1119" s="273" t="s">
        <v>156</v>
      </c>
    </row>
    <row r="1120" s="2" customFormat="1" ht="24.15" customHeight="1">
      <c r="A1120" s="38"/>
      <c r="B1120" s="39"/>
      <c r="C1120" s="227" t="s">
        <v>902</v>
      </c>
      <c r="D1120" s="227" t="s">
        <v>159</v>
      </c>
      <c r="E1120" s="228" t="s">
        <v>903</v>
      </c>
      <c r="F1120" s="229" t="s">
        <v>904</v>
      </c>
      <c r="G1120" s="230" t="s">
        <v>162</v>
      </c>
      <c r="H1120" s="231">
        <v>158.84999999999999</v>
      </c>
      <c r="I1120" s="232"/>
      <c r="J1120" s="233">
        <f>ROUND(I1120*H1120,2)</f>
        <v>0</v>
      </c>
      <c r="K1120" s="234"/>
      <c r="L1120" s="44"/>
      <c r="M1120" s="235" t="s">
        <v>1</v>
      </c>
      <c r="N1120" s="236" t="s">
        <v>41</v>
      </c>
      <c r="O1120" s="91"/>
      <c r="P1120" s="237">
        <f>O1120*H1120</f>
        <v>0</v>
      </c>
      <c r="Q1120" s="237">
        <v>0.011220000000000001</v>
      </c>
      <c r="R1120" s="237">
        <f>Q1120*H1120</f>
        <v>1.782297</v>
      </c>
      <c r="S1120" s="237">
        <v>0</v>
      </c>
      <c r="T1120" s="238">
        <f>S1120*H1120</f>
        <v>0</v>
      </c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R1120" s="239" t="s">
        <v>163</v>
      </c>
      <c r="AT1120" s="239" t="s">
        <v>159</v>
      </c>
      <c r="AU1120" s="239" t="s">
        <v>85</v>
      </c>
      <c r="AY1120" s="17" t="s">
        <v>156</v>
      </c>
      <c r="BE1120" s="240">
        <f>IF(N1120="základní",J1120,0)</f>
        <v>0</v>
      </c>
      <c r="BF1120" s="240">
        <f>IF(N1120="snížená",J1120,0)</f>
        <v>0</v>
      </c>
      <c r="BG1120" s="240">
        <f>IF(N1120="zákl. přenesená",J1120,0)</f>
        <v>0</v>
      </c>
      <c r="BH1120" s="240">
        <f>IF(N1120="sníž. přenesená",J1120,0)</f>
        <v>0</v>
      </c>
      <c r="BI1120" s="240">
        <f>IF(N1120="nulová",J1120,0)</f>
        <v>0</v>
      </c>
      <c r="BJ1120" s="17" t="s">
        <v>83</v>
      </c>
      <c r="BK1120" s="240">
        <f>ROUND(I1120*H1120,2)</f>
        <v>0</v>
      </c>
      <c r="BL1120" s="17" t="s">
        <v>163</v>
      </c>
      <c r="BM1120" s="239" t="s">
        <v>905</v>
      </c>
    </row>
    <row r="1121" s="2" customFormat="1" ht="16.5" customHeight="1">
      <c r="A1121" s="38"/>
      <c r="B1121" s="39"/>
      <c r="C1121" s="227" t="s">
        <v>906</v>
      </c>
      <c r="D1121" s="227" t="s">
        <v>159</v>
      </c>
      <c r="E1121" s="228" t="s">
        <v>907</v>
      </c>
      <c r="F1121" s="229" t="s">
        <v>908</v>
      </c>
      <c r="G1121" s="230" t="s">
        <v>162</v>
      </c>
      <c r="H1121" s="231">
        <v>212.15000000000001</v>
      </c>
      <c r="I1121" s="232"/>
      <c r="J1121" s="233">
        <f>ROUND(I1121*H1121,2)</f>
        <v>0</v>
      </c>
      <c r="K1121" s="234"/>
      <c r="L1121" s="44"/>
      <c r="M1121" s="235" t="s">
        <v>1</v>
      </c>
      <c r="N1121" s="236" t="s">
        <v>41</v>
      </c>
      <c r="O1121" s="91"/>
      <c r="P1121" s="237">
        <f>O1121*H1121</f>
        <v>0</v>
      </c>
      <c r="Q1121" s="237">
        <v>0.00012999999999999999</v>
      </c>
      <c r="R1121" s="237">
        <f>Q1121*H1121</f>
        <v>0.0275795</v>
      </c>
      <c r="S1121" s="237">
        <v>0</v>
      </c>
      <c r="T1121" s="238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239" t="s">
        <v>163</v>
      </c>
      <c r="AT1121" s="239" t="s">
        <v>159</v>
      </c>
      <c r="AU1121" s="239" t="s">
        <v>85</v>
      </c>
      <c r="AY1121" s="17" t="s">
        <v>156</v>
      </c>
      <c r="BE1121" s="240">
        <f>IF(N1121="základní",J1121,0)</f>
        <v>0</v>
      </c>
      <c r="BF1121" s="240">
        <f>IF(N1121="snížená",J1121,0)</f>
        <v>0</v>
      </c>
      <c r="BG1121" s="240">
        <f>IF(N1121="zákl. přenesená",J1121,0)</f>
        <v>0</v>
      </c>
      <c r="BH1121" s="240">
        <f>IF(N1121="sníž. přenesená",J1121,0)</f>
        <v>0</v>
      </c>
      <c r="BI1121" s="240">
        <f>IF(N1121="nulová",J1121,0)</f>
        <v>0</v>
      </c>
      <c r="BJ1121" s="17" t="s">
        <v>83</v>
      </c>
      <c r="BK1121" s="240">
        <f>ROUND(I1121*H1121,2)</f>
        <v>0</v>
      </c>
      <c r="BL1121" s="17" t="s">
        <v>163</v>
      </c>
      <c r="BM1121" s="239" t="s">
        <v>909</v>
      </c>
    </row>
    <row r="1122" s="13" customFormat="1">
      <c r="A1122" s="13"/>
      <c r="B1122" s="241"/>
      <c r="C1122" s="242"/>
      <c r="D1122" s="243" t="s">
        <v>165</v>
      </c>
      <c r="E1122" s="244" t="s">
        <v>1</v>
      </c>
      <c r="F1122" s="245" t="s">
        <v>898</v>
      </c>
      <c r="G1122" s="242"/>
      <c r="H1122" s="244" t="s">
        <v>1</v>
      </c>
      <c r="I1122" s="246"/>
      <c r="J1122" s="242"/>
      <c r="K1122" s="242"/>
      <c r="L1122" s="247"/>
      <c r="M1122" s="248"/>
      <c r="N1122" s="249"/>
      <c r="O1122" s="249"/>
      <c r="P1122" s="249"/>
      <c r="Q1122" s="249"/>
      <c r="R1122" s="249"/>
      <c r="S1122" s="249"/>
      <c r="T1122" s="250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51" t="s">
        <v>165</v>
      </c>
      <c r="AU1122" s="251" t="s">
        <v>85</v>
      </c>
      <c r="AV1122" s="13" t="s">
        <v>83</v>
      </c>
      <c r="AW1122" s="13" t="s">
        <v>32</v>
      </c>
      <c r="AX1122" s="13" t="s">
        <v>76</v>
      </c>
      <c r="AY1122" s="251" t="s">
        <v>156</v>
      </c>
    </row>
    <row r="1123" s="13" customFormat="1">
      <c r="A1123" s="13"/>
      <c r="B1123" s="241"/>
      <c r="C1123" s="242"/>
      <c r="D1123" s="243" t="s">
        <v>165</v>
      </c>
      <c r="E1123" s="244" t="s">
        <v>1</v>
      </c>
      <c r="F1123" s="245" t="s">
        <v>652</v>
      </c>
      <c r="G1123" s="242"/>
      <c r="H1123" s="244" t="s">
        <v>1</v>
      </c>
      <c r="I1123" s="246"/>
      <c r="J1123" s="242"/>
      <c r="K1123" s="242"/>
      <c r="L1123" s="247"/>
      <c r="M1123" s="248"/>
      <c r="N1123" s="249"/>
      <c r="O1123" s="249"/>
      <c r="P1123" s="249"/>
      <c r="Q1123" s="249"/>
      <c r="R1123" s="249"/>
      <c r="S1123" s="249"/>
      <c r="T1123" s="250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51" t="s">
        <v>165</v>
      </c>
      <c r="AU1123" s="251" t="s">
        <v>85</v>
      </c>
      <c r="AV1123" s="13" t="s">
        <v>83</v>
      </c>
      <c r="AW1123" s="13" t="s">
        <v>32</v>
      </c>
      <c r="AX1123" s="13" t="s">
        <v>76</v>
      </c>
      <c r="AY1123" s="251" t="s">
        <v>156</v>
      </c>
    </row>
    <row r="1124" s="14" customFormat="1">
      <c r="A1124" s="14"/>
      <c r="B1124" s="252"/>
      <c r="C1124" s="253"/>
      <c r="D1124" s="243" t="s">
        <v>165</v>
      </c>
      <c r="E1124" s="254" t="s">
        <v>1</v>
      </c>
      <c r="F1124" s="255" t="s">
        <v>899</v>
      </c>
      <c r="G1124" s="253"/>
      <c r="H1124" s="256">
        <v>56.450000000000003</v>
      </c>
      <c r="I1124" s="257"/>
      <c r="J1124" s="253"/>
      <c r="K1124" s="253"/>
      <c r="L1124" s="258"/>
      <c r="M1124" s="259"/>
      <c r="N1124" s="260"/>
      <c r="O1124" s="260"/>
      <c r="P1124" s="260"/>
      <c r="Q1124" s="260"/>
      <c r="R1124" s="260"/>
      <c r="S1124" s="260"/>
      <c r="T1124" s="261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62" t="s">
        <v>165</v>
      </c>
      <c r="AU1124" s="262" t="s">
        <v>85</v>
      </c>
      <c r="AV1124" s="14" t="s">
        <v>85</v>
      </c>
      <c r="AW1124" s="14" t="s">
        <v>32</v>
      </c>
      <c r="AX1124" s="14" t="s">
        <v>76</v>
      </c>
      <c r="AY1124" s="262" t="s">
        <v>156</v>
      </c>
    </row>
    <row r="1125" s="13" customFormat="1">
      <c r="A1125" s="13"/>
      <c r="B1125" s="241"/>
      <c r="C1125" s="242"/>
      <c r="D1125" s="243" t="s">
        <v>165</v>
      </c>
      <c r="E1125" s="244" t="s">
        <v>1</v>
      </c>
      <c r="F1125" s="245" t="s">
        <v>658</v>
      </c>
      <c r="G1125" s="242"/>
      <c r="H1125" s="244" t="s">
        <v>1</v>
      </c>
      <c r="I1125" s="246"/>
      <c r="J1125" s="242"/>
      <c r="K1125" s="242"/>
      <c r="L1125" s="247"/>
      <c r="M1125" s="248"/>
      <c r="N1125" s="249"/>
      <c r="O1125" s="249"/>
      <c r="P1125" s="249"/>
      <c r="Q1125" s="249"/>
      <c r="R1125" s="249"/>
      <c r="S1125" s="249"/>
      <c r="T1125" s="250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51" t="s">
        <v>165</v>
      </c>
      <c r="AU1125" s="251" t="s">
        <v>85</v>
      </c>
      <c r="AV1125" s="13" t="s">
        <v>83</v>
      </c>
      <c r="AW1125" s="13" t="s">
        <v>32</v>
      </c>
      <c r="AX1125" s="13" t="s">
        <v>76</v>
      </c>
      <c r="AY1125" s="251" t="s">
        <v>156</v>
      </c>
    </row>
    <row r="1126" s="14" customFormat="1">
      <c r="A1126" s="14"/>
      <c r="B1126" s="252"/>
      <c r="C1126" s="253"/>
      <c r="D1126" s="243" t="s">
        <v>165</v>
      </c>
      <c r="E1126" s="254" t="s">
        <v>1</v>
      </c>
      <c r="F1126" s="255" t="s">
        <v>899</v>
      </c>
      <c r="G1126" s="253"/>
      <c r="H1126" s="256">
        <v>56.450000000000003</v>
      </c>
      <c r="I1126" s="257"/>
      <c r="J1126" s="253"/>
      <c r="K1126" s="253"/>
      <c r="L1126" s="258"/>
      <c r="M1126" s="259"/>
      <c r="N1126" s="260"/>
      <c r="O1126" s="260"/>
      <c r="P1126" s="260"/>
      <c r="Q1126" s="260"/>
      <c r="R1126" s="260"/>
      <c r="S1126" s="260"/>
      <c r="T1126" s="261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62" t="s">
        <v>165</v>
      </c>
      <c r="AU1126" s="262" t="s">
        <v>85</v>
      </c>
      <c r="AV1126" s="14" t="s">
        <v>85</v>
      </c>
      <c r="AW1126" s="14" t="s">
        <v>32</v>
      </c>
      <c r="AX1126" s="14" t="s">
        <v>76</v>
      </c>
      <c r="AY1126" s="262" t="s">
        <v>156</v>
      </c>
    </row>
    <row r="1127" s="13" customFormat="1">
      <c r="A1127" s="13"/>
      <c r="B1127" s="241"/>
      <c r="C1127" s="242"/>
      <c r="D1127" s="243" t="s">
        <v>165</v>
      </c>
      <c r="E1127" s="244" t="s">
        <v>1</v>
      </c>
      <c r="F1127" s="245" t="s">
        <v>659</v>
      </c>
      <c r="G1127" s="242"/>
      <c r="H1127" s="244" t="s">
        <v>1</v>
      </c>
      <c r="I1127" s="246"/>
      <c r="J1127" s="242"/>
      <c r="K1127" s="242"/>
      <c r="L1127" s="247"/>
      <c r="M1127" s="248"/>
      <c r="N1127" s="249"/>
      <c r="O1127" s="249"/>
      <c r="P1127" s="249"/>
      <c r="Q1127" s="249"/>
      <c r="R1127" s="249"/>
      <c r="S1127" s="249"/>
      <c r="T1127" s="250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51" t="s">
        <v>165</v>
      </c>
      <c r="AU1127" s="251" t="s">
        <v>85</v>
      </c>
      <c r="AV1127" s="13" t="s">
        <v>83</v>
      </c>
      <c r="AW1127" s="13" t="s">
        <v>32</v>
      </c>
      <c r="AX1127" s="13" t="s">
        <v>76</v>
      </c>
      <c r="AY1127" s="251" t="s">
        <v>156</v>
      </c>
    </row>
    <row r="1128" s="14" customFormat="1">
      <c r="A1128" s="14"/>
      <c r="B1128" s="252"/>
      <c r="C1128" s="253"/>
      <c r="D1128" s="243" t="s">
        <v>165</v>
      </c>
      <c r="E1128" s="254" t="s">
        <v>1</v>
      </c>
      <c r="F1128" s="255" t="s">
        <v>900</v>
      </c>
      <c r="G1128" s="253"/>
      <c r="H1128" s="256">
        <v>11.25</v>
      </c>
      <c r="I1128" s="257"/>
      <c r="J1128" s="253"/>
      <c r="K1128" s="253"/>
      <c r="L1128" s="258"/>
      <c r="M1128" s="259"/>
      <c r="N1128" s="260"/>
      <c r="O1128" s="260"/>
      <c r="P1128" s="260"/>
      <c r="Q1128" s="260"/>
      <c r="R1128" s="260"/>
      <c r="S1128" s="260"/>
      <c r="T1128" s="261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62" t="s">
        <v>165</v>
      </c>
      <c r="AU1128" s="262" t="s">
        <v>85</v>
      </c>
      <c r="AV1128" s="14" t="s">
        <v>85</v>
      </c>
      <c r="AW1128" s="14" t="s">
        <v>32</v>
      </c>
      <c r="AX1128" s="14" t="s">
        <v>76</v>
      </c>
      <c r="AY1128" s="262" t="s">
        <v>156</v>
      </c>
    </row>
    <row r="1129" s="13" customFormat="1">
      <c r="A1129" s="13"/>
      <c r="B1129" s="241"/>
      <c r="C1129" s="242"/>
      <c r="D1129" s="243" t="s">
        <v>165</v>
      </c>
      <c r="E1129" s="244" t="s">
        <v>1</v>
      </c>
      <c r="F1129" s="245" t="s">
        <v>662</v>
      </c>
      <c r="G1129" s="242"/>
      <c r="H1129" s="244" t="s">
        <v>1</v>
      </c>
      <c r="I1129" s="246"/>
      <c r="J1129" s="242"/>
      <c r="K1129" s="242"/>
      <c r="L1129" s="247"/>
      <c r="M1129" s="248"/>
      <c r="N1129" s="249"/>
      <c r="O1129" s="249"/>
      <c r="P1129" s="249"/>
      <c r="Q1129" s="249"/>
      <c r="R1129" s="249"/>
      <c r="S1129" s="249"/>
      <c r="T1129" s="250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51" t="s">
        <v>165</v>
      </c>
      <c r="AU1129" s="251" t="s">
        <v>85</v>
      </c>
      <c r="AV1129" s="13" t="s">
        <v>83</v>
      </c>
      <c r="AW1129" s="13" t="s">
        <v>32</v>
      </c>
      <c r="AX1129" s="13" t="s">
        <v>76</v>
      </c>
      <c r="AY1129" s="251" t="s">
        <v>156</v>
      </c>
    </row>
    <row r="1130" s="14" customFormat="1">
      <c r="A1130" s="14"/>
      <c r="B1130" s="252"/>
      <c r="C1130" s="253"/>
      <c r="D1130" s="243" t="s">
        <v>165</v>
      </c>
      <c r="E1130" s="254" t="s">
        <v>1</v>
      </c>
      <c r="F1130" s="255" t="s">
        <v>901</v>
      </c>
      <c r="G1130" s="253"/>
      <c r="H1130" s="256">
        <v>34.700000000000003</v>
      </c>
      <c r="I1130" s="257"/>
      <c r="J1130" s="253"/>
      <c r="K1130" s="253"/>
      <c r="L1130" s="258"/>
      <c r="M1130" s="259"/>
      <c r="N1130" s="260"/>
      <c r="O1130" s="260"/>
      <c r="P1130" s="260"/>
      <c r="Q1130" s="260"/>
      <c r="R1130" s="260"/>
      <c r="S1130" s="260"/>
      <c r="T1130" s="261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62" t="s">
        <v>165</v>
      </c>
      <c r="AU1130" s="262" t="s">
        <v>85</v>
      </c>
      <c r="AV1130" s="14" t="s">
        <v>85</v>
      </c>
      <c r="AW1130" s="14" t="s">
        <v>32</v>
      </c>
      <c r="AX1130" s="14" t="s">
        <v>76</v>
      </c>
      <c r="AY1130" s="262" t="s">
        <v>156</v>
      </c>
    </row>
    <row r="1131" s="13" customFormat="1">
      <c r="A1131" s="13"/>
      <c r="B1131" s="241"/>
      <c r="C1131" s="242"/>
      <c r="D1131" s="243" t="s">
        <v>165</v>
      </c>
      <c r="E1131" s="244" t="s">
        <v>1</v>
      </c>
      <c r="F1131" s="245" t="s">
        <v>374</v>
      </c>
      <c r="G1131" s="242"/>
      <c r="H1131" s="244" t="s">
        <v>1</v>
      </c>
      <c r="I1131" s="246"/>
      <c r="J1131" s="242"/>
      <c r="K1131" s="242"/>
      <c r="L1131" s="247"/>
      <c r="M1131" s="248"/>
      <c r="N1131" s="249"/>
      <c r="O1131" s="249"/>
      <c r="P1131" s="249"/>
      <c r="Q1131" s="249"/>
      <c r="R1131" s="249"/>
      <c r="S1131" s="249"/>
      <c r="T1131" s="250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51" t="s">
        <v>165</v>
      </c>
      <c r="AU1131" s="251" t="s">
        <v>85</v>
      </c>
      <c r="AV1131" s="13" t="s">
        <v>83</v>
      </c>
      <c r="AW1131" s="13" t="s">
        <v>32</v>
      </c>
      <c r="AX1131" s="13" t="s">
        <v>76</v>
      </c>
      <c r="AY1131" s="251" t="s">
        <v>156</v>
      </c>
    </row>
    <row r="1132" s="13" customFormat="1">
      <c r="A1132" s="13"/>
      <c r="B1132" s="241"/>
      <c r="C1132" s="242"/>
      <c r="D1132" s="243" t="s">
        <v>165</v>
      </c>
      <c r="E1132" s="244" t="s">
        <v>1</v>
      </c>
      <c r="F1132" s="245" t="s">
        <v>638</v>
      </c>
      <c r="G1132" s="242"/>
      <c r="H1132" s="244" t="s">
        <v>1</v>
      </c>
      <c r="I1132" s="246"/>
      <c r="J1132" s="242"/>
      <c r="K1132" s="242"/>
      <c r="L1132" s="247"/>
      <c r="M1132" s="248"/>
      <c r="N1132" s="249"/>
      <c r="O1132" s="249"/>
      <c r="P1132" s="249"/>
      <c r="Q1132" s="249"/>
      <c r="R1132" s="249"/>
      <c r="S1132" s="249"/>
      <c r="T1132" s="250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51" t="s">
        <v>165</v>
      </c>
      <c r="AU1132" s="251" t="s">
        <v>85</v>
      </c>
      <c r="AV1132" s="13" t="s">
        <v>83</v>
      </c>
      <c r="AW1132" s="13" t="s">
        <v>32</v>
      </c>
      <c r="AX1132" s="13" t="s">
        <v>76</v>
      </c>
      <c r="AY1132" s="251" t="s">
        <v>156</v>
      </c>
    </row>
    <row r="1133" s="14" customFormat="1">
      <c r="A1133" s="14"/>
      <c r="B1133" s="252"/>
      <c r="C1133" s="253"/>
      <c r="D1133" s="243" t="s">
        <v>165</v>
      </c>
      <c r="E1133" s="254" t="s">
        <v>1</v>
      </c>
      <c r="F1133" s="255" t="s">
        <v>910</v>
      </c>
      <c r="G1133" s="253"/>
      <c r="H1133" s="256">
        <v>13.35</v>
      </c>
      <c r="I1133" s="257"/>
      <c r="J1133" s="253"/>
      <c r="K1133" s="253"/>
      <c r="L1133" s="258"/>
      <c r="M1133" s="259"/>
      <c r="N1133" s="260"/>
      <c r="O1133" s="260"/>
      <c r="P1133" s="260"/>
      <c r="Q1133" s="260"/>
      <c r="R1133" s="260"/>
      <c r="S1133" s="260"/>
      <c r="T1133" s="261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2" t="s">
        <v>165</v>
      </c>
      <c r="AU1133" s="262" t="s">
        <v>85</v>
      </c>
      <c r="AV1133" s="14" t="s">
        <v>85</v>
      </c>
      <c r="AW1133" s="14" t="s">
        <v>32</v>
      </c>
      <c r="AX1133" s="14" t="s">
        <v>76</v>
      </c>
      <c r="AY1133" s="262" t="s">
        <v>156</v>
      </c>
    </row>
    <row r="1134" s="13" customFormat="1">
      <c r="A1134" s="13"/>
      <c r="B1134" s="241"/>
      <c r="C1134" s="242"/>
      <c r="D1134" s="243" t="s">
        <v>165</v>
      </c>
      <c r="E1134" s="244" t="s">
        <v>1</v>
      </c>
      <c r="F1134" s="245" t="s">
        <v>644</v>
      </c>
      <c r="G1134" s="242"/>
      <c r="H1134" s="244" t="s">
        <v>1</v>
      </c>
      <c r="I1134" s="246"/>
      <c r="J1134" s="242"/>
      <c r="K1134" s="242"/>
      <c r="L1134" s="247"/>
      <c r="M1134" s="248"/>
      <c r="N1134" s="249"/>
      <c r="O1134" s="249"/>
      <c r="P1134" s="249"/>
      <c r="Q1134" s="249"/>
      <c r="R1134" s="249"/>
      <c r="S1134" s="249"/>
      <c r="T1134" s="250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51" t="s">
        <v>165</v>
      </c>
      <c r="AU1134" s="251" t="s">
        <v>85</v>
      </c>
      <c r="AV1134" s="13" t="s">
        <v>83</v>
      </c>
      <c r="AW1134" s="13" t="s">
        <v>32</v>
      </c>
      <c r="AX1134" s="13" t="s">
        <v>76</v>
      </c>
      <c r="AY1134" s="251" t="s">
        <v>156</v>
      </c>
    </row>
    <row r="1135" s="14" customFormat="1">
      <c r="A1135" s="14"/>
      <c r="B1135" s="252"/>
      <c r="C1135" s="253"/>
      <c r="D1135" s="243" t="s">
        <v>165</v>
      </c>
      <c r="E1135" s="254" t="s">
        <v>1</v>
      </c>
      <c r="F1135" s="255" t="s">
        <v>911</v>
      </c>
      <c r="G1135" s="253"/>
      <c r="H1135" s="256">
        <v>18.550000000000001</v>
      </c>
      <c r="I1135" s="257"/>
      <c r="J1135" s="253"/>
      <c r="K1135" s="253"/>
      <c r="L1135" s="258"/>
      <c r="M1135" s="259"/>
      <c r="N1135" s="260"/>
      <c r="O1135" s="260"/>
      <c r="P1135" s="260"/>
      <c r="Q1135" s="260"/>
      <c r="R1135" s="260"/>
      <c r="S1135" s="260"/>
      <c r="T1135" s="261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62" t="s">
        <v>165</v>
      </c>
      <c r="AU1135" s="262" t="s">
        <v>85</v>
      </c>
      <c r="AV1135" s="14" t="s">
        <v>85</v>
      </c>
      <c r="AW1135" s="14" t="s">
        <v>32</v>
      </c>
      <c r="AX1135" s="14" t="s">
        <v>76</v>
      </c>
      <c r="AY1135" s="262" t="s">
        <v>156</v>
      </c>
    </row>
    <row r="1136" s="13" customFormat="1">
      <c r="A1136" s="13"/>
      <c r="B1136" s="241"/>
      <c r="C1136" s="242"/>
      <c r="D1136" s="243" t="s">
        <v>165</v>
      </c>
      <c r="E1136" s="244" t="s">
        <v>1</v>
      </c>
      <c r="F1136" s="245" t="s">
        <v>699</v>
      </c>
      <c r="G1136" s="242"/>
      <c r="H1136" s="244" t="s">
        <v>1</v>
      </c>
      <c r="I1136" s="246"/>
      <c r="J1136" s="242"/>
      <c r="K1136" s="242"/>
      <c r="L1136" s="247"/>
      <c r="M1136" s="248"/>
      <c r="N1136" s="249"/>
      <c r="O1136" s="249"/>
      <c r="P1136" s="249"/>
      <c r="Q1136" s="249"/>
      <c r="R1136" s="249"/>
      <c r="S1136" s="249"/>
      <c r="T1136" s="250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51" t="s">
        <v>165</v>
      </c>
      <c r="AU1136" s="251" t="s">
        <v>85</v>
      </c>
      <c r="AV1136" s="13" t="s">
        <v>83</v>
      </c>
      <c r="AW1136" s="13" t="s">
        <v>32</v>
      </c>
      <c r="AX1136" s="13" t="s">
        <v>76</v>
      </c>
      <c r="AY1136" s="251" t="s">
        <v>156</v>
      </c>
    </row>
    <row r="1137" s="13" customFormat="1">
      <c r="A1137" s="13"/>
      <c r="B1137" s="241"/>
      <c r="C1137" s="242"/>
      <c r="D1137" s="243" t="s">
        <v>165</v>
      </c>
      <c r="E1137" s="244" t="s">
        <v>1</v>
      </c>
      <c r="F1137" s="245" t="s">
        <v>912</v>
      </c>
      <c r="G1137" s="242"/>
      <c r="H1137" s="244" t="s">
        <v>1</v>
      </c>
      <c r="I1137" s="246"/>
      <c r="J1137" s="242"/>
      <c r="K1137" s="242"/>
      <c r="L1137" s="247"/>
      <c r="M1137" s="248"/>
      <c r="N1137" s="249"/>
      <c r="O1137" s="249"/>
      <c r="P1137" s="249"/>
      <c r="Q1137" s="249"/>
      <c r="R1137" s="249"/>
      <c r="S1137" s="249"/>
      <c r="T1137" s="250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51" t="s">
        <v>165</v>
      </c>
      <c r="AU1137" s="251" t="s">
        <v>85</v>
      </c>
      <c r="AV1137" s="13" t="s">
        <v>83</v>
      </c>
      <c r="AW1137" s="13" t="s">
        <v>32</v>
      </c>
      <c r="AX1137" s="13" t="s">
        <v>76</v>
      </c>
      <c r="AY1137" s="251" t="s">
        <v>156</v>
      </c>
    </row>
    <row r="1138" s="14" customFormat="1">
      <c r="A1138" s="14"/>
      <c r="B1138" s="252"/>
      <c r="C1138" s="253"/>
      <c r="D1138" s="243" t="s">
        <v>165</v>
      </c>
      <c r="E1138" s="254" t="s">
        <v>1</v>
      </c>
      <c r="F1138" s="255" t="s">
        <v>913</v>
      </c>
      <c r="G1138" s="253"/>
      <c r="H1138" s="256">
        <v>21.399999999999999</v>
      </c>
      <c r="I1138" s="257"/>
      <c r="J1138" s="253"/>
      <c r="K1138" s="253"/>
      <c r="L1138" s="258"/>
      <c r="M1138" s="259"/>
      <c r="N1138" s="260"/>
      <c r="O1138" s="260"/>
      <c r="P1138" s="260"/>
      <c r="Q1138" s="260"/>
      <c r="R1138" s="260"/>
      <c r="S1138" s="260"/>
      <c r="T1138" s="261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62" t="s">
        <v>165</v>
      </c>
      <c r="AU1138" s="262" t="s">
        <v>85</v>
      </c>
      <c r="AV1138" s="14" t="s">
        <v>85</v>
      </c>
      <c r="AW1138" s="14" t="s">
        <v>32</v>
      </c>
      <c r="AX1138" s="14" t="s">
        <v>76</v>
      </c>
      <c r="AY1138" s="262" t="s">
        <v>156</v>
      </c>
    </row>
    <row r="1139" s="15" customFormat="1">
      <c r="A1139" s="15"/>
      <c r="B1139" s="263"/>
      <c r="C1139" s="264"/>
      <c r="D1139" s="243" t="s">
        <v>165</v>
      </c>
      <c r="E1139" s="265" t="s">
        <v>1</v>
      </c>
      <c r="F1139" s="266" t="s">
        <v>168</v>
      </c>
      <c r="G1139" s="264"/>
      <c r="H1139" s="267">
        <v>212.15000000000003</v>
      </c>
      <c r="I1139" s="268"/>
      <c r="J1139" s="264"/>
      <c r="K1139" s="264"/>
      <c r="L1139" s="269"/>
      <c r="M1139" s="270"/>
      <c r="N1139" s="271"/>
      <c r="O1139" s="271"/>
      <c r="P1139" s="271"/>
      <c r="Q1139" s="271"/>
      <c r="R1139" s="271"/>
      <c r="S1139" s="271"/>
      <c r="T1139" s="272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73" t="s">
        <v>165</v>
      </c>
      <c r="AU1139" s="273" t="s">
        <v>85</v>
      </c>
      <c r="AV1139" s="15" t="s">
        <v>163</v>
      </c>
      <c r="AW1139" s="15" t="s">
        <v>32</v>
      </c>
      <c r="AX1139" s="15" t="s">
        <v>83</v>
      </c>
      <c r="AY1139" s="273" t="s">
        <v>156</v>
      </c>
    </row>
    <row r="1140" s="2" customFormat="1" ht="37.8" customHeight="1">
      <c r="A1140" s="38"/>
      <c r="B1140" s="39"/>
      <c r="C1140" s="227" t="s">
        <v>914</v>
      </c>
      <c r="D1140" s="227" t="s">
        <v>159</v>
      </c>
      <c r="E1140" s="228" t="s">
        <v>915</v>
      </c>
      <c r="F1140" s="229" t="s">
        <v>916</v>
      </c>
      <c r="G1140" s="230" t="s">
        <v>235</v>
      </c>
      <c r="H1140" s="231">
        <v>162.53</v>
      </c>
      <c r="I1140" s="232"/>
      <c r="J1140" s="233">
        <f>ROUND(I1140*H1140,2)</f>
        <v>0</v>
      </c>
      <c r="K1140" s="234"/>
      <c r="L1140" s="44"/>
      <c r="M1140" s="235" t="s">
        <v>1</v>
      </c>
      <c r="N1140" s="236" t="s">
        <v>41</v>
      </c>
      <c r="O1140" s="91"/>
      <c r="P1140" s="237">
        <f>O1140*H1140</f>
        <v>0</v>
      </c>
      <c r="Q1140" s="237">
        <v>2.0000000000000002E-05</v>
      </c>
      <c r="R1140" s="237">
        <f>Q1140*H1140</f>
        <v>0.0032506000000000002</v>
      </c>
      <c r="S1140" s="237">
        <v>0</v>
      </c>
      <c r="T1140" s="238">
        <f>S1140*H1140</f>
        <v>0</v>
      </c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R1140" s="239" t="s">
        <v>163</v>
      </c>
      <c r="AT1140" s="239" t="s">
        <v>159</v>
      </c>
      <c r="AU1140" s="239" t="s">
        <v>85</v>
      </c>
      <c r="AY1140" s="17" t="s">
        <v>156</v>
      </c>
      <c r="BE1140" s="240">
        <f>IF(N1140="základní",J1140,0)</f>
        <v>0</v>
      </c>
      <c r="BF1140" s="240">
        <f>IF(N1140="snížená",J1140,0)</f>
        <v>0</v>
      </c>
      <c r="BG1140" s="240">
        <f>IF(N1140="zákl. přenesená",J1140,0)</f>
        <v>0</v>
      </c>
      <c r="BH1140" s="240">
        <f>IF(N1140="sníž. přenesená",J1140,0)</f>
        <v>0</v>
      </c>
      <c r="BI1140" s="240">
        <f>IF(N1140="nulová",J1140,0)</f>
        <v>0</v>
      </c>
      <c r="BJ1140" s="17" t="s">
        <v>83</v>
      </c>
      <c r="BK1140" s="240">
        <f>ROUND(I1140*H1140,2)</f>
        <v>0</v>
      </c>
      <c r="BL1140" s="17" t="s">
        <v>163</v>
      </c>
      <c r="BM1140" s="239" t="s">
        <v>917</v>
      </c>
    </row>
    <row r="1141" s="13" customFormat="1">
      <c r="A1141" s="13"/>
      <c r="B1141" s="241"/>
      <c r="C1141" s="242"/>
      <c r="D1141" s="243" t="s">
        <v>165</v>
      </c>
      <c r="E1141" s="244" t="s">
        <v>1</v>
      </c>
      <c r="F1141" s="245" t="s">
        <v>898</v>
      </c>
      <c r="G1141" s="242"/>
      <c r="H1141" s="244" t="s">
        <v>1</v>
      </c>
      <c r="I1141" s="246"/>
      <c r="J1141" s="242"/>
      <c r="K1141" s="242"/>
      <c r="L1141" s="247"/>
      <c r="M1141" s="248"/>
      <c r="N1141" s="249"/>
      <c r="O1141" s="249"/>
      <c r="P1141" s="249"/>
      <c r="Q1141" s="249"/>
      <c r="R1141" s="249"/>
      <c r="S1141" s="249"/>
      <c r="T1141" s="250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51" t="s">
        <v>165</v>
      </c>
      <c r="AU1141" s="251" t="s">
        <v>85</v>
      </c>
      <c r="AV1141" s="13" t="s">
        <v>83</v>
      </c>
      <c r="AW1141" s="13" t="s">
        <v>32</v>
      </c>
      <c r="AX1141" s="13" t="s">
        <v>76</v>
      </c>
      <c r="AY1141" s="251" t="s">
        <v>156</v>
      </c>
    </row>
    <row r="1142" s="13" customFormat="1">
      <c r="A1142" s="13"/>
      <c r="B1142" s="241"/>
      <c r="C1142" s="242"/>
      <c r="D1142" s="243" t="s">
        <v>165</v>
      </c>
      <c r="E1142" s="244" t="s">
        <v>1</v>
      </c>
      <c r="F1142" s="245" t="s">
        <v>652</v>
      </c>
      <c r="G1142" s="242"/>
      <c r="H1142" s="244" t="s">
        <v>1</v>
      </c>
      <c r="I1142" s="246"/>
      <c r="J1142" s="242"/>
      <c r="K1142" s="242"/>
      <c r="L1142" s="247"/>
      <c r="M1142" s="248"/>
      <c r="N1142" s="249"/>
      <c r="O1142" s="249"/>
      <c r="P1142" s="249"/>
      <c r="Q1142" s="249"/>
      <c r="R1142" s="249"/>
      <c r="S1142" s="249"/>
      <c r="T1142" s="250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51" t="s">
        <v>165</v>
      </c>
      <c r="AU1142" s="251" t="s">
        <v>85</v>
      </c>
      <c r="AV1142" s="13" t="s">
        <v>83</v>
      </c>
      <c r="AW1142" s="13" t="s">
        <v>32</v>
      </c>
      <c r="AX1142" s="13" t="s">
        <v>76</v>
      </c>
      <c r="AY1142" s="251" t="s">
        <v>156</v>
      </c>
    </row>
    <row r="1143" s="14" customFormat="1">
      <c r="A1143" s="14"/>
      <c r="B1143" s="252"/>
      <c r="C1143" s="253"/>
      <c r="D1143" s="243" t="s">
        <v>165</v>
      </c>
      <c r="E1143" s="254" t="s">
        <v>1</v>
      </c>
      <c r="F1143" s="255" t="s">
        <v>918</v>
      </c>
      <c r="G1143" s="253"/>
      <c r="H1143" s="256">
        <v>17.920000000000002</v>
      </c>
      <c r="I1143" s="257"/>
      <c r="J1143" s="253"/>
      <c r="K1143" s="253"/>
      <c r="L1143" s="258"/>
      <c r="M1143" s="259"/>
      <c r="N1143" s="260"/>
      <c r="O1143" s="260"/>
      <c r="P1143" s="260"/>
      <c r="Q1143" s="260"/>
      <c r="R1143" s="260"/>
      <c r="S1143" s="260"/>
      <c r="T1143" s="261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62" t="s">
        <v>165</v>
      </c>
      <c r="AU1143" s="262" t="s">
        <v>85</v>
      </c>
      <c r="AV1143" s="14" t="s">
        <v>85</v>
      </c>
      <c r="AW1143" s="14" t="s">
        <v>32</v>
      </c>
      <c r="AX1143" s="14" t="s">
        <v>76</v>
      </c>
      <c r="AY1143" s="262" t="s">
        <v>156</v>
      </c>
    </row>
    <row r="1144" s="14" customFormat="1">
      <c r="A1144" s="14"/>
      <c r="B1144" s="252"/>
      <c r="C1144" s="253"/>
      <c r="D1144" s="243" t="s">
        <v>165</v>
      </c>
      <c r="E1144" s="254" t="s">
        <v>1</v>
      </c>
      <c r="F1144" s="255" t="s">
        <v>919</v>
      </c>
      <c r="G1144" s="253"/>
      <c r="H1144" s="256">
        <v>12.6</v>
      </c>
      <c r="I1144" s="257"/>
      <c r="J1144" s="253"/>
      <c r="K1144" s="253"/>
      <c r="L1144" s="258"/>
      <c r="M1144" s="259"/>
      <c r="N1144" s="260"/>
      <c r="O1144" s="260"/>
      <c r="P1144" s="260"/>
      <c r="Q1144" s="260"/>
      <c r="R1144" s="260"/>
      <c r="S1144" s="260"/>
      <c r="T1144" s="261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62" t="s">
        <v>165</v>
      </c>
      <c r="AU1144" s="262" t="s">
        <v>85</v>
      </c>
      <c r="AV1144" s="14" t="s">
        <v>85</v>
      </c>
      <c r="AW1144" s="14" t="s">
        <v>32</v>
      </c>
      <c r="AX1144" s="14" t="s">
        <v>76</v>
      </c>
      <c r="AY1144" s="262" t="s">
        <v>156</v>
      </c>
    </row>
    <row r="1145" s="14" customFormat="1">
      <c r="A1145" s="14"/>
      <c r="B1145" s="252"/>
      <c r="C1145" s="253"/>
      <c r="D1145" s="243" t="s">
        <v>165</v>
      </c>
      <c r="E1145" s="254" t="s">
        <v>1</v>
      </c>
      <c r="F1145" s="255" t="s">
        <v>920</v>
      </c>
      <c r="G1145" s="253"/>
      <c r="H1145" s="256">
        <v>0.75</v>
      </c>
      <c r="I1145" s="257"/>
      <c r="J1145" s="253"/>
      <c r="K1145" s="253"/>
      <c r="L1145" s="258"/>
      <c r="M1145" s="259"/>
      <c r="N1145" s="260"/>
      <c r="O1145" s="260"/>
      <c r="P1145" s="260"/>
      <c r="Q1145" s="260"/>
      <c r="R1145" s="260"/>
      <c r="S1145" s="260"/>
      <c r="T1145" s="261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62" t="s">
        <v>165</v>
      </c>
      <c r="AU1145" s="262" t="s">
        <v>85</v>
      </c>
      <c r="AV1145" s="14" t="s">
        <v>85</v>
      </c>
      <c r="AW1145" s="14" t="s">
        <v>32</v>
      </c>
      <c r="AX1145" s="14" t="s">
        <v>76</v>
      </c>
      <c r="AY1145" s="262" t="s">
        <v>156</v>
      </c>
    </row>
    <row r="1146" s="13" customFormat="1">
      <c r="A1146" s="13"/>
      <c r="B1146" s="241"/>
      <c r="C1146" s="242"/>
      <c r="D1146" s="243" t="s">
        <v>165</v>
      </c>
      <c r="E1146" s="244" t="s">
        <v>1</v>
      </c>
      <c r="F1146" s="245" t="s">
        <v>269</v>
      </c>
      <c r="G1146" s="242"/>
      <c r="H1146" s="244" t="s">
        <v>1</v>
      </c>
      <c r="I1146" s="246"/>
      <c r="J1146" s="242"/>
      <c r="K1146" s="242"/>
      <c r="L1146" s="247"/>
      <c r="M1146" s="248"/>
      <c r="N1146" s="249"/>
      <c r="O1146" s="249"/>
      <c r="P1146" s="249"/>
      <c r="Q1146" s="249"/>
      <c r="R1146" s="249"/>
      <c r="S1146" s="249"/>
      <c r="T1146" s="250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51" t="s">
        <v>165</v>
      </c>
      <c r="AU1146" s="251" t="s">
        <v>85</v>
      </c>
      <c r="AV1146" s="13" t="s">
        <v>83</v>
      </c>
      <c r="AW1146" s="13" t="s">
        <v>32</v>
      </c>
      <c r="AX1146" s="13" t="s">
        <v>76</v>
      </c>
      <c r="AY1146" s="251" t="s">
        <v>156</v>
      </c>
    </row>
    <row r="1147" s="14" customFormat="1">
      <c r="A1147" s="14"/>
      <c r="B1147" s="252"/>
      <c r="C1147" s="253"/>
      <c r="D1147" s="243" t="s">
        <v>165</v>
      </c>
      <c r="E1147" s="254" t="s">
        <v>1</v>
      </c>
      <c r="F1147" s="255" t="s">
        <v>131</v>
      </c>
      <c r="G1147" s="253"/>
      <c r="H1147" s="256">
        <v>-1</v>
      </c>
      <c r="I1147" s="257"/>
      <c r="J1147" s="253"/>
      <c r="K1147" s="253"/>
      <c r="L1147" s="258"/>
      <c r="M1147" s="259"/>
      <c r="N1147" s="260"/>
      <c r="O1147" s="260"/>
      <c r="P1147" s="260"/>
      <c r="Q1147" s="260"/>
      <c r="R1147" s="260"/>
      <c r="S1147" s="260"/>
      <c r="T1147" s="261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2" t="s">
        <v>165</v>
      </c>
      <c r="AU1147" s="262" t="s">
        <v>85</v>
      </c>
      <c r="AV1147" s="14" t="s">
        <v>85</v>
      </c>
      <c r="AW1147" s="14" t="s">
        <v>32</v>
      </c>
      <c r="AX1147" s="14" t="s">
        <v>76</v>
      </c>
      <c r="AY1147" s="262" t="s">
        <v>156</v>
      </c>
    </row>
    <row r="1148" s="13" customFormat="1">
      <c r="A1148" s="13"/>
      <c r="B1148" s="241"/>
      <c r="C1148" s="242"/>
      <c r="D1148" s="243" t="s">
        <v>165</v>
      </c>
      <c r="E1148" s="244" t="s">
        <v>1</v>
      </c>
      <c r="F1148" s="245" t="s">
        <v>658</v>
      </c>
      <c r="G1148" s="242"/>
      <c r="H1148" s="244" t="s">
        <v>1</v>
      </c>
      <c r="I1148" s="246"/>
      <c r="J1148" s="242"/>
      <c r="K1148" s="242"/>
      <c r="L1148" s="247"/>
      <c r="M1148" s="248"/>
      <c r="N1148" s="249"/>
      <c r="O1148" s="249"/>
      <c r="P1148" s="249"/>
      <c r="Q1148" s="249"/>
      <c r="R1148" s="249"/>
      <c r="S1148" s="249"/>
      <c r="T1148" s="250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51" t="s">
        <v>165</v>
      </c>
      <c r="AU1148" s="251" t="s">
        <v>85</v>
      </c>
      <c r="AV1148" s="13" t="s">
        <v>83</v>
      </c>
      <c r="AW1148" s="13" t="s">
        <v>32</v>
      </c>
      <c r="AX1148" s="13" t="s">
        <v>76</v>
      </c>
      <c r="AY1148" s="251" t="s">
        <v>156</v>
      </c>
    </row>
    <row r="1149" s="14" customFormat="1">
      <c r="A1149" s="14"/>
      <c r="B1149" s="252"/>
      <c r="C1149" s="253"/>
      <c r="D1149" s="243" t="s">
        <v>165</v>
      </c>
      <c r="E1149" s="254" t="s">
        <v>1</v>
      </c>
      <c r="F1149" s="255" t="s">
        <v>918</v>
      </c>
      <c r="G1149" s="253"/>
      <c r="H1149" s="256">
        <v>17.920000000000002</v>
      </c>
      <c r="I1149" s="257"/>
      <c r="J1149" s="253"/>
      <c r="K1149" s="253"/>
      <c r="L1149" s="258"/>
      <c r="M1149" s="259"/>
      <c r="N1149" s="260"/>
      <c r="O1149" s="260"/>
      <c r="P1149" s="260"/>
      <c r="Q1149" s="260"/>
      <c r="R1149" s="260"/>
      <c r="S1149" s="260"/>
      <c r="T1149" s="261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62" t="s">
        <v>165</v>
      </c>
      <c r="AU1149" s="262" t="s">
        <v>85</v>
      </c>
      <c r="AV1149" s="14" t="s">
        <v>85</v>
      </c>
      <c r="AW1149" s="14" t="s">
        <v>32</v>
      </c>
      <c r="AX1149" s="14" t="s">
        <v>76</v>
      </c>
      <c r="AY1149" s="262" t="s">
        <v>156</v>
      </c>
    </row>
    <row r="1150" s="14" customFormat="1">
      <c r="A1150" s="14"/>
      <c r="B1150" s="252"/>
      <c r="C1150" s="253"/>
      <c r="D1150" s="243" t="s">
        <v>165</v>
      </c>
      <c r="E1150" s="254" t="s">
        <v>1</v>
      </c>
      <c r="F1150" s="255" t="s">
        <v>919</v>
      </c>
      <c r="G1150" s="253"/>
      <c r="H1150" s="256">
        <v>12.6</v>
      </c>
      <c r="I1150" s="257"/>
      <c r="J1150" s="253"/>
      <c r="K1150" s="253"/>
      <c r="L1150" s="258"/>
      <c r="M1150" s="259"/>
      <c r="N1150" s="260"/>
      <c r="O1150" s="260"/>
      <c r="P1150" s="260"/>
      <c r="Q1150" s="260"/>
      <c r="R1150" s="260"/>
      <c r="S1150" s="260"/>
      <c r="T1150" s="261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62" t="s">
        <v>165</v>
      </c>
      <c r="AU1150" s="262" t="s">
        <v>85</v>
      </c>
      <c r="AV1150" s="14" t="s">
        <v>85</v>
      </c>
      <c r="AW1150" s="14" t="s">
        <v>32</v>
      </c>
      <c r="AX1150" s="14" t="s">
        <v>76</v>
      </c>
      <c r="AY1150" s="262" t="s">
        <v>156</v>
      </c>
    </row>
    <row r="1151" s="14" customFormat="1">
      <c r="A1151" s="14"/>
      <c r="B1151" s="252"/>
      <c r="C1151" s="253"/>
      <c r="D1151" s="243" t="s">
        <v>165</v>
      </c>
      <c r="E1151" s="254" t="s">
        <v>1</v>
      </c>
      <c r="F1151" s="255" t="s">
        <v>920</v>
      </c>
      <c r="G1151" s="253"/>
      <c r="H1151" s="256">
        <v>0.75</v>
      </c>
      <c r="I1151" s="257"/>
      <c r="J1151" s="253"/>
      <c r="K1151" s="253"/>
      <c r="L1151" s="258"/>
      <c r="M1151" s="259"/>
      <c r="N1151" s="260"/>
      <c r="O1151" s="260"/>
      <c r="P1151" s="260"/>
      <c r="Q1151" s="260"/>
      <c r="R1151" s="260"/>
      <c r="S1151" s="260"/>
      <c r="T1151" s="261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62" t="s">
        <v>165</v>
      </c>
      <c r="AU1151" s="262" t="s">
        <v>85</v>
      </c>
      <c r="AV1151" s="14" t="s">
        <v>85</v>
      </c>
      <c r="AW1151" s="14" t="s">
        <v>32</v>
      </c>
      <c r="AX1151" s="14" t="s">
        <v>76</v>
      </c>
      <c r="AY1151" s="262" t="s">
        <v>156</v>
      </c>
    </row>
    <row r="1152" s="13" customFormat="1">
      <c r="A1152" s="13"/>
      <c r="B1152" s="241"/>
      <c r="C1152" s="242"/>
      <c r="D1152" s="243" t="s">
        <v>165</v>
      </c>
      <c r="E1152" s="244" t="s">
        <v>1</v>
      </c>
      <c r="F1152" s="245" t="s">
        <v>269</v>
      </c>
      <c r="G1152" s="242"/>
      <c r="H1152" s="244" t="s">
        <v>1</v>
      </c>
      <c r="I1152" s="246"/>
      <c r="J1152" s="242"/>
      <c r="K1152" s="242"/>
      <c r="L1152" s="247"/>
      <c r="M1152" s="248"/>
      <c r="N1152" s="249"/>
      <c r="O1152" s="249"/>
      <c r="P1152" s="249"/>
      <c r="Q1152" s="249"/>
      <c r="R1152" s="249"/>
      <c r="S1152" s="249"/>
      <c r="T1152" s="250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51" t="s">
        <v>165</v>
      </c>
      <c r="AU1152" s="251" t="s">
        <v>85</v>
      </c>
      <c r="AV1152" s="13" t="s">
        <v>83</v>
      </c>
      <c r="AW1152" s="13" t="s">
        <v>32</v>
      </c>
      <c r="AX1152" s="13" t="s">
        <v>76</v>
      </c>
      <c r="AY1152" s="251" t="s">
        <v>156</v>
      </c>
    </row>
    <row r="1153" s="14" customFormat="1">
      <c r="A1153" s="14"/>
      <c r="B1153" s="252"/>
      <c r="C1153" s="253"/>
      <c r="D1153" s="243" t="s">
        <v>165</v>
      </c>
      <c r="E1153" s="254" t="s">
        <v>1</v>
      </c>
      <c r="F1153" s="255" t="s">
        <v>131</v>
      </c>
      <c r="G1153" s="253"/>
      <c r="H1153" s="256">
        <v>-1</v>
      </c>
      <c r="I1153" s="257"/>
      <c r="J1153" s="253"/>
      <c r="K1153" s="253"/>
      <c r="L1153" s="258"/>
      <c r="M1153" s="259"/>
      <c r="N1153" s="260"/>
      <c r="O1153" s="260"/>
      <c r="P1153" s="260"/>
      <c r="Q1153" s="260"/>
      <c r="R1153" s="260"/>
      <c r="S1153" s="260"/>
      <c r="T1153" s="261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2" t="s">
        <v>165</v>
      </c>
      <c r="AU1153" s="262" t="s">
        <v>85</v>
      </c>
      <c r="AV1153" s="14" t="s">
        <v>85</v>
      </c>
      <c r="AW1153" s="14" t="s">
        <v>32</v>
      </c>
      <c r="AX1153" s="14" t="s">
        <v>76</v>
      </c>
      <c r="AY1153" s="262" t="s">
        <v>156</v>
      </c>
    </row>
    <row r="1154" s="13" customFormat="1">
      <c r="A1154" s="13"/>
      <c r="B1154" s="241"/>
      <c r="C1154" s="242"/>
      <c r="D1154" s="243" t="s">
        <v>165</v>
      </c>
      <c r="E1154" s="244" t="s">
        <v>1</v>
      </c>
      <c r="F1154" s="245" t="s">
        <v>659</v>
      </c>
      <c r="G1154" s="242"/>
      <c r="H1154" s="244" t="s">
        <v>1</v>
      </c>
      <c r="I1154" s="246"/>
      <c r="J1154" s="242"/>
      <c r="K1154" s="242"/>
      <c r="L1154" s="247"/>
      <c r="M1154" s="248"/>
      <c r="N1154" s="249"/>
      <c r="O1154" s="249"/>
      <c r="P1154" s="249"/>
      <c r="Q1154" s="249"/>
      <c r="R1154" s="249"/>
      <c r="S1154" s="249"/>
      <c r="T1154" s="250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51" t="s">
        <v>165</v>
      </c>
      <c r="AU1154" s="251" t="s">
        <v>85</v>
      </c>
      <c r="AV1154" s="13" t="s">
        <v>83</v>
      </c>
      <c r="AW1154" s="13" t="s">
        <v>32</v>
      </c>
      <c r="AX1154" s="13" t="s">
        <v>76</v>
      </c>
      <c r="AY1154" s="251" t="s">
        <v>156</v>
      </c>
    </row>
    <row r="1155" s="14" customFormat="1">
      <c r="A1155" s="14"/>
      <c r="B1155" s="252"/>
      <c r="C1155" s="253"/>
      <c r="D1155" s="243" t="s">
        <v>165</v>
      </c>
      <c r="E1155" s="254" t="s">
        <v>1</v>
      </c>
      <c r="F1155" s="255" t="s">
        <v>921</v>
      </c>
      <c r="G1155" s="253"/>
      <c r="H1155" s="256">
        <v>9</v>
      </c>
      <c r="I1155" s="257"/>
      <c r="J1155" s="253"/>
      <c r="K1155" s="253"/>
      <c r="L1155" s="258"/>
      <c r="M1155" s="259"/>
      <c r="N1155" s="260"/>
      <c r="O1155" s="260"/>
      <c r="P1155" s="260"/>
      <c r="Q1155" s="260"/>
      <c r="R1155" s="260"/>
      <c r="S1155" s="260"/>
      <c r="T1155" s="261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62" t="s">
        <v>165</v>
      </c>
      <c r="AU1155" s="262" t="s">
        <v>85</v>
      </c>
      <c r="AV1155" s="14" t="s">
        <v>85</v>
      </c>
      <c r="AW1155" s="14" t="s">
        <v>32</v>
      </c>
      <c r="AX1155" s="14" t="s">
        <v>76</v>
      </c>
      <c r="AY1155" s="262" t="s">
        <v>156</v>
      </c>
    </row>
    <row r="1156" s="14" customFormat="1">
      <c r="A1156" s="14"/>
      <c r="B1156" s="252"/>
      <c r="C1156" s="253"/>
      <c r="D1156" s="243" t="s">
        <v>165</v>
      </c>
      <c r="E1156" s="254" t="s">
        <v>1</v>
      </c>
      <c r="F1156" s="255" t="s">
        <v>922</v>
      </c>
      <c r="G1156" s="253"/>
      <c r="H1156" s="256">
        <v>5</v>
      </c>
      <c r="I1156" s="257"/>
      <c r="J1156" s="253"/>
      <c r="K1156" s="253"/>
      <c r="L1156" s="258"/>
      <c r="M1156" s="259"/>
      <c r="N1156" s="260"/>
      <c r="O1156" s="260"/>
      <c r="P1156" s="260"/>
      <c r="Q1156" s="260"/>
      <c r="R1156" s="260"/>
      <c r="S1156" s="260"/>
      <c r="T1156" s="261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62" t="s">
        <v>165</v>
      </c>
      <c r="AU1156" s="262" t="s">
        <v>85</v>
      </c>
      <c r="AV1156" s="14" t="s">
        <v>85</v>
      </c>
      <c r="AW1156" s="14" t="s">
        <v>32</v>
      </c>
      <c r="AX1156" s="14" t="s">
        <v>76</v>
      </c>
      <c r="AY1156" s="262" t="s">
        <v>156</v>
      </c>
    </row>
    <row r="1157" s="13" customFormat="1">
      <c r="A1157" s="13"/>
      <c r="B1157" s="241"/>
      <c r="C1157" s="242"/>
      <c r="D1157" s="243" t="s">
        <v>165</v>
      </c>
      <c r="E1157" s="244" t="s">
        <v>1</v>
      </c>
      <c r="F1157" s="245" t="s">
        <v>269</v>
      </c>
      <c r="G1157" s="242"/>
      <c r="H1157" s="244" t="s">
        <v>1</v>
      </c>
      <c r="I1157" s="246"/>
      <c r="J1157" s="242"/>
      <c r="K1157" s="242"/>
      <c r="L1157" s="247"/>
      <c r="M1157" s="248"/>
      <c r="N1157" s="249"/>
      <c r="O1157" s="249"/>
      <c r="P1157" s="249"/>
      <c r="Q1157" s="249"/>
      <c r="R1157" s="249"/>
      <c r="S1157" s="249"/>
      <c r="T1157" s="250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51" t="s">
        <v>165</v>
      </c>
      <c r="AU1157" s="251" t="s">
        <v>85</v>
      </c>
      <c r="AV1157" s="13" t="s">
        <v>83</v>
      </c>
      <c r="AW1157" s="13" t="s">
        <v>32</v>
      </c>
      <c r="AX1157" s="13" t="s">
        <v>76</v>
      </c>
      <c r="AY1157" s="251" t="s">
        <v>156</v>
      </c>
    </row>
    <row r="1158" s="14" customFormat="1">
      <c r="A1158" s="14"/>
      <c r="B1158" s="252"/>
      <c r="C1158" s="253"/>
      <c r="D1158" s="243" t="s">
        <v>165</v>
      </c>
      <c r="E1158" s="254" t="s">
        <v>1</v>
      </c>
      <c r="F1158" s="255" t="s">
        <v>131</v>
      </c>
      <c r="G1158" s="253"/>
      <c r="H1158" s="256">
        <v>-1</v>
      </c>
      <c r="I1158" s="257"/>
      <c r="J1158" s="253"/>
      <c r="K1158" s="253"/>
      <c r="L1158" s="258"/>
      <c r="M1158" s="259"/>
      <c r="N1158" s="260"/>
      <c r="O1158" s="260"/>
      <c r="P1158" s="260"/>
      <c r="Q1158" s="260"/>
      <c r="R1158" s="260"/>
      <c r="S1158" s="260"/>
      <c r="T1158" s="261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62" t="s">
        <v>165</v>
      </c>
      <c r="AU1158" s="262" t="s">
        <v>85</v>
      </c>
      <c r="AV1158" s="14" t="s">
        <v>85</v>
      </c>
      <c r="AW1158" s="14" t="s">
        <v>32</v>
      </c>
      <c r="AX1158" s="14" t="s">
        <v>76</v>
      </c>
      <c r="AY1158" s="262" t="s">
        <v>156</v>
      </c>
    </row>
    <row r="1159" s="13" customFormat="1">
      <c r="A1159" s="13"/>
      <c r="B1159" s="241"/>
      <c r="C1159" s="242"/>
      <c r="D1159" s="243" t="s">
        <v>165</v>
      </c>
      <c r="E1159" s="244" t="s">
        <v>1</v>
      </c>
      <c r="F1159" s="245" t="s">
        <v>662</v>
      </c>
      <c r="G1159" s="242"/>
      <c r="H1159" s="244" t="s">
        <v>1</v>
      </c>
      <c r="I1159" s="246"/>
      <c r="J1159" s="242"/>
      <c r="K1159" s="242"/>
      <c r="L1159" s="247"/>
      <c r="M1159" s="248"/>
      <c r="N1159" s="249"/>
      <c r="O1159" s="249"/>
      <c r="P1159" s="249"/>
      <c r="Q1159" s="249"/>
      <c r="R1159" s="249"/>
      <c r="S1159" s="249"/>
      <c r="T1159" s="250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51" t="s">
        <v>165</v>
      </c>
      <c r="AU1159" s="251" t="s">
        <v>85</v>
      </c>
      <c r="AV1159" s="13" t="s">
        <v>83</v>
      </c>
      <c r="AW1159" s="13" t="s">
        <v>32</v>
      </c>
      <c r="AX1159" s="13" t="s">
        <v>76</v>
      </c>
      <c r="AY1159" s="251" t="s">
        <v>156</v>
      </c>
    </row>
    <row r="1160" s="14" customFormat="1">
      <c r="A1160" s="14"/>
      <c r="B1160" s="252"/>
      <c r="C1160" s="253"/>
      <c r="D1160" s="243" t="s">
        <v>165</v>
      </c>
      <c r="E1160" s="254" t="s">
        <v>1</v>
      </c>
      <c r="F1160" s="255" t="s">
        <v>923</v>
      </c>
      <c r="G1160" s="253"/>
      <c r="H1160" s="256">
        <v>27.34</v>
      </c>
      <c r="I1160" s="257"/>
      <c r="J1160" s="253"/>
      <c r="K1160" s="253"/>
      <c r="L1160" s="258"/>
      <c r="M1160" s="259"/>
      <c r="N1160" s="260"/>
      <c r="O1160" s="260"/>
      <c r="P1160" s="260"/>
      <c r="Q1160" s="260"/>
      <c r="R1160" s="260"/>
      <c r="S1160" s="260"/>
      <c r="T1160" s="261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62" t="s">
        <v>165</v>
      </c>
      <c r="AU1160" s="262" t="s">
        <v>85</v>
      </c>
      <c r="AV1160" s="14" t="s">
        <v>85</v>
      </c>
      <c r="AW1160" s="14" t="s">
        <v>32</v>
      </c>
      <c r="AX1160" s="14" t="s">
        <v>76</v>
      </c>
      <c r="AY1160" s="262" t="s">
        <v>156</v>
      </c>
    </row>
    <row r="1161" s="14" customFormat="1">
      <c r="A1161" s="14"/>
      <c r="B1161" s="252"/>
      <c r="C1161" s="253"/>
      <c r="D1161" s="243" t="s">
        <v>165</v>
      </c>
      <c r="E1161" s="254" t="s">
        <v>1</v>
      </c>
      <c r="F1161" s="255" t="s">
        <v>922</v>
      </c>
      <c r="G1161" s="253"/>
      <c r="H1161" s="256">
        <v>5</v>
      </c>
      <c r="I1161" s="257"/>
      <c r="J1161" s="253"/>
      <c r="K1161" s="253"/>
      <c r="L1161" s="258"/>
      <c r="M1161" s="259"/>
      <c r="N1161" s="260"/>
      <c r="O1161" s="260"/>
      <c r="P1161" s="260"/>
      <c r="Q1161" s="260"/>
      <c r="R1161" s="260"/>
      <c r="S1161" s="260"/>
      <c r="T1161" s="261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62" t="s">
        <v>165</v>
      </c>
      <c r="AU1161" s="262" t="s">
        <v>85</v>
      </c>
      <c r="AV1161" s="14" t="s">
        <v>85</v>
      </c>
      <c r="AW1161" s="14" t="s">
        <v>32</v>
      </c>
      <c r="AX1161" s="14" t="s">
        <v>76</v>
      </c>
      <c r="AY1161" s="262" t="s">
        <v>156</v>
      </c>
    </row>
    <row r="1162" s="14" customFormat="1">
      <c r="A1162" s="14"/>
      <c r="B1162" s="252"/>
      <c r="C1162" s="253"/>
      <c r="D1162" s="243" t="s">
        <v>165</v>
      </c>
      <c r="E1162" s="254" t="s">
        <v>1</v>
      </c>
      <c r="F1162" s="255" t="s">
        <v>924</v>
      </c>
      <c r="G1162" s="253"/>
      <c r="H1162" s="256">
        <v>0.25</v>
      </c>
      <c r="I1162" s="257"/>
      <c r="J1162" s="253"/>
      <c r="K1162" s="253"/>
      <c r="L1162" s="258"/>
      <c r="M1162" s="259"/>
      <c r="N1162" s="260"/>
      <c r="O1162" s="260"/>
      <c r="P1162" s="260"/>
      <c r="Q1162" s="260"/>
      <c r="R1162" s="260"/>
      <c r="S1162" s="260"/>
      <c r="T1162" s="261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62" t="s">
        <v>165</v>
      </c>
      <c r="AU1162" s="262" t="s">
        <v>85</v>
      </c>
      <c r="AV1162" s="14" t="s">
        <v>85</v>
      </c>
      <c r="AW1162" s="14" t="s">
        <v>32</v>
      </c>
      <c r="AX1162" s="14" t="s">
        <v>76</v>
      </c>
      <c r="AY1162" s="262" t="s">
        <v>156</v>
      </c>
    </row>
    <row r="1163" s="14" customFormat="1">
      <c r="A1163" s="14"/>
      <c r="B1163" s="252"/>
      <c r="C1163" s="253"/>
      <c r="D1163" s="243" t="s">
        <v>165</v>
      </c>
      <c r="E1163" s="254" t="s">
        <v>1</v>
      </c>
      <c r="F1163" s="255" t="s">
        <v>925</v>
      </c>
      <c r="G1163" s="253"/>
      <c r="H1163" s="256">
        <v>0.69999999999999996</v>
      </c>
      <c r="I1163" s="257"/>
      <c r="J1163" s="253"/>
      <c r="K1163" s="253"/>
      <c r="L1163" s="258"/>
      <c r="M1163" s="259"/>
      <c r="N1163" s="260"/>
      <c r="O1163" s="260"/>
      <c r="P1163" s="260"/>
      <c r="Q1163" s="260"/>
      <c r="R1163" s="260"/>
      <c r="S1163" s="260"/>
      <c r="T1163" s="261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62" t="s">
        <v>165</v>
      </c>
      <c r="AU1163" s="262" t="s">
        <v>85</v>
      </c>
      <c r="AV1163" s="14" t="s">
        <v>85</v>
      </c>
      <c r="AW1163" s="14" t="s">
        <v>32</v>
      </c>
      <c r="AX1163" s="14" t="s">
        <v>76</v>
      </c>
      <c r="AY1163" s="262" t="s">
        <v>156</v>
      </c>
    </row>
    <row r="1164" s="13" customFormat="1">
      <c r="A1164" s="13"/>
      <c r="B1164" s="241"/>
      <c r="C1164" s="242"/>
      <c r="D1164" s="243" t="s">
        <v>165</v>
      </c>
      <c r="E1164" s="244" t="s">
        <v>1</v>
      </c>
      <c r="F1164" s="245" t="s">
        <v>269</v>
      </c>
      <c r="G1164" s="242"/>
      <c r="H1164" s="244" t="s">
        <v>1</v>
      </c>
      <c r="I1164" s="246"/>
      <c r="J1164" s="242"/>
      <c r="K1164" s="242"/>
      <c r="L1164" s="247"/>
      <c r="M1164" s="248"/>
      <c r="N1164" s="249"/>
      <c r="O1164" s="249"/>
      <c r="P1164" s="249"/>
      <c r="Q1164" s="249"/>
      <c r="R1164" s="249"/>
      <c r="S1164" s="249"/>
      <c r="T1164" s="250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51" t="s">
        <v>165</v>
      </c>
      <c r="AU1164" s="251" t="s">
        <v>85</v>
      </c>
      <c r="AV1164" s="13" t="s">
        <v>83</v>
      </c>
      <c r="AW1164" s="13" t="s">
        <v>32</v>
      </c>
      <c r="AX1164" s="13" t="s">
        <v>76</v>
      </c>
      <c r="AY1164" s="251" t="s">
        <v>156</v>
      </c>
    </row>
    <row r="1165" s="14" customFormat="1">
      <c r="A1165" s="14"/>
      <c r="B1165" s="252"/>
      <c r="C1165" s="253"/>
      <c r="D1165" s="243" t="s">
        <v>165</v>
      </c>
      <c r="E1165" s="254" t="s">
        <v>1</v>
      </c>
      <c r="F1165" s="255" t="s">
        <v>926</v>
      </c>
      <c r="G1165" s="253"/>
      <c r="H1165" s="256">
        <v>-3</v>
      </c>
      <c r="I1165" s="257"/>
      <c r="J1165" s="253"/>
      <c r="K1165" s="253"/>
      <c r="L1165" s="258"/>
      <c r="M1165" s="259"/>
      <c r="N1165" s="260"/>
      <c r="O1165" s="260"/>
      <c r="P1165" s="260"/>
      <c r="Q1165" s="260"/>
      <c r="R1165" s="260"/>
      <c r="S1165" s="260"/>
      <c r="T1165" s="261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62" t="s">
        <v>165</v>
      </c>
      <c r="AU1165" s="262" t="s">
        <v>85</v>
      </c>
      <c r="AV1165" s="14" t="s">
        <v>85</v>
      </c>
      <c r="AW1165" s="14" t="s">
        <v>32</v>
      </c>
      <c r="AX1165" s="14" t="s">
        <v>76</v>
      </c>
      <c r="AY1165" s="262" t="s">
        <v>156</v>
      </c>
    </row>
    <row r="1166" s="13" customFormat="1">
      <c r="A1166" s="13"/>
      <c r="B1166" s="241"/>
      <c r="C1166" s="242"/>
      <c r="D1166" s="243" t="s">
        <v>165</v>
      </c>
      <c r="E1166" s="244" t="s">
        <v>1</v>
      </c>
      <c r="F1166" s="245" t="s">
        <v>374</v>
      </c>
      <c r="G1166" s="242"/>
      <c r="H1166" s="244" t="s">
        <v>1</v>
      </c>
      <c r="I1166" s="246"/>
      <c r="J1166" s="242"/>
      <c r="K1166" s="242"/>
      <c r="L1166" s="247"/>
      <c r="M1166" s="248"/>
      <c r="N1166" s="249"/>
      <c r="O1166" s="249"/>
      <c r="P1166" s="249"/>
      <c r="Q1166" s="249"/>
      <c r="R1166" s="249"/>
      <c r="S1166" s="249"/>
      <c r="T1166" s="250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51" t="s">
        <v>165</v>
      </c>
      <c r="AU1166" s="251" t="s">
        <v>85</v>
      </c>
      <c r="AV1166" s="13" t="s">
        <v>83</v>
      </c>
      <c r="AW1166" s="13" t="s">
        <v>32</v>
      </c>
      <c r="AX1166" s="13" t="s">
        <v>76</v>
      </c>
      <c r="AY1166" s="251" t="s">
        <v>156</v>
      </c>
    </row>
    <row r="1167" s="13" customFormat="1">
      <c r="A1167" s="13"/>
      <c r="B1167" s="241"/>
      <c r="C1167" s="242"/>
      <c r="D1167" s="243" t="s">
        <v>165</v>
      </c>
      <c r="E1167" s="244" t="s">
        <v>1</v>
      </c>
      <c r="F1167" s="245" t="s">
        <v>638</v>
      </c>
      <c r="G1167" s="242"/>
      <c r="H1167" s="244" t="s">
        <v>1</v>
      </c>
      <c r="I1167" s="246"/>
      <c r="J1167" s="242"/>
      <c r="K1167" s="242"/>
      <c r="L1167" s="247"/>
      <c r="M1167" s="248"/>
      <c r="N1167" s="249"/>
      <c r="O1167" s="249"/>
      <c r="P1167" s="249"/>
      <c r="Q1167" s="249"/>
      <c r="R1167" s="249"/>
      <c r="S1167" s="249"/>
      <c r="T1167" s="250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51" t="s">
        <v>165</v>
      </c>
      <c r="AU1167" s="251" t="s">
        <v>85</v>
      </c>
      <c r="AV1167" s="13" t="s">
        <v>83</v>
      </c>
      <c r="AW1167" s="13" t="s">
        <v>32</v>
      </c>
      <c r="AX1167" s="13" t="s">
        <v>76</v>
      </c>
      <c r="AY1167" s="251" t="s">
        <v>156</v>
      </c>
    </row>
    <row r="1168" s="14" customFormat="1">
      <c r="A1168" s="14"/>
      <c r="B1168" s="252"/>
      <c r="C1168" s="253"/>
      <c r="D1168" s="243" t="s">
        <v>165</v>
      </c>
      <c r="E1168" s="254" t="s">
        <v>1</v>
      </c>
      <c r="F1168" s="255" t="s">
        <v>927</v>
      </c>
      <c r="G1168" s="253"/>
      <c r="H1168" s="256">
        <v>5.5</v>
      </c>
      <c r="I1168" s="257"/>
      <c r="J1168" s="253"/>
      <c r="K1168" s="253"/>
      <c r="L1168" s="258"/>
      <c r="M1168" s="259"/>
      <c r="N1168" s="260"/>
      <c r="O1168" s="260"/>
      <c r="P1168" s="260"/>
      <c r="Q1168" s="260"/>
      <c r="R1168" s="260"/>
      <c r="S1168" s="260"/>
      <c r="T1168" s="261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62" t="s">
        <v>165</v>
      </c>
      <c r="AU1168" s="262" t="s">
        <v>85</v>
      </c>
      <c r="AV1168" s="14" t="s">
        <v>85</v>
      </c>
      <c r="AW1168" s="14" t="s">
        <v>32</v>
      </c>
      <c r="AX1168" s="14" t="s">
        <v>76</v>
      </c>
      <c r="AY1168" s="262" t="s">
        <v>156</v>
      </c>
    </row>
    <row r="1169" s="14" customFormat="1">
      <c r="A1169" s="14"/>
      <c r="B1169" s="252"/>
      <c r="C1169" s="253"/>
      <c r="D1169" s="243" t="s">
        <v>165</v>
      </c>
      <c r="E1169" s="254" t="s">
        <v>1</v>
      </c>
      <c r="F1169" s="255" t="s">
        <v>486</v>
      </c>
      <c r="G1169" s="253"/>
      <c r="H1169" s="256">
        <v>9.5</v>
      </c>
      <c r="I1169" s="257"/>
      <c r="J1169" s="253"/>
      <c r="K1169" s="253"/>
      <c r="L1169" s="258"/>
      <c r="M1169" s="259"/>
      <c r="N1169" s="260"/>
      <c r="O1169" s="260"/>
      <c r="P1169" s="260"/>
      <c r="Q1169" s="260"/>
      <c r="R1169" s="260"/>
      <c r="S1169" s="260"/>
      <c r="T1169" s="261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62" t="s">
        <v>165</v>
      </c>
      <c r="AU1169" s="262" t="s">
        <v>85</v>
      </c>
      <c r="AV1169" s="14" t="s">
        <v>85</v>
      </c>
      <c r="AW1169" s="14" t="s">
        <v>32</v>
      </c>
      <c r="AX1169" s="14" t="s">
        <v>76</v>
      </c>
      <c r="AY1169" s="262" t="s">
        <v>156</v>
      </c>
    </row>
    <row r="1170" s="13" customFormat="1">
      <c r="A1170" s="13"/>
      <c r="B1170" s="241"/>
      <c r="C1170" s="242"/>
      <c r="D1170" s="243" t="s">
        <v>165</v>
      </c>
      <c r="E1170" s="244" t="s">
        <v>1</v>
      </c>
      <c r="F1170" s="245" t="s">
        <v>269</v>
      </c>
      <c r="G1170" s="242"/>
      <c r="H1170" s="244" t="s">
        <v>1</v>
      </c>
      <c r="I1170" s="246"/>
      <c r="J1170" s="242"/>
      <c r="K1170" s="242"/>
      <c r="L1170" s="247"/>
      <c r="M1170" s="248"/>
      <c r="N1170" s="249"/>
      <c r="O1170" s="249"/>
      <c r="P1170" s="249"/>
      <c r="Q1170" s="249"/>
      <c r="R1170" s="249"/>
      <c r="S1170" s="249"/>
      <c r="T1170" s="250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51" t="s">
        <v>165</v>
      </c>
      <c r="AU1170" s="251" t="s">
        <v>85</v>
      </c>
      <c r="AV1170" s="13" t="s">
        <v>83</v>
      </c>
      <c r="AW1170" s="13" t="s">
        <v>32</v>
      </c>
      <c r="AX1170" s="13" t="s">
        <v>76</v>
      </c>
      <c r="AY1170" s="251" t="s">
        <v>156</v>
      </c>
    </row>
    <row r="1171" s="14" customFormat="1">
      <c r="A1171" s="14"/>
      <c r="B1171" s="252"/>
      <c r="C1171" s="253"/>
      <c r="D1171" s="243" t="s">
        <v>165</v>
      </c>
      <c r="E1171" s="254" t="s">
        <v>1</v>
      </c>
      <c r="F1171" s="255" t="s">
        <v>131</v>
      </c>
      <c r="G1171" s="253"/>
      <c r="H1171" s="256">
        <v>-1</v>
      </c>
      <c r="I1171" s="257"/>
      <c r="J1171" s="253"/>
      <c r="K1171" s="253"/>
      <c r="L1171" s="258"/>
      <c r="M1171" s="259"/>
      <c r="N1171" s="260"/>
      <c r="O1171" s="260"/>
      <c r="P1171" s="260"/>
      <c r="Q1171" s="260"/>
      <c r="R1171" s="260"/>
      <c r="S1171" s="260"/>
      <c r="T1171" s="261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62" t="s">
        <v>165</v>
      </c>
      <c r="AU1171" s="262" t="s">
        <v>85</v>
      </c>
      <c r="AV1171" s="14" t="s">
        <v>85</v>
      </c>
      <c r="AW1171" s="14" t="s">
        <v>32</v>
      </c>
      <c r="AX1171" s="14" t="s">
        <v>76</v>
      </c>
      <c r="AY1171" s="262" t="s">
        <v>156</v>
      </c>
    </row>
    <row r="1172" s="13" customFormat="1">
      <c r="A1172" s="13"/>
      <c r="B1172" s="241"/>
      <c r="C1172" s="242"/>
      <c r="D1172" s="243" t="s">
        <v>165</v>
      </c>
      <c r="E1172" s="244" t="s">
        <v>1</v>
      </c>
      <c r="F1172" s="245" t="s">
        <v>644</v>
      </c>
      <c r="G1172" s="242"/>
      <c r="H1172" s="244" t="s">
        <v>1</v>
      </c>
      <c r="I1172" s="246"/>
      <c r="J1172" s="242"/>
      <c r="K1172" s="242"/>
      <c r="L1172" s="247"/>
      <c r="M1172" s="248"/>
      <c r="N1172" s="249"/>
      <c r="O1172" s="249"/>
      <c r="P1172" s="249"/>
      <c r="Q1172" s="249"/>
      <c r="R1172" s="249"/>
      <c r="S1172" s="249"/>
      <c r="T1172" s="250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51" t="s">
        <v>165</v>
      </c>
      <c r="AU1172" s="251" t="s">
        <v>85</v>
      </c>
      <c r="AV1172" s="13" t="s">
        <v>83</v>
      </c>
      <c r="AW1172" s="13" t="s">
        <v>32</v>
      </c>
      <c r="AX1172" s="13" t="s">
        <v>76</v>
      </c>
      <c r="AY1172" s="251" t="s">
        <v>156</v>
      </c>
    </row>
    <row r="1173" s="14" customFormat="1">
      <c r="A1173" s="14"/>
      <c r="B1173" s="252"/>
      <c r="C1173" s="253"/>
      <c r="D1173" s="243" t="s">
        <v>165</v>
      </c>
      <c r="E1173" s="254" t="s">
        <v>1</v>
      </c>
      <c r="F1173" s="255" t="s">
        <v>928</v>
      </c>
      <c r="G1173" s="253"/>
      <c r="H1173" s="256">
        <v>7.7000000000000002</v>
      </c>
      <c r="I1173" s="257"/>
      <c r="J1173" s="253"/>
      <c r="K1173" s="253"/>
      <c r="L1173" s="258"/>
      <c r="M1173" s="259"/>
      <c r="N1173" s="260"/>
      <c r="O1173" s="260"/>
      <c r="P1173" s="260"/>
      <c r="Q1173" s="260"/>
      <c r="R1173" s="260"/>
      <c r="S1173" s="260"/>
      <c r="T1173" s="261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62" t="s">
        <v>165</v>
      </c>
      <c r="AU1173" s="262" t="s">
        <v>85</v>
      </c>
      <c r="AV1173" s="14" t="s">
        <v>85</v>
      </c>
      <c r="AW1173" s="14" t="s">
        <v>32</v>
      </c>
      <c r="AX1173" s="14" t="s">
        <v>76</v>
      </c>
      <c r="AY1173" s="262" t="s">
        <v>156</v>
      </c>
    </row>
    <row r="1174" s="14" customFormat="1">
      <c r="A1174" s="14"/>
      <c r="B1174" s="252"/>
      <c r="C1174" s="253"/>
      <c r="D1174" s="243" t="s">
        <v>165</v>
      </c>
      <c r="E1174" s="254" t="s">
        <v>1</v>
      </c>
      <c r="F1174" s="255" t="s">
        <v>486</v>
      </c>
      <c r="G1174" s="253"/>
      <c r="H1174" s="256">
        <v>9.5</v>
      </c>
      <c r="I1174" s="257"/>
      <c r="J1174" s="253"/>
      <c r="K1174" s="253"/>
      <c r="L1174" s="258"/>
      <c r="M1174" s="259"/>
      <c r="N1174" s="260"/>
      <c r="O1174" s="260"/>
      <c r="P1174" s="260"/>
      <c r="Q1174" s="260"/>
      <c r="R1174" s="260"/>
      <c r="S1174" s="260"/>
      <c r="T1174" s="261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62" t="s">
        <v>165</v>
      </c>
      <c r="AU1174" s="262" t="s">
        <v>85</v>
      </c>
      <c r="AV1174" s="14" t="s">
        <v>85</v>
      </c>
      <c r="AW1174" s="14" t="s">
        <v>32</v>
      </c>
      <c r="AX1174" s="14" t="s">
        <v>76</v>
      </c>
      <c r="AY1174" s="262" t="s">
        <v>156</v>
      </c>
    </row>
    <row r="1175" s="13" customFormat="1">
      <c r="A1175" s="13"/>
      <c r="B1175" s="241"/>
      <c r="C1175" s="242"/>
      <c r="D1175" s="243" t="s">
        <v>165</v>
      </c>
      <c r="E1175" s="244" t="s">
        <v>1</v>
      </c>
      <c r="F1175" s="245" t="s">
        <v>269</v>
      </c>
      <c r="G1175" s="242"/>
      <c r="H1175" s="244" t="s">
        <v>1</v>
      </c>
      <c r="I1175" s="246"/>
      <c r="J1175" s="242"/>
      <c r="K1175" s="242"/>
      <c r="L1175" s="247"/>
      <c r="M1175" s="248"/>
      <c r="N1175" s="249"/>
      <c r="O1175" s="249"/>
      <c r="P1175" s="249"/>
      <c r="Q1175" s="249"/>
      <c r="R1175" s="249"/>
      <c r="S1175" s="249"/>
      <c r="T1175" s="250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51" t="s">
        <v>165</v>
      </c>
      <c r="AU1175" s="251" t="s">
        <v>85</v>
      </c>
      <c r="AV1175" s="13" t="s">
        <v>83</v>
      </c>
      <c r="AW1175" s="13" t="s">
        <v>32</v>
      </c>
      <c r="AX1175" s="13" t="s">
        <v>76</v>
      </c>
      <c r="AY1175" s="251" t="s">
        <v>156</v>
      </c>
    </row>
    <row r="1176" s="14" customFormat="1">
      <c r="A1176" s="14"/>
      <c r="B1176" s="252"/>
      <c r="C1176" s="253"/>
      <c r="D1176" s="243" t="s">
        <v>165</v>
      </c>
      <c r="E1176" s="254" t="s">
        <v>1</v>
      </c>
      <c r="F1176" s="255" t="s">
        <v>131</v>
      </c>
      <c r="G1176" s="253"/>
      <c r="H1176" s="256">
        <v>-1</v>
      </c>
      <c r="I1176" s="257"/>
      <c r="J1176" s="253"/>
      <c r="K1176" s="253"/>
      <c r="L1176" s="258"/>
      <c r="M1176" s="259"/>
      <c r="N1176" s="260"/>
      <c r="O1176" s="260"/>
      <c r="P1176" s="260"/>
      <c r="Q1176" s="260"/>
      <c r="R1176" s="260"/>
      <c r="S1176" s="260"/>
      <c r="T1176" s="261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62" t="s">
        <v>165</v>
      </c>
      <c r="AU1176" s="262" t="s">
        <v>85</v>
      </c>
      <c r="AV1176" s="14" t="s">
        <v>85</v>
      </c>
      <c r="AW1176" s="14" t="s">
        <v>32</v>
      </c>
      <c r="AX1176" s="14" t="s">
        <v>76</v>
      </c>
      <c r="AY1176" s="262" t="s">
        <v>156</v>
      </c>
    </row>
    <row r="1177" s="13" customFormat="1">
      <c r="A1177" s="13"/>
      <c r="B1177" s="241"/>
      <c r="C1177" s="242"/>
      <c r="D1177" s="243" t="s">
        <v>165</v>
      </c>
      <c r="E1177" s="244" t="s">
        <v>1</v>
      </c>
      <c r="F1177" s="245" t="s">
        <v>699</v>
      </c>
      <c r="G1177" s="242"/>
      <c r="H1177" s="244" t="s">
        <v>1</v>
      </c>
      <c r="I1177" s="246"/>
      <c r="J1177" s="242"/>
      <c r="K1177" s="242"/>
      <c r="L1177" s="247"/>
      <c r="M1177" s="248"/>
      <c r="N1177" s="249"/>
      <c r="O1177" s="249"/>
      <c r="P1177" s="249"/>
      <c r="Q1177" s="249"/>
      <c r="R1177" s="249"/>
      <c r="S1177" s="249"/>
      <c r="T1177" s="250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51" t="s">
        <v>165</v>
      </c>
      <c r="AU1177" s="251" t="s">
        <v>85</v>
      </c>
      <c r="AV1177" s="13" t="s">
        <v>83</v>
      </c>
      <c r="AW1177" s="13" t="s">
        <v>32</v>
      </c>
      <c r="AX1177" s="13" t="s">
        <v>76</v>
      </c>
      <c r="AY1177" s="251" t="s">
        <v>156</v>
      </c>
    </row>
    <row r="1178" s="14" customFormat="1">
      <c r="A1178" s="14"/>
      <c r="B1178" s="252"/>
      <c r="C1178" s="253"/>
      <c r="D1178" s="243" t="s">
        <v>165</v>
      </c>
      <c r="E1178" s="254" t="s">
        <v>1</v>
      </c>
      <c r="F1178" s="255" t="s">
        <v>929</v>
      </c>
      <c r="G1178" s="253"/>
      <c r="H1178" s="256">
        <v>2.3999999999999999</v>
      </c>
      <c r="I1178" s="257"/>
      <c r="J1178" s="253"/>
      <c r="K1178" s="253"/>
      <c r="L1178" s="258"/>
      <c r="M1178" s="259"/>
      <c r="N1178" s="260"/>
      <c r="O1178" s="260"/>
      <c r="P1178" s="260"/>
      <c r="Q1178" s="260"/>
      <c r="R1178" s="260"/>
      <c r="S1178" s="260"/>
      <c r="T1178" s="261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62" t="s">
        <v>165</v>
      </c>
      <c r="AU1178" s="262" t="s">
        <v>85</v>
      </c>
      <c r="AV1178" s="14" t="s">
        <v>85</v>
      </c>
      <c r="AW1178" s="14" t="s">
        <v>32</v>
      </c>
      <c r="AX1178" s="14" t="s">
        <v>76</v>
      </c>
      <c r="AY1178" s="262" t="s">
        <v>156</v>
      </c>
    </row>
    <row r="1179" s="14" customFormat="1">
      <c r="A1179" s="14"/>
      <c r="B1179" s="252"/>
      <c r="C1179" s="253"/>
      <c r="D1179" s="243" t="s">
        <v>165</v>
      </c>
      <c r="E1179" s="254" t="s">
        <v>1</v>
      </c>
      <c r="F1179" s="255" t="s">
        <v>930</v>
      </c>
      <c r="G1179" s="253"/>
      <c r="H1179" s="256">
        <v>27.899999999999999</v>
      </c>
      <c r="I1179" s="257"/>
      <c r="J1179" s="253"/>
      <c r="K1179" s="253"/>
      <c r="L1179" s="258"/>
      <c r="M1179" s="259"/>
      <c r="N1179" s="260"/>
      <c r="O1179" s="260"/>
      <c r="P1179" s="260"/>
      <c r="Q1179" s="260"/>
      <c r="R1179" s="260"/>
      <c r="S1179" s="260"/>
      <c r="T1179" s="261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62" t="s">
        <v>165</v>
      </c>
      <c r="AU1179" s="262" t="s">
        <v>85</v>
      </c>
      <c r="AV1179" s="14" t="s">
        <v>85</v>
      </c>
      <c r="AW1179" s="14" t="s">
        <v>32</v>
      </c>
      <c r="AX1179" s="14" t="s">
        <v>76</v>
      </c>
      <c r="AY1179" s="262" t="s">
        <v>156</v>
      </c>
    </row>
    <row r="1180" s="14" customFormat="1">
      <c r="A1180" s="14"/>
      <c r="B1180" s="252"/>
      <c r="C1180" s="253"/>
      <c r="D1180" s="243" t="s">
        <v>165</v>
      </c>
      <c r="E1180" s="254" t="s">
        <v>1</v>
      </c>
      <c r="F1180" s="255" t="s">
        <v>931</v>
      </c>
      <c r="G1180" s="253"/>
      <c r="H1180" s="256">
        <v>1.5</v>
      </c>
      <c r="I1180" s="257"/>
      <c r="J1180" s="253"/>
      <c r="K1180" s="253"/>
      <c r="L1180" s="258"/>
      <c r="M1180" s="259"/>
      <c r="N1180" s="260"/>
      <c r="O1180" s="260"/>
      <c r="P1180" s="260"/>
      <c r="Q1180" s="260"/>
      <c r="R1180" s="260"/>
      <c r="S1180" s="260"/>
      <c r="T1180" s="261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62" t="s">
        <v>165</v>
      </c>
      <c r="AU1180" s="262" t="s">
        <v>85</v>
      </c>
      <c r="AV1180" s="14" t="s">
        <v>85</v>
      </c>
      <c r="AW1180" s="14" t="s">
        <v>32</v>
      </c>
      <c r="AX1180" s="14" t="s">
        <v>76</v>
      </c>
      <c r="AY1180" s="262" t="s">
        <v>156</v>
      </c>
    </row>
    <row r="1181" s="13" customFormat="1">
      <c r="A1181" s="13"/>
      <c r="B1181" s="241"/>
      <c r="C1181" s="242"/>
      <c r="D1181" s="243" t="s">
        <v>165</v>
      </c>
      <c r="E1181" s="244" t="s">
        <v>1</v>
      </c>
      <c r="F1181" s="245" t="s">
        <v>269</v>
      </c>
      <c r="G1181" s="242"/>
      <c r="H1181" s="244" t="s">
        <v>1</v>
      </c>
      <c r="I1181" s="246"/>
      <c r="J1181" s="242"/>
      <c r="K1181" s="242"/>
      <c r="L1181" s="247"/>
      <c r="M1181" s="248"/>
      <c r="N1181" s="249"/>
      <c r="O1181" s="249"/>
      <c r="P1181" s="249"/>
      <c r="Q1181" s="249"/>
      <c r="R1181" s="249"/>
      <c r="S1181" s="249"/>
      <c r="T1181" s="250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51" t="s">
        <v>165</v>
      </c>
      <c r="AU1181" s="251" t="s">
        <v>85</v>
      </c>
      <c r="AV1181" s="13" t="s">
        <v>83</v>
      </c>
      <c r="AW1181" s="13" t="s">
        <v>32</v>
      </c>
      <c r="AX1181" s="13" t="s">
        <v>76</v>
      </c>
      <c r="AY1181" s="251" t="s">
        <v>156</v>
      </c>
    </row>
    <row r="1182" s="14" customFormat="1">
      <c r="A1182" s="14"/>
      <c r="B1182" s="252"/>
      <c r="C1182" s="253"/>
      <c r="D1182" s="243" t="s">
        <v>165</v>
      </c>
      <c r="E1182" s="254" t="s">
        <v>1</v>
      </c>
      <c r="F1182" s="255" t="s">
        <v>489</v>
      </c>
      <c r="G1182" s="253"/>
      <c r="H1182" s="256">
        <v>-1.5</v>
      </c>
      <c r="I1182" s="257"/>
      <c r="J1182" s="253"/>
      <c r="K1182" s="253"/>
      <c r="L1182" s="258"/>
      <c r="M1182" s="259"/>
      <c r="N1182" s="260"/>
      <c r="O1182" s="260"/>
      <c r="P1182" s="260"/>
      <c r="Q1182" s="260"/>
      <c r="R1182" s="260"/>
      <c r="S1182" s="260"/>
      <c r="T1182" s="261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62" t="s">
        <v>165</v>
      </c>
      <c r="AU1182" s="262" t="s">
        <v>85</v>
      </c>
      <c r="AV1182" s="14" t="s">
        <v>85</v>
      </c>
      <c r="AW1182" s="14" t="s">
        <v>32</v>
      </c>
      <c r="AX1182" s="14" t="s">
        <v>76</v>
      </c>
      <c r="AY1182" s="262" t="s">
        <v>156</v>
      </c>
    </row>
    <row r="1183" s="14" customFormat="1">
      <c r="A1183" s="14"/>
      <c r="B1183" s="252"/>
      <c r="C1183" s="253"/>
      <c r="D1183" s="243" t="s">
        <v>165</v>
      </c>
      <c r="E1183" s="254" t="s">
        <v>1</v>
      </c>
      <c r="F1183" s="255" t="s">
        <v>932</v>
      </c>
      <c r="G1183" s="253"/>
      <c r="H1183" s="256">
        <v>-1.8</v>
      </c>
      <c r="I1183" s="257"/>
      <c r="J1183" s="253"/>
      <c r="K1183" s="253"/>
      <c r="L1183" s="258"/>
      <c r="M1183" s="259"/>
      <c r="N1183" s="260"/>
      <c r="O1183" s="260"/>
      <c r="P1183" s="260"/>
      <c r="Q1183" s="260"/>
      <c r="R1183" s="260"/>
      <c r="S1183" s="260"/>
      <c r="T1183" s="261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62" t="s">
        <v>165</v>
      </c>
      <c r="AU1183" s="262" t="s">
        <v>85</v>
      </c>
      <c r="AV1183" s="14" t="s">
        <v>85</v>
      </c>
      <c r="AW1183" s="14" t="s">
        <v>32</v>
      </c>
      <c r="AX1183" s="14" t="s">
        <v>76</v>
      </c>
      <c r="AY1183" s="262" t="s">
        <v>156</v>
      </c>
    </row>
    <row r="1184" s="15" customFormat="1">
      <c r="A1184" s="15"/>
      <c r="B1184" s="263"/>
      <c r="C1184" s="264"/>
      <c r="D1184" s="243" t="s">
        <v>165</v>
      </c>
      <c r="E1184" s="265" t="s">
        <v>1</v>
      </c>
      <c r="F1184" s="266" t="s">
        <v>168</v>
      </c>
      <c r="G1184" s="264"/>
      <c r="H1184" s="267">
        <v>162.53000000000003</v>
      </c>
      <c r="I1184" s="268"/>
      <c r="J1184" s="264"/>
      <c r="K1184" s="264"/>
      <c r="L1184" s="269"/>
      <c r="M1184" s="270"/>
      <c r="N1184" s="271"/>
      <c r="O1184" s="271"/>
      <c r="P1184" s="271"/>
      <c r="Q1184" s="271"/>
      <c r="R1184" s="271"/>
      <c r="S1184" s="271"/>
      <c r="T1184" s="272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T1184" s="273" t="s">
        <v>165</v>
      </c>
      <c r="AU1184" s="273" t="s">
        <v>85</v>
      </c>
      <c r="AV1184" s="15" t="s">
        <v>163</v>
      </c>
      <c r="AW1184" s="15" t="s">
        <v>32</v>
      </c>
      <c r="AX1184" s="15" t="s">
        <v>83</v>
      </c>
      <c r="AY1184" s="273" t="s">
        <v>156</v>
      </c>
    </row>
    <row r="1185" s="2" customFormat="1" ht="24.15" customHeight="1">
      <c r="A1185" s="38"/>
      <c r="B1185" s="39"/>
      <c r="C1185" s="227" t="s">
        <v>933</v>
      </c>
      <c r="D1185" s="227" t="s">
        <v>159</v>
      </c>
      <c r="E1185" s="228" t="s">
        <v>934</v>
      </c>
      <c r="F1185" s="229" t="s">
        <v>935</v>
      </c>
      <c r="G1185" s="230" t="s">
        <v>235</v>
      </c>
      <c r="H1185" s="231">
        <v>10.4</v>
      </c>
      <c r="I1185" s="232"/>
      <c r="J1185" s="233">
        <f>ROUND(I1185*H1185,2)</f>
        <v>0</v>
      </c>
      <c r="K1185" s="234"/>
      <c r="L1185" s="44"/>
      <c r="M1185" s="235" t="s">
        <v>1</v>
      </c>
      <c r="N1185" s="236" t="s">
        <v>41</v>
      </c>
      <c r="O1185" s="91"/>
      <c r="P1185" s="237">
        <f>O1185*H1185</f>
        <v>0</v>
      </c>
      <c r="Q1185" s="237">
        <v>5.0000000000000002E-05</v>
      </c>
      <c r="R1185" s="237">
        <f>Q1185*H1185</f>
        <v>0.00052000000000000006</v>
      </c>
      <c r="S1185" s="237">
        <v>0</v>
      </c>
      <c r="T1185" s="238">
        <f>S1185*H1185</f>
        <v>0</v>
      </c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R1185" s="239" t="s">
        <v>163</v>
      </c>
      <c r="AT1185" s="239" t="s">
        <v>159</v>
      </c>
      <c r="AU1185" s="239" t="s">
        <v>85</v>
      </c>
      <c r="AY1185" s="17" t="s">
        <v>156</v>
      </c>
      <c r="BE1185" s="240">
        <f>IF(N1185="základní",J1185,0)</f>
        <v>0</v>
      </c>
      <c r="BF1185" s="240">
        <f>IF(N1185="snížená",J1185,0)</f>
        <v>0</v>
      </c>
      <c r="BG1185" s="240">
        <f>IF(N1185="zákl. přenesená",J1185,0)</f>
        <v>0</v>
      </c>
      <c r="BH1185" s="240">
        <f>IF(N1185="sníž. přenesená",J1185,0)</f>
        <v>0</v>
      </c>
      <c r="BI1185" s="240">
        <f>IF(N1185="nulová",J1185,0)</f>
        <v>0</v>
      </c>
      <c r="BJ1185" s="17" t="s">
        <v>83</v>
      </c>
      <c r="BK1185" s="240">
        <f>ROUND(I1185*H1185,2)</f>
        <v>0</v>
      </c>
      <c r="BL1185" s="17" t="s">
        <v>163</v>
      </c>
      <c r="BM1185" s="239" t="s">
        <v>936</v>
      </c>
    </row>
    <row r="1186" s="13" customFormat="1">
      <c r="A1186" s="13"/>
      <c r="B1186" s="241"/>
      <c r="C1186" s="242"/>
      <c r="D1186" s="243" t="s">
        <v>165</v>
      </c>
      <c r="E1186" s="244" t="s">
        <v>1</v>
      </c>
      <c r="F1186" s="245" t="s">
        <v>471</v>
      </c>
      <c r="G1186" s="242"/>
      <c r="H1186" s="244" t="s">
        <v>1</v>
      </c>
      <c r="I1186" s="246"/>
      <c r="J1186" s="242"/>
      <c r="K1186" s="242"/>
      <c r="L1186" s="247"/>
      <c r="M1186" s="248"/>
      <c r="N1186" s="249"/>
      <c r="O1186" s="249"/>
      <c r="P1186" s="249"/>
      <c r="Q1186" s="249"/>
      <c r="R1186" s="249"/>
      <c r="S1186" s="249"/>
      <c r="T1186" s="250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51" t="s">
        <v>165</v>
      </c>
      <c r="AU1186" s="251" t="s">
        <v>85</v>
      </c>
      <c r="AV1186" s="13" t="s">
        <v>83</v>
      </c>
      <c r="AW1186" s="13" t="s">
        <v>32</v>
      </c>
      <c r="AX1186" s="13" t="s">
        <v>76</v>
      </c>
      <c r="AY1186" s="251" t="s">
        <v>156</v>
      </c>
    </row>
    <row r="1187" s="14" customFormat="1">
      <c r="A1187" s="14"/>
      <c r="B1187" s="252"/>
      <c r="C1187" s="253"/>
      <c r="D1187" s="243" t="s">
        <v>165</v>
      </c>
      <c r="E1187" s="254" t="s">
        <v>1</v>
      </c>
      <c r="F1187" s="255" t="s">
        <v>509</v>
      </c>
      <c r="G1187" s="253"/>
      <c r="H1187" s="256">
        <v>2</v>
      </c>
      <c r="I1187" s="257"/>
      <c r="J1187" s="253"/>
      <c r="K1187" s="253"/>
      <c r="L1187" s="258"/>
      <c r="M1187" s="259"/>
      <c r="N1187" s="260"/>
      <c r="O1187" s="260"/>
      <c r="P1187" s="260"/>
      <c r="Q1187" s="260"/>
      <c r="R1187" s="260"/>
      <c r="S1187" s="260"/>
      <c r="T1187" s="261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62" t="s">
        <v>165</v>
      </c>
      <c r="AU1187" s="262" t="s">
        <v>85</v>
      </c>
      <c r="AV1187" s="14" t="s">
        <v>85</v>
      </c>
      <c r="AW1187" s="14" t="s">
        <v>32</v>
      </c>
      <c r="AX1187" s="14" t="s">
        <v>76</v>
      </c>
      <c r="AY1187" s="262" t="s">
        <v>156</v>
      </c>
    </row>
    <row r="1188" s="13" customFormat="1">
      <c r="A1188" s="13"/>
      <c r="B1188" s="241"/>
      <c r="C1188" s="242"/>
      <c r="D1188" s="243" t="s">
        <v>165</v>
      </c>
      <c r="E1188" s="244" t="s">
        <v>1</v>
      </c>
      <c r="F1188" s="245" t="s">
        <v>463</v>
      </c>
      <c r="G1188" s="242"/>
      <c r="H1188" s="244" t="s">
        <v>1</v>
      </c>
      <c r="I1188" s="246"/>
      <c r="J1188" s="242"/>
      <c r="K1188" s="242"/>
      <c r="L1188" s="247"/>
      <c r="M1188" s="248"/>
      <c r="N1188" s="249"/>
      <c r="O1188" s="249"/>
      <c r="P1188" s="249"/>
      <c r="Q1188" s="249"/>
      <c r="R1188" s="249"/>
      <c r="S1188" s="249"/>
      <c r="T1188" s="250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51" t="s">
        <v>165</v>
      </c>
      <c r="AU1188" s="251" t="s">
        <v>85</v>
      </c>
      <c r="AV1188" s="13" t="s">
        <v>83</v>
      </c>
      <c r="AW1188" s="13" t="s">
        <v>32</v>
      </c>
      <c r="AX1188" s="13" t="s">
        <v>76</v>
      </c>
      <c r="AY1188" s="251" t="s">
        <v>156</v>
      </c>
    </row>
    <row r="1189" s="14" customFormat="1">
      <c r="A1189" s="14"/>
      <c r="B1189" s="252"/>
      <c r="C1189" s="253"/>
      <c r="D1189" s="243" t="s">
        <v>165</v>
      </c>
      <c r="E1189" s="254" t="s">
        <v>1</v>
      </c>
      <c r="F1189" s="255" t="s">
        <v>937</v>
      </c>
      <c r="G1189" s="253"/>
      <c r="H1189" s="256">
        <v>2.25</v>
      </c>
      <c r="I1189" s="257"/>
      <c r="J1189" s="253"/>
      <c r="K1189" s="253"/>
      <c r="L1189" s="258"/>
      <c r="M1189" s="259"/>
      <c r="N1189" s="260"/>
      <c r="O1189" s="260"/>
      <c r="P1189" s="260"/>
      <c r="Q1189" s="260"/>
      <c r="R1189" s="260"/>
      <c r="S1189" s="260"/>
      <c r="T1189" s="261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2" t="s">
        <v>165</v>
      </c>
      <c r="AU1189" s="262" t="s">
        <v>85</v>
      </c>
      <c r="AV1189" s="14" t="s">
        <v>85</v>
      </c>
      <c r="AW1189" s="14" t="s">
        <v>32</v>
      </c>
      <c r="AX1189" s="14" t="s">
        <v>76</v>
      </c>
      <c r="AY1189" s="262" t="s">
        <v>156</v>
      </c>
    </row>
    <row r="1190" s="14" customFormat="1">
      <c r="A1190" s="14"/>
      <c r="B1190" s="252"/>
      <c r="C1190" s="253"/>
      <c r="D1190" s="243" t="s">
        <v>165</v>
      </c>
      <c r="E1190" s="254" t="s">
        <v>1</v>
      </c>
      <c r="F1190" s="255" t="s">
        <v>752</v>
      </c>
      <c r="G1190" s="253"/>
      <c r="H1190" s="256">
        <v>1.6499999999999999</v>
      </c>
      <c r="I1190" s="257"/>
      <c r="J1190" s="253"/>
      <c r="K1190" s="253"/>
      <c r="L1190" s="258"/>
      <c r="M1190" s="259"/>
      <c r="N1190" s="260"/>
      <c r="O1190" s="260"/>
      <c r="P1190" s="260"/>
      <c r="Q1190" s="260"/>
      <c r="R1190" s="260"/>
      <c r="S1190" s="260"/>
      <c r="T1190" s="261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62" t="s">
        <v>165</v>
      </c>
      <c r="AU1190" s="262" t="s">
        <v>85</v>
      </c>
      <c r="AV1190" s="14" t="s">
        <v>85</v>
      </c>
      <c r="AW1190" s="14" t="s">
        <v>32</v>
      </c>
      <c r="AX1190" s="14" t="s">
        <v>76</v>
      </c>
      <c r="AY1190" s="262" t="s">
        <v>156</v>
      </c>
    </row>
    <row r="1191" s="14" customFormat="1">
      <c r="A1191" s="14"/>
      <c r="B1191" s="252"/>
      <c r="C1191" s="253"/>
      <c r="D1191" s="243" t="s">
        <v>165</v>
      </c>
      <c r="E1191" s="254" t="s">
        <v>1</v>
      </c>
      <c r="F1191" s="255" t="s">
        <v>496</v>
      </c>
      <c r="G1191" s="253"/>
      <c r="H1191" s="256">
        <v>3</v>
      </c>
      <c r="I1191" s="257"/>
      <c r="J1191" s="253"/>
      <c r="K1191" s="253"/>
      <c r="L1191" s="258"/>
      <c r="M1191" s="259"/>
      <c r="N1191" s="260"/>
      <c r="O1191" s="260"/>
      <c r="P1191" s="260"/>
      <c r="Q1191" s="260"/>
      <c r="R1191" s="260"/>
      <c r="S1191" s="260"/>
      <c r="T1191" s="261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62" t="s">
        <v>165</v>
      </c>
      <c r="AU1191" s="262" t="s">
        <v>85</v>
      </c>
      <c r="AV1191" s="14" t="s">
        <v>85</v>
      </c>
      <c r="AW1191" s="14" t="s">
        <v>32</v>
      </c>
      <c r="AX1191" s="14" t="s">
        <v>76</v>
      </c>
      <c r="AY1191" s="262" t="s">
        <v>156</v>
      </c>
    </row>
    <row r="1192" s="14" customFormat="1">
      <c r="A1192" s="14"/>
      <c r="B1192" s="252"/>
      <c r="C1192" s="253"/>
      <c r="D1192" s="243" t="s">
        <v>165</v>
      </c>
      <c r="E1192" s="254" t="s">
        <v>1</v>
      </c>
      <c r="F1192" s="255" t="s">
        <v>770</v>
      </c>
      <c r="G1192" s="253"/>
      <c r="H1192" s="256">
        <v>1.5</v>
      </c>
      <c r="I1192" s="257"/>
      <c r="J1192" s="253"/>
      <c r="K1192" s="253"/>
      <c r="L1192" s="258"/>
      <c r="M1192" s="259"/>
      <c r="N1192" s="260"/>
      <c r="O1192" s="260"/>
      <c r="P1192" s="260"/>
      <c r="Q1192" s="260"/>
      <c r="R1192" s="260"/>
      <c r="S1192" s="260"/>
      <c r="T1192" s="261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62" t="s">
        <v>165</v>
      </c>
      <c r="AU1192" s="262" t="s">
        <v>85</v>
      </c>
      <c r="AV1192" s="14" t="s">
        <v>85</v>
      </c>
      <c r="AW1192" s="14" t="s">
        <v>32</v>
      </c>
      <c r="AX1192" s="14" t="s">
        <v>76</v>
      </c>
      <c r="AY1192" s="262" t="s">
        <v>156</v>
      </c>
    </row>
    <row r="1193" s="15" customFormat="1">
      <c r="A1193" s="15"/>
      <c r="B1193" s="263"/>
      <c r="C1193" s="264"/>
      <c r="D1193" s="243" t="s">
        <v>165</v>
      </c>
      <c r="E1193" s="265" t="s">
        <v>1</v>
      </c>
      <c r="F1193" s="266" t="s">
        <v>168</v>
      </c>
      <c r="G1193" s="264"/>
      <c r="H1193" s="267">
        <v>10.4</v>
      </c>
      <c r="I1193" s="268"/>
      <c r="J1193" s="264"/>
      <c r="K1193" s="264"/>
      <c r="L1193" s="269"/>
      <c r="M1193" s="270"/>
      <c r="N1193" s="271"/>
      <c r="O1193" s="271"/>
      <c r="P1193" s="271"/>
      <c r="Q1193" s="271"/>
      <c r="R1193" s="271"/>
      <c r="S1193" s="271"/>
      <c r="T1193" s="272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T1193" s="273" t="s">
        <v>165</v>
      </c>
      <c r="AU1193" s="273" t="s">
        <v>85</v>
      </c>
      <c r="AV1193" s="15" t="s">
        <v>163</v>
      </c>
      <c r="AW1193" s="15" t="s">
        <v>32</v>
      </c>
      <c r="AX1193" s="15" t="s">
        <v>83</v>
      </c>
      <c r="AY1193" s="273" t="s">
        <v>156</v>
      </c>
    </row>
    <row r="1194" s="2" customFormat="1" ht="16.5" customHeight="1">
      <c r="A1194" s="38"/>
      <c r="B1194" s="39"/>
      <c r="C1194" s="227" t="s">
        <v>938</v>
      </c>
      <c r="D1194" s="227" t="s">
        <v>159</v>
      </c>
      <c r="E1194" s="228" t="s">
        <v>939</v>
      </c>
      <c r="F1194" s="229" t="s">
        <v>940</v>
      </c>
      <c r="G1194" s="230" t="s">
        <v>254</v>
      </c>
      <c r="H1194" s="231">
        <v>5</v>
      </c>
      <c r="I1194" s="232"/>
      <c r="J1194" s="233">
        <f>ROUND(I1194*H1194,2)</f>
        <v>0</v>
      </c>
      <c r="K1194" s="234"/>
      <c r="L1194" s="44"/>
      <c r="M1194" s="235" t="s">
        <v>1</v>
      </c>
      <c r="N1194" s="236" t="s">
        <v>41</v>
      </c>
      <c r="O1194" s="91"/>
      <c r="P1194" s="237">
        <f>O1194*H1194</f>
        <v>0</v>
      </c>
      <c r="Q1194" s="237">
        <v>0.056439999999999997</v>
      </c>
      <c r="R1194" s="237">
        <f>Q1194*H1194</f>
        <v>0.28220000000000001</v>
      </c>
      <c r="S1194" s="237">
        <v>0</v>
      </c>
      <c r="T1194" s="238">
        <f>S1194*H1194</f>
        <v>0</v>
      </c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R1194" s="239" t="s">
        <v>163</v>
      </c>
      <c r="AT1194" s="239" t="s">
        <v>159</v>
      </c>
      <c r="AU1194" s="239" t="s">
        <v>85</v>
      </c>
      <c r="AY1194" s="17" t="s">
        <v>156</v>
      </c>
      <c r="BE1194" s="240">
        <f>IF(N1194="základní",J1194,0)</f>
        <v>0</v>
      </c>
      <c r="BF1194" s="240">
        <f>IF(N1194="snížená",J1194,0)</f>
        <v>0</v>
      </c>
      <c r="BG1194" s="240">
        <f>IF(N1194="zákl. přenesená",J1194,0)</f>
        <v>0</v>
      </c>
      <c r="BH1194" s="240">
        <f>IF(N1194="sníž. přenesená",J1194,0)</f>
        <v>0</v>
      </c>
      <c r="BI1194" s="240">
        <f>IF(N1194="nulová",J1194,0)</f>
        <v>0</v>
      </c>
      <c r="BJ1194" s="17" t="s">
        <v>83</v>
      </c>
      <c r="BK1194" s="240">
        <f>ROUND(I1194*H1194,2)</f>
        <v>0</v>
      </c>
      <c r="BL1194" s="17" t="s">
        <v>163</v>
      </c>
      <c r="BM1194" s="239" t="s">
        <v>941</v>
      </c>
    </row>
    <row r="1195" s="13" customFormat="1">
      <c r="A1195" s="13"/>
      <c r="B1195" s="241"/>
      <c r="C1195" s="242"/>
      <c r="D1195" s="243" t="s">
        <v>165</v>
      </c>
      <c r="E1195" s="244" t="s">
        <v>1</v>
      </c>
      <c r="F1195" s="245" t="s">
        <v>942</v>
      </c>
      <c r="G1195" s="242"/>
      <c r="H1195" s="244" t="s">
        <v>1</v>
      </c>
      <c r="I1195" s="246"/>
      <c r="J1195" s="242"/>
      <c r="K1195" s="242"/>
      <c r="L1195" s="247"/>
      <c r="M1195" s="248"/>
      <c r="N1195" s="249"/>
      <c r="O1195" s="249"/>
      <c r="P1195" s="249"/>
      <c r="Q1195" s="249"/>
      <c r="R1195" s="249"/>
      <c r="S1195" s="249"/>
      <c r="T1195" s="250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51" t="s">
        <v>165</v>
      </c>
      <c r="AU1195" s="251" t="s">
        <v>85</v>
      </c>
      <c r="AV1195" s="13" t="s">
        <v>83</v>
      </c>
      <c r="AW1195" s="13" t="s">
        <v>32</v>
      </c>
      <c r="AX1195" s="13" t="s">
        <v>76</v>
      </c>
      <c r="AY1195" s="251" t="s">
        <v>156</v>
      </c>
    </row>
    <row r="1196" s="14" customFormat="1">
      <c r="A1196" s="14"/>
      <c r="B1196" s="252"/>
      <c r="C1196" s="253"/>
      <c r="D1196" s="243" t="s">
        <v>165</v>
      </c>
      <c r="E1196" s="254" t="s">
        <v>1</v>
      </c>
      <c r="F1196" s="255" t="s">
        <v>943</v>
      </c>
      <c r="G1196" s="253"/>
      <c r="H1196" s="256">
        <v>3</v>
      </c>
      <c r="I1196" s="257"/>
      <c r="J1196" s="253"/>
      <c r="K1196" s="253"/>
      <c r="L1196" s="258"/>
      <c r="M1196" s="259"/>
      <c r="N1196" s="260"/>
      <c r="O1196" s="260"/>
      <c r="P1196" s="260"/>
      <c r="Q1196" s="260"/>
      <c r="R1196" s="260"/>
      <c r="S1196" s="260"/>
      <c r="T1196" s="261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62" t="s">
        <v>165</v>
      </c>
      <c r="AU1196" s="262" t="s">
        <v>85</v>
      </c>
      <c r="AV1196" s="14" t="s">
        <v>85</v>
      </c>
      <c r="AW1196" s="14" t="s">
        <v>32</v>
      </c>
      <c r="AX1196" s="14" t="s">
        <v>76</v>
      </c>
      <c r="AY1196" s="262" t="s">
        <v>156</v>
      </c>
    </row>
    <row r="1197" s="13" customFormat="1">
      <c r="A1197" s="13"/>
      <c r="B1197" s="241"/>
      <c r="C1197" s="242"/>
      <c r="D1197" s="243" t="s">
        <v>165</v>
      </c>
      <c r="E1197" s="244" t="s">
        <v>1</v>
      </c>
      <c r="F1197" s="245" t="s">
        <v>944</v>
      </c>
      <c r="G1197" s="242"/>
      <c r="H1197" s="244" t="s">
        <v>1</v>
      </c>
      <c r="I1197" s="246"/>
      <c r="J1197" s="242"/>
      <c r="K1197" s="242"/>
      <c r="L1197" s="247"/>
      <c r="M1197" s="248"/>
      <c r="N1197" s="249"/>
      <c r="O1197" s="249"/>
      <c r="P1197" s="249"/>
      <c r="Q1197" s="249"/>
      <c r="R1197" s="249"/>
      <c r="S1197" s="249"/>
      <c r="T1197" s="250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51" t="s">
        <v>165</v>
      </c>
      <c r="AU1197" s="251" t="s">
        <v>85</v>
      </c>
      <c r="AV1197" s="13" t="s">
        <v>83</v>
      </c>
      <c r="AW1197" s="13" t="s">
        <v>32</v>
      </c>
      <c r="AX1197" s="13" t="s">
        <v>76</v>
      </c>
      <c r="AY1197" s="251" t="s">
        <v>156</v>
      </c>
    </row>
    <row r="1198" s="14" customFormat="1">
      <c r="A1198" s="14"/>
      <c r="B1198" s="252"/>
      <c r="C1198" s="253"/>
      <c r="D1198" s="243" t="s">
        <v>165</v>
      </c>
      <c r="E1198" s="254" t="s">
        <v>1</v>
      </c>
      <c r="F1198" s="255" t="s">
        <v>945</v>
      </c>
      <c r="G1198" s="253"/>
      <c r="H1198" s="256">
        <v>2</v>
      </c>
      <c r="I1198" s="257"/>
      <c r="J1198" s="253"/>
      <c r="K1198" s="253"/>
      <c r="L1198" s="258"/>
      <c r="M1198" s="259"/>
      <c r="N1198" s="260"/>
      <c r="O1198" s="260"/>
      <c r="P1198" s="260"/>
      <c r="Q1198" s="260"/>
      <c r="R1198" s="260"/>
      <c r="S1198" s="260"/>
      <c r="T1198" s="261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62" t="s">
        <v>165</v>
      </c>
      <c r="AU1198" s="262" t="s">
        <v>85</v>
      </c>
      <c r="AV1198" s="14" t="s">
        <v>85</v>
      </c>
      <c r="AW1198" s="14" t="s">
        <v>32</v>
      </c>
      <c r="AX1198" s="14" t="s">
        <v>76</v>
      </c>
      <c r="AY1198" s="262" t="s">
        <v>156</v>
      </c>
    </row>
    <row r="1199" s="15" customFormat="1">
      <c r="A1199" s="15"/>
      <c r="B1199" s="263"/>
      <c r="C1199" s="264"/>
      <c r="D1199" s="243" t="s">
        <v>165</v>
      </c>
      <c r="E1199" s="265" t="s">
        <v>1</v>
      </c>
      <c r="F1199" s="266" t="s">
        <v>168</v>
      </c>
      <c r="G1199" s="264"/>
      <c r="H1199" s="267">
        <v>5</v>
      </c>
      <c r="I1199" s="268"/>
      <c r="J1199" s="264"/>
      <c r="K1199" s="264"/>
      <c r="L1199" s="269"/>
      <c r="M1199" s="270"/>
      <c r="N1199" s="271"/>
      <c r="O1199" s="271"/>
      <c r="P1199" s="271"/>
      <c r="Q1199" s="271"/>
      <c r="R1199" s="271"/>
      <c r="S1199" s="271"/>
      <c r="T1199" s="272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T1199" s="273" t="s">
        <v>165</v>
      </c>
      <c r="AU1199" s="273" t="s">
        <v>85</v>
      </c>
      <c r="AV1199" s="15" t="s">
        <v>163</v>
      </c>
      <c r="AW1199" s="15" t="s">
        <v>32</v>
      </c>
      <c r="AX1199" s="15" t="s">
        <v>83</v>
      </c>
      <c r="AY1199" s="273" t="s">
        <v>156</v>
      </c>
    </row>
    <row r="1200" s="2" customFormat="1" ht="37.8" customHeight="1">
      <c r="A1200" s="38"/>
      <c r="B1200" s="39"/>
      <c r="C1200" s="277" t="s">
        <v>946</v>
      </c>
      <c r="D1200" s="277" t="s">
        <v>355</v>
      </c>
      <c r="E1200" s="278" t="s">
        <v>947</v>
      </c>
      <c r="F1200" s="279" t="s">
        <v>948</v>
      </c>
      <c r="G1200" s="280" t="s">
        <v>254</v>
      </c>
      <c r="H1200" s="281">
        <v>2</v>
      </c>
      <c r="I1200" s="282"/>
      <c r="J1200" s="283">
        <f>ROUND(I1200*H1200,2)</f>
        <v>0</v>
      </c>
      <c r="K1200" s="284"/>
      <c r="L1200" s="285"/>
      <c r="M1200" s="286" t="s">
        <v>1</v>
      </c>
      <c r="N1200" s="287" t="s">
        <v>41</v>
      </c>
      <c r="O1200" s="91"/>
      <c r="P1200" s="237">
        <f>O1200*H1200</f>
        <v>0</v>
      </c>
      <c r="Q1200" s="237">
        <v>0.01521</v>
      </c>
      <c r="R1200" s="237">
        <f>Q1200*H1200</f>
        <v>0.030419999999999999</v>
      </c>
      <c r="S1200" s="237">
        <v>0</v>
      </c>
      <c r="T1200" s="238">
        <f>S1200*H1200</f>
        <v>0</v>
      </c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R1200" s="239" t="s">
        <v>212</v>
      </c>
      <c r="AT1200" s="239" t="s">
        <v>355</v>
      </c>
      <c r="AU1200" s="239" t="s">
        <v>85</v>
      </c>
      <c r="AY1200" s="17" t="s">
        <v>156</v>
      </c>
      <c r="BE1200" s="240">
        <f>IF(N1200="základní",J1200,0)</f>
        <v>0</v>
      </c>
      <c r="BF1200" s="240">
        <f>IF(N1200="snížená",J1200,0)</f>
        <v>0</v>
      </c>
      <c r="BG1200" s="240">
        <f>IF(N1200="zákl. přenesená",J1200,0)</f>
        <v>0</v>
      </c>
      <c r="BH1200" s="240">
        <f>IF(N1200="sníž. přenesená",J1200,0)</f>
        <v>0</v>
      </c>
      <c r="BI1200" s="240">
        <f>IF(N1200="nulová",J1200,0)</f>
        <v>0</v>
      </c>
      <c r="BJ1200" s="17" t="s">
        <v>83</v>
      </c>
      <c r="BK1200" s="240">
        <f>ROUND(I1200*H1200,2)</f>
        <v>0</v>
      </c>
      <c r="BL1200" s="17" t="s">
        <v>163</v>
      </c>
      <c r="BM1200" s="239" t="s">
        <v>949</v>
      </c>
    </row>
    <row r="1201" s="13" customFormat="1">
      <c r="A1201" s="13"/>
      <c r="B1201" s="241"/>
      <c r="C1201" s="242"/>
      <c r="D1201" s="243" t="s">
        <v>165</v>
      </c>
      <c r="E1201" s="244" t="s">
        <v>1</v>
      </c>
      <c r="F1201" s="245" t="s">
        <v>944</v>
      </c>
      <c r="G1201" s="242"/>
      <c r="H1201" s="244" t="s">
        <v>1</v>
      </c>
      <c r="I1201" s="246"/>
      <c r="J1201" s="242"/>
      <c r="K1201" s="242"/>
      <c r="L1201" s="247"/>
      <c r="M1201" s="248"/>
      <c r="N1201" s="249"/>
      <c r="O1201" s="249"/>
      <c r="P1201" s="249"/>
      <c r="Q1201" s="249"/>
      <c r="R1201" s="249"/>
      <c r="S1201" s="249"/>
      <c r="T1201" s="250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51" t="s">
        <v>165</v>
      </c>
      <c r="AU1201" s="251" t="s">
        <v>85</v>
      </c>
      <c r="AV1201" s="13" t="s">
        <v>83</v>
      </c>
      <c r="AW1201" s="13" t="s">
        <v>32</v>
      </c>
      <c r="AX1201" s="13" t="s">
        <v>76</v>
      </c>
      <c r="AY1201" s="251" t="s">
        <v>156</v>
      </c>
    </row>
    <row r="1202" s="14" customFormat="1">
      <c r="A1202" s="14"/>
      <c r="B1202" s="252"/>
      <c r="C1202" s="253"/>
      <c r="D1202" s="243" t="s">
        <v>165</v>
      </c>
      <c r="E1202" s="254" t="s">
        <v>1</v>
      </c>
      <c r="F1202" s="255" t="s">
        <v>945</v>
      </c>
      <c r="G1202" s="253"/>
      <c r="H1202" s="256">
        <v>2</v>
      </c>
      <c r="I1202" s="257"/>
      <c r="J1202" s="253"/>
      <c r="K1202" s="253"/>
      <c r="L1202" s="258"/>
      <c r="M1202" s="259"/>
      <c r="N1202" s="260"/>
      <c r="O1202" s="260"/>
      <c r="P1202" s="260"/>
      <c r="Q1202" s="260"/>
      <c r="R1202" s="260"/>
      <c r="S1202" s="260"/>
      <c r="T1202" s="261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62" t="s">
        <v>165</v>
      </c>
      <c r="AU1202" s="262" t="s">
        <v>85</v>
      </c>
      <c r="AV1202" s="14" t="s">
        <v>85</v>
      </c>
      <c r="AW1202" s="14" t="s">
        <v>32</v>
      </c>
      <c r="AX1202" s="14" t="s">
        <v>76</v>
      </c>
      <c r="AY1202" s="262" t="s">
        <v>156</v>
      </c>
    </row>
    <row r="1203" s="15" customFormat="1">
      <c r="A1203" s="15"/>
      <c r="B1203" s="263"/>
      <c r="C1203" s="264"/>
      <c r="D1203" s="243" t="s">
        <v>165</v>
      </c>
      <c r="E1203" s="265" t="s">
        <v>1</v>
      </c>
      <c r="F1203" s="266" t="s">
        <v>168</v>
      </c>
      <c r="G1203" s="264"/>
      <c r="H1203" s="267">
        <v>2</v>
      </c>
      <c r="I1203" s="268"/>
      <c r="J1203" s="264"/>
      <c r="K1203" s="264"/>
      <c r="L1203" s="269"/>
      <c r="M1203" s="270"/>
      <c r="N1203" s="271"/>
      <c r="O1203" s="271"/>
      <c r="P1203" s="271"/>
      <c r="Q1203" s="271"/>
      <c r="R1203" s="271"/>
      <c r="S1203" s="271"/>
      <c r="T1203" s="272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T1203" s="273" t="s">
        <v>165</v>
      </c>
      <c r="AU1203" s="273" t="s">
        <v>85</v>
      </c>
      <c r="AV1203" s="15" t="s">
        <v>163</v>
      </c>
      <c r="AW1203" s="15" t="s">
        <v>32</v>
      </c>
      <c r="AX1203" s="15" t="s">
        <v>83</v>
      </c>
      <c r="AY1203" s="273" t="s">
        <v>156</v>
      </c>
    </row>
    <row r="1204" s="2" customFormat="1" ht="37.8" customHeight="1">
      <c r="A1204" s="38"/>
      <c r="B1204" s="39"/>
      <c r="C1204" s="277" t="s">
        <v>950</v>
      </c>
      <c r="D1204" s="277" t="s">
        <v>355</v>
      </c>
      <c r="E1204" s="278" t="s">
        <v>951</v>
      </c>
      <c r="F1204" s="279" t="s">
        <v>952</v>
      </c>
      <c r="G1204" s="280" t="s">
        <v>254</v>
      </c>
      <c r="H1204" s="281">
        <v>3</v>
      </c>
      <c r="I1204" s="282"/>
      <c r="J1204" s="283">
        <f>ROUND(I1204*H1204,2)</f>
        <v>0</v>
      </c>
      <c r="K1204" s="284"/>
      <c r="L1204" s="285"/>
      <c r="M1204" s="286" t="s">
        <v>1</v>
      </c>
      <c r="N1204" s="287" t="s">
        <v>41</v>
      </c>
      <c r="O1204" s="91"/>
      <c r="P1204" s="237">
        <f>O1204*H1204</f>
        <v>0</v>
      </c>
      <c r="Q1204" s="237">
        <v>0.01553</v>
      </c>
      <c r="R1204" s="237">
        <f>Q1204*H1204</f>
        <v>0.046589999999999999</v>
      </c>
      <c r="S1204" s="237">
        <v>0</v>
      </c>
      <c r="T1204" s="238">
        <f>S1204*H1204</f>
        <v>0</v>
      </c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R1204" s="239" t="s">
        <v>212</v>
      </c>
      <c r="AT1204" s="239" t="s">
        <v>355</v>
      </c>
      <c r="AU1204" s="239" t="s">
        <v>85</v>
      </c>
      <c r="AY1204" s="17" t="s">
        <v>156</v>
      </c>
      <c r="BE1204" s="240">
        <f>IF(N1204="základní",J1204,0)</f>
        <v>0</v>
      </c>
      <c r="BF1204" s="240">
        <f>IF(N1204="snížená",J1204,0)</f>
        <v>0</v>
      </c>
      <c r="BG1204" s="240">
        <f>IF(N1204="zákl. přenesená",J1204,0)</f>
        <v>0</v>
      </c>
      <c r="BH1204" s="240">
        <f>IF(N1204="sníž. přenesená",J1204,0)</f>
        <v>0</v>
      </c>
      <c r="BI1204" s="240">
        <f>IF(N1204="nulová",J1204,0)</f>
        <v>0</v>
      </c>
      <c r="BJ1204" s="17" t="s">
        <v>83</v>
      </c>
      <c r="BK1204" s="240">
        <f>ROUND(I1204*H1204,2)</f>
        <v>0</v>
      </c>
      <c r="BL1204" s="17" t="s">
        <v>163</v>
      </c>
      <c r="BM1204" s="239" t="s">
        <v>953</v>
      </c>
    </row>
    <row r="1205" s="13" customFormat="1">
      <c r="A1205" s="13"/>
      <c r="B1205" s="241"/>
      <c r="C1205" s="242"/>
      <c r="D1205" s="243" t="s">
        <v>165</v>
      </c>
      <c r="E1205" s="244" t="s">
        <v>1</v>
      </c>
      <c r="F1205" s="245" t="s">
        <v>942</v>
      </c>
      <c r="G1205" s="242"/>
      <c r="H1205" s="244" t="s">
        <v>1</v>
      </c>
      <c r="I1205" s="246"/>
      <c r="J1205" s="242"/>
      <c r="K1205" s="242"/>
      <c r="L1205" s="247"/>
      <c r="M1205" s="248"/>
      <c r="N1205" s="249"/>
      <c r="O1205" s="249"/>
      <c r="P1205" s="249"/>
      <c r="Q1205" s="249"/>
      <c r="R1205" s="249"/>
      <c r="S1205" s="249"/>
      <c r="T1205" s="250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51" t="s">
        <v>165</v>
      </c>
      <c r="AU1205" s="251" t="s">
        <v>85</v>
      </c>
      <c r="AV1205" s="13" t="s">
        <v>83</v>
      </c>
      <c r="AW1205" s="13" t="s">
        <v>32</v>
      </c>
      <c r="AX1205" s="13" t="s">
        <v>76</v>
      </c>
      <c r="AY1205" s="251" t="s">
        <v>156</v>
      </c>
    </row>
    <row r="1206" s="14" customFormat="1">
      <c r="A1206" s="14"/>
      <c r="B1206" s="252"/>
      <c r="C1206" s="253"/>
      <c r="D1206" s="243" t="s">
        <v>165</v>
      </c>
      <c r="E1206" s="254" t="s">
        <v>1</v>
      </c>
      <c r="F1206" s="255" t="s">
        <v>943</v>
      </c>
      <c r="G1206" s="253"/>
      <c r="H1206" s="256">
        <v>3</v>
      </c>
      <c r="I1206" s="257"/>
      <c r="J1206" s="253"/>
      <c r="K1206" s="253"/>
      <c r="L1206" s="258"/>
      <c r="M1206" s="259"/>
      <c r="N1206" s="260"/>
      <c r="O1206" s="260"/>
      <c r="P1206" s="260"/>
      <c r="Q1206" s="260"/>
      <c r="R1206" s="260"/>
      <c r="S1206" s="260"/>
      <c r="T1206" s="261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62" t="s">
        <v>165</v>
      </c>
      <c r="AU1206" s="262" t="s">
        <v>85</v>
      </c>
      <c r="AV1206" s="14" t="s">
        <v>85</v>
      </c>
      <c r="AW1206" s="14" t="s">
        <v>32</v>
      </c>
      <c r="AX1206" s="14" t="s">
        <v>76</v>
      </c>
      <c r="AY1206" s="262" t="s">
        <v>156</v>
      </c>
    </row>
    <row r="1207" s="15" customFormat="1">
      <c r="A1207" s="15"/>
      <c r="B1207" s="263"/>
      <c r="C1207" s="264"/>
      <c r="D1207" s="243" t="s">
        <v>165</v>
      </c>
      <c r="E1207" s="265" t="s">
        <v>1</v>
      </c>
      <c r="F1207" s="266" t="s">
        <v>168</v>
      </c>
      <c r="G1207" s="264"/>
      <c r="H1207" s="267">
        <v>3</v>
      </c>
      <c r="I1207" s="268"/>
      <c r="J1207" s="264"/>
      <c r="K1207" s="264"/>
      <c r="L1207" s="269"/>
      <c r="M1207" s="270"/>
      <c r="N1207" s="271"/>
      <c r="O1207" s="271"/>
      <c r="P1207" s="271"/>
      <c r="Q1207" s="271"/>
      <c r="R1207" s="271"/>
      <c r="S1207" s="271"/>
      <c r="T1207" s="272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T1207" s="273" t="s">
        <v>165</v>
      </c>
      <c r="AU1207" s="273" t="s">
        <v>85</v>
      </c>
      <c r="AV1207" s="15" t="s">
        <v>163</v>
      </c>
      <c r="AW1207" s="15" t="s">
        <v>32</v>
      </c>
      <c r="AX1207" s="15" t="s">
        <v>83</v>
      </c>
      <c r="AY1207" s="273" t="s">
        <v>156</v>
      </c>
    </row>
    <row r="1208" s="2" customFormat="1" ht="24.15" customHeight="1">
      <c r="A1208" s="38"/>
      <c r="B1208" s="39"/>
      <c r="C1208" s="227" t="s">
        <v>954</v>
      </c>
      <c r="D1208" s="227" t="s">
        <v>159</v>
      </c>
      <c r="E1208" s="228" t="s">
        <v>955</v>
      </c>
      <c r="F1208" s="229" t="s">
        <v>956</v>
      </c>
      <c r="G1208" s="230" t="s">
        <v>254</v>
      </c>
      <c r="H1208" s="231">
        <v>1</v>
      </c>
      <c r="I1208" s="232"/>
      <c r="J1208" s="233">
        <f>ROUND(I1208*H1208,2)</f>
        <v>0</v>
      </c>
      <c r="K1208" s="234"/>
      <c r="L1208" s="44"/>
      <c r="M1208" s="235" t="s">
        <v>1</v>
      </c>
      <c r="N1208" s="236" t="s">
        <v>41</v>
      </c>
      <c r="O1208" s="91"/>
      <c r="P1208" s="237">
        <f>O1208*H1208</f>
        <v>0</v>
      </c>
      <c r="Q1208" s="237">
        <v>0.52571000000000001</v>
      </c>
      <c r="R1208" s="237">
        <f>Q1208*H1208</f>
        <v>0.52571000000000001</v>
      </c>
      <c r="S1208" s="237">
        <v>0</v>
      </c>
      <c r="T1208" s="238">
        <f>S1208*H1208</f>
        <v>0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239" t="s">
        <v>163</v>
      </c>
      <c r="AT1208" s="239" t="s">
        <v>159</v>
      </c>
      <c r="AU1208" s="239" t="s">
        <v>85</v>
      </c>
      <c r="AY1208" s="17" t="s">
        <v>156</v>
      </c>
      <c r="BE1208" s="240">
        <f>IF(N1208="základní",J1208,0)</f>
        <v>0</v>
      </c>
      <c r="BF1208" s="240">
        <f>IF(N1208="snížená",J1208,0)</f>
        <v>0</v>
      </c>
      <c r="BG1208" s="240">
        <f>IF(N1208="zákl. přenesená",J1208,0)</f>
        <v>0</v>
      </c>
      <c r="BH1208" s="240">
        <f>IF(N1208="sníž. přenesená",J1208,0)</f>
        <v>0</v>
      </c>
      <c r="BI1208" s="240">
        <f>IF(N1208="nulová",J1208,0)</f>
        <v>0</v>
      </c>
      <c r="BJ1208" s="17" t="s">
        <v>83</v>
      </c>
      <c r="BK1208" s="240">
        <f>ROUND(I1208*H1208,2)</f>
        <v>0</v>
      </c>
      <c r="BL1208" s="17" t="s">
        <v>163</v>
      </c>
      <c r="BM1208" s="239" t="s">
        <v>957</v>
      </c>
    </row>
    <row r="1209" s="13" customFormat="1">
      <c r="A1209" s="13"/>
      <c r="B1209" s="241"/>
      <c r="C1209" s="242"/>
      <c r="D1209" s="243" t="s">
        <v>165</v>
      </c>
      <c r="E1209" s="244" t="s">
        <v>1</v>
      </c>
      <c r="F1209" s="245" t="s">
        <v>944</v>
      </c>
      <c r="G1209" s="242"/>
      <c r="H1209" s="244" t="s">
        <v>1</v>
      </c>
      <c r="I1209" s="246"/>
      <c r="J1209" s="242"/>
      <c r="K1209" s="242"/>
      <c r="L1209" s="247"/>
      <c r="M1209" s="248"/>
      <c r="N1209" s="249"/>
      <c r="O1209" s="249"/>
      <c r="P1209" s="249"/>
      <c r="Q1209" s="249"/>
      <c r="R1209" s="249"/>
      <c r="S1209" s="249"/>
      <c r="T1209" s="250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51" t="s">
        <v>165</v>
      </c>
      <c r="AU1209" s="251" t="s">
        <v>85</v>
      </c>
      <c r="AV1209" s="13" t="s">
        <v>83</v>
      </c>
      <c r="AW1209" s="13" t="s">
        <v>32</v>
      </c>
      <c r="AX1209" s="13" t="s">
        <v>76</v>
      </c>
      <c r="AY1209" s="251" t="s">
        <v>156</v>
      </c>
    </row>
    <row r="1210" s="14" customFormat="1">
      <c r="A1210" s="14"/>
      <c r="B1210" s="252"/>
      <c r="C1210" s="253"/>
      <c r="D1210" s="243" t="s">
        <v>165</v>
      </c>
      <c r="E1210" s="254" t="s">
        <v>1</v>
      </c>
      <c r="F1210" s="255" t="s">
        <v>83</v>
      </c>
      <c r="G1210" s="253"/>
      <c r="H1210" s="256">
        <v>1</v>
      </c>
      <c r="I1210" s="257"/>
      <c r="J1210" s="253"/>
      <c r="K1210" s="253"/>
      <c r="L1210" s="258"/>
      <c r="M1210" s="259"/>
      <c r="N1210" s="260"/>
      <c r="O1210" s="260"/>
      <c r="P1210" s="260"/>
      <c r="Q1210" s="260"/>
      <c r="R1210" s="260"/>
      <c r="S1210" s="260"/>
      <c r="T1210" s="261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62" t="s">
        <v>165</v>
      </c>
      <c r="AU1210" s="262" t="s">
        <v>85</v>
      </c>
      <c r="AV1210" s="14" t="s">
        <v>85</v>
      </c>
      <c r="AW1210" s="14" t="s">
        <v>32</v>
      </c>
      <c r="AX1210" s="14" t="s">
        <v>76</v>
      </c>
      <c r="AY1210" s="262" t="s">
        <v>156</v>
      </c>
    </row>
    <row r="1211" s="15" customFormat="1">
      <c r="A1211" s="15"/>
      <c r="B1211" s="263"/>
      <c r="C1211" s="264"/>
      <c r="D1211" s="243" t="s">
        <v>165</v>
      </c>
      <c r="E1211" s="265" t="s">
        <v>1</v>
      </c>
      <c r="F1211" s="266" t="s">
        <v>168</v>
      </c>
      <c r="G1211" s="264"/>
      <c r="H1211" s="267">
        <v>1</v>
      </c>
      <c r="I1211" s="268"/>
      <c r="J1211" s="264"/>
      <c r="K1211" s="264"/>
      <c r="L1211" s="269"/>
      <c r="M1211" s="270"/>
      <c r="N1211" s="271"/>
      <c r="O1211" s="271"/>
      <c r="P1211" s="271"/>
      <c r="Q1211" s="271"/>
      <c r="R1211" s="271"/>
      <c r="S1211" s="271"/>
      <c r="T1211" s="272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T1211" s="273" t="s">
        <v>165</v>
      </c>
      <c r="AU1211" s="273" t="s">
        <v>85</v>
      </c>
      <c r="AV1211" s="15" t="s">
        <v>163</v>
      </c>
      <c r="AW1211" s="15" t="s">
        <v>32</v>
      </c>
      <c r="AX1211" s="15" t="s">
        <v>83</v>
      </c>
      <c r="AY1211" s="273" t="s">
        <v>156</v>
      </c>
    </row>
    <row r="1212" s="2" customFormat="1" ht="37.8" customHeight="1">
      <c r="A1212" s="38"/>
      <c r="B1212" s="39"/>
      <c r="C1212" s="277" t="s">
        <v>958</v>
      </c>
      <c r="D1212" s="277" t="s">
        <v>355</v>
      </c>
      <c r="E1212" s="278" t="s">
        <v>959</v>
      </c>
      <c r="F1212" s="279" t="s">
        <v>960</v>
      </c>
      <c r="G1212" s="280" t="s">
        <v>254</v>
      </c>
      <c r="H1212" s="281">
        <v>1</v>
      </c>
      <c r="I1212" s="282"/>
      <c r="J1212" s="283">
        <f>ROUND(I1212*H1212,2)</f>
        <v>0</v>
      </c>
      <c r="K1212" s="284"/>
      <c r="L1212" s="285"/>
      <c r="M1212" s="286" t="s">
        <v>1</v>
      </c>
      <c r="N1212" s="287" t="s">
        <v>41</v>
      </c>
      <c r="O1212" s="91"/>
      <c r="P1212" s="237">
        <f>O1212*H1212</f>
        <v>0</v>
      </c>
      <c r="Q1212" s="237">
        <v>0.018679999999999999</v>
      </c>
      <c r="R1212" s="237">
        <f>Q1212*H1212</f>
        <v>0.018679999999999999</v>
      </c>
      <c r="S1212" s="237">
        <v>0</v>
      </c>
      <c r="T1212" s="238">
        <f>S1212*H1212</f>
        <v>0</v>
      </c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R1212" s="239" t="s">
        <v>212</v>
      </c>
      <c r="AT1212" s="239" t="s">
        <v>355</v>
      </c>
      <c r="AU1212" s="239" t="s">
        <v>85</v>
      </c>
      <c r="AY1212" s="17" t="s">
        <v>156</v>
      </c>
      <c r="BE1212" s="240">
        <f>IF(N1212="základní",J1212,0)</f>
        <v>0</v>
      </c>
      <c r="BF1212" s="240">
        <f>IF(N1212="snížená",J1212,0)</f>
        <v>0</v>
      </c>
      <c r="BG1212" s="240">
        <f>IF(N1212="zákl. přenesená",J1212,0)</f>
        <v>0</v>
      </c>
      <c r="BH1212" s="240">
        <f>IF(N1212="sníž. přenesená",J1212,0)</f>
        <v>0</v>
      </c>
      <c r="BI1212" s="240">
        <f>IF(N1212="nulová",J1212,0)</f>
        <v>0</v>
      </c>
      <c r="BJ1212" s="17" t="s">
        <v>83</v>
      </c>
      <c r="BK1212" s="240">
        <f>ROUND(I1212*H1212,2)</f>
        <v>0</v>
      </c>
      <c r="BL1212" s="17" t="s">
        <v>163</v>
      </c>
      <c r="BM1212" s="239" t="s">
        <v>961</v>
      </c>
    </row>
    <row r="1213" s="13" customFormat="1">
      <c r="A1213" s="13"/>
      <c r="B1213" s="241"/>
      <c r="C1213" s="242"/>
      <c r="D1213" s="243" t="s">
        <v>165</v>
      </c>
      <c r="E1213" s="244" t="s">
        <v>1</v>
      </c>
      <c r="F1213" s="245" t="s">
        <v>944</v>
      </c>
      <c r="G1213" s="242"/>
      <c r="H1213" s="244" t="s">
        <v>1</v>
      </c>
      <c r="I1213" s="246"/>
      <c r="J1213" s="242"/>
      <c r="K1213" s="242"/>
      <c r="L1213" s="247"/>
      <c r="M1213" s="248"/>
      <c r="N1213" s="249"/>
      <c r="O1213" s="249"/>
      <c r="P1213" s="249"/>
      <c r="Q1213" s="249"/>
      <c r="R1213" s="249"/>
      <c r="S1213" s="249"/>
      <c r="T1213" s="250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51" t="s">
        <v>165</v>
      </c>
      <c r="AU1213" s="251" t="s">
        <v>85</v>
      </c>
      <c r="AV1213" s="13" t="s">
        <v>83</v>
      </c>
      <c r="AW1213" s="13" t="s">
        <v>32</v>
      </c>
      <c r="AX1213" s="13" t="s">
        <v>76</v>
      </c>
      <c r="AY1213" s="251" t="s">
        <v>156</v>
      </c>
    </row>
    <row r="1214" s="14" customFormat="1">
      <c r="A1214" s="14"/>
      <c r="B1214" s="252"/>
      <c r="C1214" s="253"/>
      <c r="D1214" s="243" t="s">
        <v>165</v>
      </c>
      <c r="E1214" s="254" t="s">
        <v>1</v>
      </c>
      <c r="F1214" s="255" t="s">
        <v>83</v>
      </c>
      <c r="G1214" s="253"/>
      <c r="H1214" s="256">
        <v>1</v>
      </c>
      <c r="I1214" s="257"/>
      <c r="J1214" s="253"/>
      <c r="K1214" s="253"/>
      <c r="L1214" s="258"/>
      <c r="M1214" s="259"/>
      <c r="N1214" s="260"/>
      <c r="O1214" s="260"/>
      <c r="P1214" s="260"/>
      <c r="Q1214" s="260"/>
      <c r="R1214" s="260"/>
      <c r="S1214" s="260"/>
      <c r="T1214" s="261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62" t="s">
        <v>165</v>
      </c>
      <c r="AU1214" s="262" t="s">
        <v>85</v>
      </c>
      <c r="AV1214" s="14" t="s">
        <v>85</v>
      </c>
      <c r="AW1214" s="14" t="s">
        <v>32</v>
      </c>
      <c r="AX1214" s="14" t="s">
        <v>76</v>
      </c>
      <c r="AY1214" s="262" t="s">
        <v>156</v>
      </c>
    </row>
    <row r="1215" s="15" customFormat="1">
      <c r="A1215" s="15"/>
      <c r="B1215" s="263"/>
      <c r="C1215" s="264"/>
      <c r="D1215" s="243" t="s">
        <v>165</v>
      </c>
      <c r="E1215" s="265" t="s">
        <v>1</v>
      </c>
      <c r="F1215" s="266" t="s">
        <v>168</v>
      </c>
      <c r="G1215" s="264"/>
      <c r="H1215" s="267">
        <v>1</v>
      </c>
      <c r="I1215" s="268"/>
      <c r="J1215" s="264"/>
      <c r="K1215" s="264"/>
      <c r="L1215" s="269"/>
      <c r="M1215" s="270"/>
      <c r="N1215" s="271"/>
      <c r="O1215" s="271"/>
      <c r="P1215" s="271"/>
      <c r="Q1215" s="271"/>
      <c r="R1215" s="271"/>
      <c r="S1215" s="271"/>
      <c r="T1215" s="272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T1215" s="273" t="s">
        <v>165</v>
      </c>
      <c r="AU1215" s="273" t="s">
        <v>85</v>
      </c>
      <c r="AV1215" s="15" t="s">
        <v>163</v>
      </c>
      <c r="AW1215" s="15" t="s">
        <v>32</v>
      </c>
      <c r="AX1215" s="15" t="s">
        <v>83</v>
      </c>
      <c r="AY1215" s="273" t="s">
        <v>156</v>
      </c>
    </row>
    <row r="1216" s="12" customFormat="1" ht="22.8" customHeight="1">
      <c r="A1216" s="12"/>
      <c r="B1216" s="211"/>
      <c r="C1216" s="212"/>
      <c r="D1216" s="213" t="s">
        <v>75</v>
      </c>
      <c r="E1216" s="225" t="s">
        <v>157</v>
      </c>
      <c r="F1216" s="225" t="s">
        <v>158</v>
      </c>
      <c r="G1216" s="212"/>
      <c r="H1216" s="212"/>
      <c r="I1216" s="215"/>
      <c r="J1216" s="226">
        <f>BK1216</f>
        <v>0</v>
      </c>
      <c r="K1216" s="212"/>
      <c r="L1216" s="217"/>
      <c r="M1216" s="218"/>
      <c r="N1216" s="219"/>
      <c r="O1216" s="219"/>
      <c r="P1216" s="220">
        <f>SUM(P1217:P1263)</f>
        <v>0</v>
      </c>
      <c r="Q1216" s="219"/>
      <c r="R1216" s="220">
        <f>SUM(R1217:R1263)</f>
        <v>0.03403192</v>
      </c>
      <c r="S1216" s="219"/>
      <c r="T1216" s="221">
        <f>SUM(T1217:T1263)</f>
        <v>0</v>
      </c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R1216" s="222" t="s">
        <v>83</v>
      </c>
      <c r="AT1216" s="223" t="s">
        <v>75</v>
      </c>
      <c r="AU1216" s="223" t="s">
        <v>83</v>
      </c>
      <c r="AY1216" s="222" t="s">
        <v>156</v>
      </c>
      <c r="BK1216" s="224">
        <f>SUM(BK1217:BK1263)</f>
        <v>0</v>
      </c>
    </row>
    <row r="1217" s="2" customFormat="1" ht="37.8" customHeight="1">
      <c r="A1217" s="38"/>
      <c r="B1217" s="39"/>
      <c r="C1217" s="227" t="s">
        <v>962</v>
      </c>
      <c r="D1217" s="227" t="s">
        <v>159</v>
      </c>
      <c r="E1217" s="228" t="s">
        <v>963</v>
      </c>
      <c r="F1217" s="229" t="s">
        <v>964</v>
      </c>
      <c r="G1217" s="230" t="s">
        <v>162</v>
      </c>
      <c r="H1217" s="231">
        <v>501.15199999999999</v>
      </c>
      <c r="I1217" s="232"/>
      <c r="J1217" s="233">
        <f>ROUND(I1217*H1217,2)</f>
        <v>0</v>
      </c>
      <c r="K1217" s="234"/>
      <c r="L1217" s="44"/>
      <c r="M1217" s="235" t="s">
        <v>1</v>
      </c>
      <c r="N1217" s="236" t="s">
        <v>41</v>
      </c>
      <c r="O1217" s="91"/>
      <c r="P1217" s="237">
        <f>O1217*H1217</f>
        <v>0</v>
      </c>
      <c r="Q1217" s="237">
        <v>0</v>
      </c>
      <c r="R1217" s="237">
        <f>Q1217*H1217</f>
        <v>0</v>
      </c>
      <c r="S1217" s="237">
        <v>0</v>
      </c>
      <c r="T1217" s="238">
        <f>S1217*H1217</f>
        <v>0</v>
      </c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R1217" s="239" t="s">
        <v>163</v>
      </c>
      <c r="AT1217" s="239" t="s">
        <v>159</v>
      </c>
      <c r="AU1217" s="239" t="s">
        <v>85</v>
      </c>
      <c r="AY1217" s="17" t="s">
        <v>156</v>
      </c>
      <c r="BE1217" s="240">
        <f>IF(N1217="základní",J1217,0)</f>
        <v>0</v>
      </c>
      <c r="BF1217" s="240">
        <f>IF(N1217="snížená",J1217,0)</f>
        <v>0</v>
      </c>
      <c r="BG1217" s="240">
        <f>IF(N1217="zákl. přenesená",J1217,0)</f>
        <v>0</v>
      </c>
      <c r="BH1217" s="240">
        <f>IF(N1217="sníž. přenesená",J1217,0)</f>
        <v>0</v>
      </c>
      <c r="BI1217" s="240">
        <f>IF(N1217="nulová",J1217,0)</f>
        <v>0</v>
      </c>
      <c r="BJ1217" s="17" t="s">
        <v>83</v>
      </c>
      <c r="BK1217" s="240">
        <f>ROUND(I1217*H1217,2)</f>
        <v>0</v>
      </c>
      <c r="BL1217" s="17" t="s">
        <v>163</v>
      </c>
      <c r="BM1217" s="239" t="s">
        <v>965</v>
      </c>
    </row>
    <row r="1218" s="13" customFormat="1">
      <c r="A1218" s="13"/>
      <c r="B1218" s="241"/>
      <c r="C1218" s="242"/>
      <c r="D1218" s="243" t="s">
        <v>165</v>
      </c>
      <c r="E1218" s="244" t="s">
        <v>1</v>
      </c>
      <c r="F1218" s="245" t="s">
        <v>210</v>
      </c>
      <c r="G1218" s="242"/>
      <c r="H1218" s="244" t="s">
        <v>1</v>
      </c>
      <c r="I1218" s="246"/>
      <c r="J1218" s="242"/>
      <c r="K1218" s="242"/>
      <c r="L1218" s="247"/>
      <c r="M1218" s="248"/>
      <c r="N1218" s="249"/>
      <c r="O1218" s="249"/>
      <c r="P1218" s="249"/>
      <c r="Q1218" s="249"/>
      <c r="R1218" s="249"/>
      <c r="S1218" s="249"/>
      <c r="T1218" s="250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51" t="s">
        <v>165</v>
      </c>
      <c r="AU1218" s="251" t="s">
        <v>85</v>
      </c>
      <c r="AV1218" s="13" t="s">
        <v>83</v>
      </c>
      <c r="AW1218" s="13" t="s">
        <v>32</v>
      </c>
      <c r="AX1218" s="13" t="s">
        <v>76</v>
      </c>
      <c r="AY1218" s="251" t="s">
        <v>156</v>
      </c>
    </row>
    <row r="1219" s="14" customFormat="1">
      <c r="A1219" s="14"/>
      <c r="B1219" s="252"/>
      <c r="C1219" s="253"/>
      <c r="D1219" s="243" t="s">
        <v>165</v>
      </c>
      <c r="E1219" s="254" t="s">
        <v>1</v>
      </c>
      <c r="F1219" s="255" t="s">
        <v>966</v>
      </c>
      <c r="G1219" s="253"/>
      <c r="H1219" s="256">
        <v>328.52499999999998</v>
      </c>
      <c r="I1219" s="257"/>
      <c r="J1219" s="253"/>
      <c r="K1219" s="253"/>
      <c r="L1219" s="258"/>
      <c r="M1219" s="259"/>
      <c r="N1219" s="260"/>
      <c r="O1219" s="260"/>
      <c r="P1219" s="260"/>
      <c r="Q1219" s="260"/>
      <c r="R1219" s="260"/>
      <c r="S1219" s="260"/>
      <c r="T1219" s="261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62" t="s">
        <v>165</v>
      </c>
      <c r="AU1219" s="262" t="s">
        <v>85</v>
      </c>
      <c r="AV1219" s="14" t="s">
        <v>85</v>
      </c>
      <c r="AW1219" s="14" t="s">
        <v>32</v>
      </c>
      <c r="AX1219" s="14" t="s">
        <v>76</v>
      </c>
      <c r="AY1219" s="262" t="s">
        <v>156</v>
      </c>
    </row>
    <row r="1220" s="14" customFormat="1">
      <c r="A1220" s="14"/>
      <c r="B1220" s="252"/>
      <c r="C1220" s="253"/>
      <c r="D1220" s="243" t="s">
        <v>165</v>
      </c>
      <c r="E1220" s="254" t="s">
        <v>1</v>
      </c>
      <c r="F1220" s="255" t="s">
        <v>967</v>
      </c>
      <c r="G1220" s="253"/>
      <c r="H1220" s="256">
        <v>103.743</v>
      </c>
      <c r="I1220" s="257"/>
      <c r="J1220" s="253"/>
      <c r="K1220" s="253"/>
      <c r="L1220" s="258"/>
      <c r="M1220" s="259"/>
      <c r="N1220" s="260"/>
      <c r="O1220" s="260"/>
      <c r="P1220" s="260"/>
      <c r="Q1220" s="260"/>
      <c r="R1220" s="260"/>
      <c r="S1220" s="260"/>
      <c r="T1220" s="261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62" t="s">
        <v>165</v>
      </c>
      <c r="AU1220" s="262" t="s">
        <v>85</v>
      </c>
      <c r="AV1220" s="14" t="s">
        <v>85</v>
      </c>
      <c r="AW1220" s="14" t="s">
        <v>32</v>
      </c>
      <c r="AX1220" s="14" t="s">
        <v>76</v>
      </c>
      <c r="AY1220" s="262" t="s">
        <v>156</v>
      </c>
    </row>
    <row r="1221" s="14" customFormat="1">
      <c r="A1221" s="14"/>
      <c r="B1221" s="252"/>
      <c r="C1221" s="253"/>
      <c r="D1221" s="243" t="s">
        <v>165</v>
      </c>
      <c r="E1221" s="254" t="s">
        <v>1</v>
      </c>
      <c r="F1221" s="255" t="s">
        <v>968</v>
      </c>
      <c r="G1221" s="253"/>
      <c r="H1221" s="256">
        <v>18.318000000000001</v>
      </c>
      <c r="I1221" s="257"/>
      <c r="J1221" s="253"/>
      <c r="K1221" s="253"/>
      <c r="L1221" s="258"/>
      <c r="M1221" s="259"/>
      <c r="N1221" s="260"/>
      <c r="O1221" s="260"/>
      <c r="P1221" s="260"/>
      <c r="Q1221" s="260"/>
      <c r="R1221" s="260"/>
      <c r="S1221" s="260"/>
      <c r="T1221" s="261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62" t="s">
        <v>165</v>
      </c>
      <c r="AU1221" s="262" t="s">
        <v>85</v>
      </c>
      <c r="AV1221" s="14" t="s">
        <v>85</v>
      </c>
      <c r="AW1221" s="14" t="s">
        <v>32</v>
      </c>
      <c r="AX1221" s="14" t="s">
        <v>76</v>
      </c>
      <c r="AY1221" s="262" t="s">
        <v>156</v>
      </c>
    </row>
    <row r="1222" s="14" customFormat="1">
      <c r="A1222" s="14"/>
      <c r="B1222" s="252"/>
      <c r="C1222" s="253"/>
      <c r="D1222" s="243" t="s">
        <v>165</v>
      </c>
      <c r="E1222" s="254" t="s">
        <v>1</v>
      </c>
      <c r="F1222" s="255" t="s">
        <v>969</v>
      </c>
      <c r="G1222" s="253"/>
      <c r="H1222" s="256">
        <v>13.711</v>
      </c>
      <c r="I1222" s="257"/>
      <c r="J1222" s="253"/>
      <c r="K1222" s="253"/>
      <c r="L1222" s="258"/>
      <c r="M1222" s="259"/>
      <c r="N1222" s="260"/>
      <c r="O1222" s="260"/>
      <c r="P1222" s="260"/>
      <c r="Q1222" s="260"/>
      <c r="R1222" s="260"/>
      <c r="S1222" s="260"/>
      <c r="T1222" s="261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62" t="s">
        <v>165</v>
      </c>
      <c r="AU1222" s="262" t="s">
        <v>85</v>
      </c>
      <c r="AV1222" s="14" t="s">
        <v>85</v>
      </c>
      <c r="AW1222" s="14" t="s">
        <v>32</v>
      </c>
      <c r="AX1222" s="14" t="s">
        <v>76</v>
      </c>
      <c r="AY1222" s="262" t="s">
        <v>156</v>
      </c>
    </row>
    <row r="1223" s="14" customFormat="1">
      <c r="A1223" s="14"/>
      <c r="B1223" s="252"/>
      <c r="C1223" s="253"/>
      <c r="D1223" s="243" t="s">
        <v>165</v>
      </c>
      <c r="E1223" s="254" t="s">
        <v>1</v>
      </c>
      <c r="F1223" s="255" t="s">
        <v>970</v>
      </c>
      <c r="G1223" s="253"/>
      <c r="H1223" s="256">
        <v>36.854999999999997</v>
      </c>
      <c r="I1223" s="257"/>
      <c r="J1223" s="253"/>
      <c r="K1223" s="253"/>
      <c r="L1223" s="258"/>
      <c r="M1223" s="259"/>
      <c r="N1223" s="260"/>
      <c r="O1223" s="260"/>
      <c r="P1223" s="260"/>
      <c r="Q1223" s="260"/>
      <c r="R1223" s="260"/>
      <c r="S1223" s="260"/>
      <c r="T1223" s="261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62" t="s">
        <v>165</v>
      </c>
      <c r="AU1223" s="262" t="s">
        <v>85</v>
      </c>
      <c r="AV1223" s="14" t="s">
        <v>85</v>
      </c>
      <c r="AW1223" s="14" t="s">
        <v>32</v>
      </c>
      <c r="AX1223" s="14" t="s">
        <v>76</v>
      </c>
      <c r="AY1223" s="262" t="s">
        <v>156</v>
      </c>
    </row>
    <row r="1224" s="15" customFormat="1">
      <c r="A1224" s="15"/>
      <c r="B1224" s="263"/>
      <c r="C1224" s="264"/>
      <c r="D1224" s="243" t="s">
        <v>165</v>
      </c>
      <c r="E1224" s="265" t="s">
        <v>1</v>
      </c>
      <c r="F1224" s="266" t="s">
        <v>168</v>
      </c>
      <c r="G1224" s="264"/>
      <c r="H1224" s="267">
        <v>501.15199999999999</v>
      </c>
      <c r="I1224" s="268"/>
      <c r="J1224" s="264"/>
      <c r="K1224" s="264"/>
      <c r="L1224" s="269"/>
      <c r="M1224" s="270"/>
      <c r="N1224" s="271"/>
      <c r="O1224" s="271"/>
      <c r="P1224" s="271"/>
      <c r="Q1224" s="271"/>
      <c r="R1224" s="271"/>
      <c r="S1224" s="271"/>
      <c r="T1224" s="272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73" t="s">
        <v>165</v>
      </c>
      <c r="AU1224" s="273" t="s">
        <v>85</v>
      </c>
      <c r="AV1224" s="15" t="s">
        <v>163</v>
      </c>
      <c r="AW1224" s="15" t="s">
        <v>32</v>
      </c>
      <c r="AX1224" s="15" t="s">
        <v>83</v>
      </c>
      <c r="AY1224" s="273" t="s">
        <v>156</v>
      </c>
    </row>
    <row r="1225" s="2" customFormat="1" ht="37.8" customHeight="1">
      <c r="A1225" s="38"/>
      <c r="B1225" s="39"/>
      <c r="C1225" s="227" t="s">
        <v>971</v>
      </c>
      <c r="D1225" s="227" t="s">
        <v>159</v>
      </c>
      <c r="E1225" s="228" t="s">
        <v>972</v>
      </c>
      <c r="F1225" s="229" t="s">
        <v>973</v>
      </c>
      <c r="G1225" s="230" t="s">
        <v>162</v>
      </c>
      <c r="H1225" s="231">
        <v>60138.239999999998</v>
      </c>
      <c r="I1225" s="232"/>
      <c r="J1225" s="233">
        <f>ROUND(I1225*H1225,2)</f>
        <v>0</v>
      </c>
      <c r="K1225" s="234"/>
      <c r="L1225" s="44"/>
      <c r="M1225" s="235" t="s">
        <v>1</v>
      </c>
      <c r="N1225" s="236" t="s">
        <v>41</v>
      </c>
      <c r="O1225" s="91"/>
      <c r="P1225" s="237">
        <f>O1225*H1225</f>
        <v>0</v>
      </c>
      <c r="Q1225" s="237">
        <v>0</v>
      </c>
      <c r="R1225" s="237">
        <f>Q1225*H1225</f>
        <v>0</v>
      </c>
      <c r="S1225" s="237">
        <v>0</v>
      </c>
      <c r="T1225" s="238">
        <f>S1225*H1225</f>
        <v>0</v>
      </c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R1225" s="239" t="s">
        <v>163</v>
      </c>
      <c r="AT1225" s="239" t="s">
        <v>159</v>
      </c>
      <c r="AU1225" s="239" t="s">
        <v>85</v>
      </c>
      <c r="AY1225" s="17" t="s">
        <v>156</v>
      </c>
      <c r="BE1225" s="240">
        <f>IF(N1225="základní",J1225,0)</f>
        <v>0</v>
      </c>
      <c r="BF1225" s="240">
        <f>IF(N1225="snížená",J1225,0)</f>
        <v>0</v>
      </c>
      <c r="BG1225" s="240">
        <f>IF(N1225="zákl. přenesená",J1225,0)</f>
        <v>0</v>
      </c>
      <c r="BH1225" s="240">
        <f>IF(N1225="sníž. přenesená",J1225,0)</f>
        <v>0</v>
      </c>
      <c r="BI1225" s="240">
        <f>IF(N1225="nulová",J1225,0)</f>
        <v>0</v>
      </c>
      <c r="BJ1225" s="17" t="s">
        <v>83</v>
      </c>
      <c r="BK1225" s="240">
        <f>ROUND(I1225*H1225,2)</f>
        <v>0</v>
      </c>
      <c r="BL1225" s="17" t="s">
        <v>163</v>
      </c>
      <c r="BM1225" s="239" t="s">
        <v>974</v>
      </c>
    </row>
    <row r="1226" s="13" customFormat="1">
      <c r="A1226" s="13"/>
      <c r="B1226" s="241"/>
      <c r="C1226" s="242"/>
      <c r="D1226" s="243" t="s">
        <v>165</v>
      </c>
      <c r="E1226" s="244" t="s">
        <v>1</v>
      </c>
      <c r="F1226" s="245" t="s">
        <v>210</v>
      </c>
      <c r="G1226" s="242"/>
      <c r="H1226" s="244" t="s">
        <v>1</v>
      </c>
      <c r="I1226" s="246"/>
      <c r="J1226" s="242"/>
      <c r="K1226" s="242"/>
      <c r="L1226" s="247"/>
      <c r="M1226" s="248"/>
      <c r="N1226" s="249"/>
      <c r="O1226" s="249"/>
      <c r="P1226" s="249"/>
      <c r="Q1226" s="249"/>
      <c r="R1226" s="249"/>
      <c r="S1226" s="249"/>
      <c r="T1226" s="250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51" t="s">
        <v>165</v>
      </c>
      <c r="AU1226" s="251" t="s">
        <v>85</v>
      </c>
      <c r="AV1226" s="13" t="s">
        <v>83</v>
      </c>
      <c r="AW1226" s="13" t="s">
        <v>32</v>
      </c>
      <c r="AX1226" s="13" t="s">
        <v>76</v>
      </c>
      <c r="AY1226" s="251" t="s">
        <v>156</v>
      </c>
    </row>
    <row r="1227" s="14" customFormat="1">
      <c r="A1227" s="14"/>
      <c r="B1227" s="252"/>
      <c r="C1227" s="253"/>
      <c r="D1227" s="243" t="s">
        <v>165</v>
      </c>
      <c r="E1227" s="254" t="s">
        <v>1</v>
      </c>
      <c r="F1227" s="255" t="s">
        <v>975</v>
      </c>
      <c r="G1227" s="253"/>
      <c r="H1227" s="256">
        <v>60138.239999999998</v>
      </c>
      <c r="I1227" s="257"/>
      <c r="J1227" s="253"/>
      <c r="K1227" s="253"/>
      <c r="L1227" s="258"/>
      <c r="M1227" s="259"/>
      <c r="N1227" s="260"/>
      <c r="O1227" s="260"/>
      <c r="P1227" s="260"/>
      <c r="Q1227" s="260"/>
      <c r="R1227" s="260"/>
      <c r="S1227" s="260"/>
      <c r="T1227" s="261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62" t="s">
        <v>165</v>
      </c>
      <c r="AU1227" s="262" t="s">
        <v>85</v>
      </c>
      <c r="AV1227" s="14" t="s">
        <v>85</v>
      </c>
      <c r="AW1227" s="14" t="s">
        <v>32</v>
      </c>
      <c r="AX1227" s="14" t="s">
        <v>76</v>
      </c>
      <c r="AY1227" s="262" t="s">
        <v>156</v>
      </c>
    </row>
    <row r="1228" s="15" customFormat="1">
      <c r="A1228" s="15"/>
      <c r="B1228" s="263"/>
      <c r="C1228" s="264"/>
      <c r="D1228" s="243" t="s">
        <v>165</v>
      </c>
      <c r="E1228" s="265" t="s">
        <v>1</v>
      </c>
      <c r="F1228" s="266" t="s">
        <v>168</v>
      </c>
      <c r="G1228" s="264"/>
      <c r="H1228" s="267">
        <v>60138.239999999998</v>
      </c>
      <c r="I1228" s="268"/>
      <c r="J1228" s="264"/>
      <c r="K1228" s="264"/>
      <c r="L1228" s="269"/>
      <c r="M1228" s="270"/>
      <c r="N1228" s="271"/>
      <c r="O1228" s="271"/>
      <c r="P1228" s="271"/>
      <c r="Q1228" s="271"/>
      <c r="R1228" s="271"/>
      <c r="S1228" s="271"/>
      <c r="T1228" s="272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73" t="s">
        <v>165</v>
      </c>
      <c r="AU1228" s="273" t="s">
        <v>85</v>
      </c>
      <c r="AV1228" s="15" t="s">
        <v>163</v>
      </c>
      <c r="AW1228" s="15" t="s">
        <v>32</v>
      </c>
      <c r="AX1228" s="15" t="s">
        <v>83</v>
      </c>
      <c r="AY1228" s="273" t="s">
        <v>156</v>
      </c>
    </row>
    <row r="1229" s="2" customFormat="1" ht="37.8" customHeight="1">
      <c r="A1229" s="38"/>
      <c r="B1229" s="39"/>
      <c r="C1229" s="227" t="s">
        <v>976</v>
      </c>
      <c r="D1229" s="227" t="s">
        <v>159</v>
      </c>
      <c r="E1229" s="228" t="s">
        <v>977</v>
      </c>
      <c r="F1229" s="229" t="s">
        <v>978</v>
      </c>
      <c r="G1229" s="230" t="s">
        <v>162</v>
      </c>
      <c r="H1229" s="231">
        <v>501.15199999999999</v>
      </c>
      <c r="I1229" s="232"/>
      <c r="J1229" s="233">
        <f>ROUND(I1229*H1229,2)</f>
        <v>0</v>
      </c>
      <c r="K1229" s="234"/>
      <c r="L1229" s="44"/>
      <c r="M1229" s="235" t="s">
        <v>1</v>
      </c>
      <c r="N1229" s="236" t="s">
        <v>41</v>
      </c>
      <c r="O1229" s="91"/>
      <c r="P1229" s="237">
        <f>O1229*H1229</f>
        <v>0</v>
      </c>
      <c r="Q1229" s="237">
        <v>0</v>
      </c>
      <c r="R1229" s="237">
        <f>Q1229*H1229</f>
        <v>0</v>
      </c>
      <c r="S1229" s="237">
        <v>0</v>
      </c>
      <c r="T1229" s="238">
        <f>S1229*H1229</f>
        <v>0</v>
      </c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R1229" s="239" t="s">
        <v>163</v>
      </c>
      <c r="AT1229" s="239" t="s">
        <v>159</v>
      </c>
      <c r="AU1229" s="239" t="s">
        <v>85</v>
      </c>
      <c r="AY1229" s="17" t="s">
        <v>156</v>
      </c>
      <c r="BE1229" s="240">
        <f>IF(N1229="základní",J1229,0)</f>
        <v>0</v>
      </c>
      <c r="BF1229" s="240">
        <f>IF(N1229="snížená",J1229,0)</f>
        <v>0</v>
      </c>
      <c r="BG1229" s="240">
        <f>IF(N1229="zákl. přenesená",J1229,0)</f>
        <v>0</v>
      </c>
      <c r="BH1229" s="240">
        <f>IF(N1229="sníž. přenesená",J1229,0)</f>
        <v>0</v>
      </c>
      <c r="BI1229" s="240">
        <f>IF(N1229="nulová",J1229,0)</f>
        <v>0</v>
      </c>
      <c r="BJ1229" s="17" t="s">
        <v>83</v>
      </c>
      <c r="BK1229" s="240">
        <f>ROUND(I1229*H1229,2)</f>
        <v>0</v>
      </c>
      <c r="BL1229" s="17" t="s">
        <v>163</v>
      </c>
      <c r="BM1229" s="239" t="s">
        <v>979</v>
      </c>
    </row>
    <row r="1230" s="2" customFormat="1" ht="16.5" customHeight="1">
      <c r="A1230" s="38"/>
      <c r="B1230" s="39"/>
      <c r="C1230" s="227" t="s">
        <v>980</v>
      </c>
      <c r="D1230" s="227" t="s">
        <v>159</v>
      </c>
      <c r="E1230" s="228" t="s">
        <v>981</v>
      </c>
      <c r="F1230" s="229" t="s">
        <v>982</v>
      </c>
      <c r="G1230" s="230" t="s">
        <v>162</v>
      </c>
      <c r="H1230" s="231">
        <v>501.15199999999999</v>
      </c>
      <c r="I1230" s="232"/>
      <c r="J1230" s="233">
        <f>ROUND(I1230*H1230,2)</f>
        <v>0</v>
      </c>
      <c r="K1230" s="234"/>
      <c r="L1230" s="44"/>
      <c r="M1230" s="235" t="s">
        <v>1</v>
      </c>
      <c r="N1230" s="236" t="s">
        <v>41</v>
      </c>
      <c r="O1230" s="91"/>
      <c r="P1230" s="237">
        <f>O1230*H1230</f>
        <v>0</v>
      </c>
      <c r="Q1230" s="237">
        <v>0</v>
      </c>
      <c r="R1230" s="237">
        <f>Q1230*H1230</f>
        <v>0</v>
      </c>
      <c r="S1230" s="237">
        <v>0</v>
      </c>
      <c r="T1230" s="238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239" t="s">
        <v>163</v>
      </c>
      <c r="AT1230" s="239" t="s">
        <v>159</v>
      </c>
      <c r="AU1230" s="239" t="s">
        <v>85</v>
      </c>
      <c r="AY1230" s="17" t="s">
        <v>156</v>
      </c>
      <c r="BE1230" s="240">
        <f>IF(N1230="základní",J1230,0)</f>
        <v>0</v>
      </c>
      <c r="BF1230" s="240">
        <f>IF(N1230="snížená",J1230,0)</f>
        <v>0</v>
      </c>
      <c r="BG1230" s="240">
        <f>IF(N1230="zákl. přenesená",J1230,0)</f>
        <v>0</v>
      </c>
      <c r="BH1230" s="240">
        <f>IF(N1230="sníž. přenesená",J1230,0)</f>
        <v>0</v>
      </c>
      <c r="BI1230" s="240">
        <f>IF(N1230="nulová",J1230,0)</f>
        <v>0</v>
      </c>
      <c r="BJ1230" s="17" t="s">
        <v>83</v>
      </c>
      <c r="BK1230" s="240">
        <f>ROUND(I1230*H1230,2)</f>
        <v>0</v>
      </c>
      <c r="BL1230" s="17" t="s">
        <v>163</v>
      </c>
      <c r="BM1230" s="239" t="s">
        <v>983</v>
      </c>
    </row>
    <row r="1231" s="13" customFormat="1">
      <c r="A1231" s="13"/>
      <c r="B1231" s="241"/>
      <c r="C1231" s="242"/>
      <c r="D1231" s="243" t="s">
        <v>165</v>
      </c>
      <c r="E1231" s="244" t="s">
        <v>1</v>
      </c>
      <c r="F1231" s="245" t="s">
        <v>210</v>
      </c>
      <c r="G1231" s="242"/>
      <c r="H1231" s="244" t="s">
        <v>1</v>
      </c>
      <c r="I1231" s="246"/>
      <c r="J1231" s="242"/>
      <c r="K1231" s="242"/>
      <c r="L1231" s="247"/>
      <c r="M1231" s="248"/>
      <c r="N1231" s="249"/>
      <c r="O1231" s="249"/>
      <c r="P1231" s="249"/>
      <c r="Q1231" s="249"/>
      <c r="R1231" s="249"/>
      <c r="S1231" s="249"/>
      <c r="T1231" s="250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51" t="s">
        <v>165</v>
      </c>
      <c r="AU1231" s="251" t="s">
        <v>85</v>
      </c>
      <c r="AV1231" s="13" t="s">
        <v>83</v>
      </c>
      <c r="AW1231" s="13" t="s">
        <v>32</v>
      </c>
      <c r="AX1231" s="13" t="s">
        <v>76</v>
      </c>
      <c r="AY1231" s="251" t="s">
        <v>156</v>
      </c>
    </row>
    <row r="1232" s="14" customFormat="1">
      <c r="A1232" s="14"/>
      <c r="B1232" s="252"/>
      <c r="C1232" s="253"/>
      <c r="D1232" s="243" t="s">
        <v>165</v>
      </c>
      <c r="E1232" s="254" t="s">
        <v>1</v>
      </c>
      <c r="F1232" s="255" t="s">
        <v>966</v>
      </c>
      <c r="G1232" s="253"/>
      <c r="H1232" s="256">
        <v>328.52499999999998</v>
      </c>
      <c r="I1232" s="257"/>
      <c r="J1232" s="253"/>
      <c r="K1232" s="253"/>
      <c r="L1232" s="258"/>
      <c r="M1232" s="259"/>
      <c r="N1232" s="260"/>
      <c r="O1232" s="260"/>
      <c r="P1232" s="260"/>
      <c r="Q1232" s="260"/>
      <c r="R1232" s="260"/>
      <c r="S1232" s="260"/>
      <c r="T1232" s="261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62" t="s">
        <v>165</v>
      </c>
      <c r="AU1232" s="262" t="s">
        <v>85</v>
      </c>
      <c r="AV1232" s="14" t="s">
        <v>85</v>
      </c>
      <c r="AW1232" s="14" t="s">
        <v>32</v>
      </c>
      <c r="AX1232" s="14" t="s">
        <v>76</v>
      </c>
      <c r="AY1232" s="262" t="s">
        <v>156</v>
      </c>
    </row>
    <row r="1233" s="14" customFormat="1">
      <c r="A1233" s="14"/>
      <c r="B1233" s="252"/>
      <c r="C1233" s="253"/>
      <c r="D1233" s="243" t="s">
        <v>165</v>
      </c>
      <c r="E1233" s="254" t="s">
        <v>1</v>
      </c>
      <c r="F1233" s="255" t="s">
        <v>967</v>
      </c>
      <c r="G1233" s="253"/>
      <c r="H1233" s="256">
        <v>103.743</v>
      </c>
      <c r="I1233" s="257"/>
      <c r="J1233" s="253"/>
      <c r="K1233" s="253"/>
      <c r="L1233" s="258"/>
      <c r="M1233" s="259"/>
      <c r="N1233" s="260"/>
      <c r="O1233" s="260"/>
      <c r="P1233" s="260"/>
      <c r="Q1233" s="260"/>
      <c r="R1233" s="260"/>
      <c r="S1233" s="260"/>
      <c r="T1233" s="261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62" t="s">
        <v>165</v>
      </c>
      <c r="AU1233" s="262" t="s">
        <v>85</v>
      </c>
      <c r="AV1233" s="14" t="s">
        <v>85</v>
      </c>
      <c r="AW1233" s="14" t="s">
        <v>32</v>
      </c>
      <c r="AX1233" s="14" t="s">
        <v>76</v>
      </c>
      <c r="AY1233" s="262" t="s">
        <v>156</v>
      </c>
    </row>
    <row r="1234" s="14" customFormat="1">
      <c r="A1234" s="14"/>
      <c r="B1234" s="252"/>
      <c r="C1234" s="253"/>
      <c r="D1234" s="243" t="s">
        <v>165</v>
      </c>
      <c r="E1234" s="254" t="s">
        <v>1</v>
      </c>
      <c r="F1234" s="255" t="s">
        <v>968</v>
      </c>
      <c r="G1234" s="253"/>
      <c r="H1234" s="256">
        <v>18.318000000000001</v>
      </c>
      <c r="I1234" s="257"/>
      <c r="J1234" s="253"/>
      <c r="K1234" s="253"/>
      <c r="L1234" s="258"/>
      <c r="M1234" s="259"/>
      <c r="N1234" s="260"/>
      <c r="O1234" s="260"/>
      <c r="P1234" s="260"/>
      <c r="Q1234" s="260"/>
      <c r="R1234" s="260"/>
      <c r="S1234" s="260"/>
      <c r="T1234" s="261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62" t="s">
        <v>165</v>
      </c>
      <c r="AU1234" s="262" t="s">
        <v>85</v>
      </c>
      <c r="AV1234" s="14" t="s">
        <v>85</v>
      </c>
      <c r="AW1234" s="14" t="s">
        <v>32</v>
      </c>
      <c r="AX1234" s="14" t="s">
        <v>76</v>
      </c>
      <c r="AY1234" s="262" t="s">
        <v>156</v>
      </c>
    </row>
    <row r="1235" s="14" customFormat="1">
      <c r="A1235" s="14"/>
      <c r="B1235" s="252"/>
      <c r="C1235" s="253"/>
      <c r="D1235" s="243" t="s">
        <v>165</v>
      </c>
      <c r="E1235" s="254" t="s">
        <v>1</v>
      </c>
      <c r="F1235" s="255" t="s">
        <v>969</v>
      </c>
      <c r="G1235" s="253"/>
      <c r="H1235" s="256">
        <v>13.711</v>
      </c>
      <c r="I1235" s="257"/>
      <c r="J1235" s="253"/>
      <c r="K1235" s="253"/>
      <c r="L1235" s="258"/>
      <c r="M1235" s="259"/>
      <c r="N1235" s="260"/>
      <c r="O1235" s="260"/>
      <c r="P1235" s="260"/>
      <c r="Q1235" s="260"/>
      <c r="R1235" s="260"/>
      <c r="S1235" s="260"/>
      <c r="T1235" s="261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62" t="s">
        <v>165</v>
      </c>
      <c r="AU1235" s="262" t="s">
        <v>85</v>
      </c>
      <c r="AV1235" s="14" t="s">
        <v>85</v>
      </c>
      <c r="AW1235" s="14" t="s">
        <v>32</v>
      </c>
      <c r="AX1235" s="14" t="s">
        <v>76</v>
      </c>
      <c r="AY1235" s="262" t="s">
        <v>156</v>
      </c>
    </row>
    <row r="1236" s="14" customFormat="1">
      <c r="A1236" s="14"/>
      <c r="B1236" s="252"/>
      <c r="C1236" s="253"/>
      <c r="D1236" s="243" t="s">
        <v>165</v>
      </c>
      <c r="E1236" s="254" t="s">
        <v>1</v>
      </c>
      <c r="F1236" s="255" t="s">
        <v>970</v>
      </c>
      <c r="G1236" s="253"/>
      <c r="H1236" s="256">
        <v>36.854999999999997</v>
      </c>
      <c r="I1236" s="257"/>
      <c r="J1236" s="253"/>
      <c r="K1236" s="253"/>
      <c r="L1236" s="258"/>
      <c r="M1236" s="259"/>
      <c r="N1236" s="260"/>
      <c r="O1236" s="260"/>
      <c r="P1236" s="260"/>
      <c r="Q1236" s="260"/>
      <c r="R1236" s="260"/>
      <c r="S1236" s="260"/>
      <c r="T1236" s="261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62" t="s">
        <v>165</v>
      </c>
      <c r="AU1236" s="262" t="s">
        <v>85</v>
      </c>
      <c r="AV1236" s="14" t="s">
        <v>85</v>
      </c>
      <c r="AW1236" s="14" t="s">
        <v>32</v>
      </c>
      <c r="AX1236" s="14" t="s">
        <v>76</v>
      </c>
      <c r="AY1236" s="262" t="s">
        <v>156</v>
      </c>
    </row>
    <row r="1237" s="15" customFormat="1">
      <c r="A1237" s="15"/>
      <c r="B1237" s="263"/>
      <c r="C1237" s="264"/>
      <c r="D1237" s="243" t="s">
        <v>165</v>
      </c>
      <c r="E1237" s="265" t="s">
        <v>1</v>
      </c>
      <c r="F1237" s="266" t="s">
        <v>168</v>
      </c>
      <c r="G1237" s="264"/>
      <c r="H1237" s="267">
        <v>501.15199999999999</v>
      </c>
      <c r="I1237" s="268"/>
      <c r="J1237" s="264"/>
      <c r="K1237" s="264"/>
      <c r="L1237" s="269"/>
      <c r="M1237" s="270"/>
      <c r="N1237" s="271"/>
      <c r="O1237" s="271"/>
      <c r="P1237" s="271"/>
      <c r="Q1237" s="271"/>
      <c r="R1237" s="271"/>
      <c r="S1237" s="271"/>
      <c r="T1237" s="272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T1237" s="273" t="s">
        <v>165</v>
      </c>
      <c r="AU1237" s="273" t="s">
        <v>85</v>
      </c>
      <c r="AV1237" s="15" t="s">
        <v>163</v>
      </c>
      <c r="AW1237" s="15" t="s">
        <v>32</v>
      </c>
      <c r="AX1237" s="15" t="s">
        <v>83</v>
      </c>
      <c r="AY1237" s="273" t="s">
        <v>156</v>
      </c>
    </row>
    <row r="1238" s="2" customFormat="1" ht="16.5" customHeight="1">
      <c r="A1238" s="38"/>
      <c r="B1238" s="39"/>
      <c r="C1238" s="227" t="s">
        <v>984</v>
      </c>
      <c r="D1238" s="227" t="s">
        <v>159</v>
      </c>
      <c r="E1238" s="228" t="s">
        <v>985</v>
      </c>
      <c r="F1238" s="229" t="s">
        <v>986</v>
      </c>
      <c r="G1238" s="230" t="s">
        <v>162</v>
      </c>
      <c r="H1238" s="231">
        <v>60138.239999999998</v>
      </c>
      <c r="I1238" s="232"/>
      <c r="J1238" s="233">
        <f>ROUND(I1238*H1238,2)</f>
        <v>0</v>
      </c>
      <c r="K1238" s="234"/>
      <c r="L1238" s="44"/>
      <c r="M1238" s="235" t="s">
        <v>1</v>
      </c>
      <c r="N1238" s="236" t="s">
        <v>41</v>
      </c>
      <c r="O1238" s="91"/>
      <c r="P1238" s="237">
        <f>O1238*H1238</f>
        <v>0</v>
      </c>
      <c r="Q1238" s="237">
        <v>0</v>
      </c>
      <c r="R1238" s="237">
        <f>Q1238*H1238</f>
        <v>0</v>
      </c>
      <c r="S1238" s="237">
        <v>0</v>
      </c>
      <c r="T1238" s="238">
        <f>S1238*H1238</f>
        <v>0</v>
      </c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R1238" s="239" t="s">
        <v>163</v>
      </c>
      <c r="AT1238" s="239" t="s">
        <v>159</v>
      </c>
      <c r="AU1238" s="239" t="s">
        <v>85</v>
      </c>
      <c r="AY1238" s="17" t="s">
        <v>156</v>
      </c>
      <c r="BE1238" s="240">
        <f>IF(N1238="základní",J1238,0)</f>
        <v>0</v>
      </c>
      <c r="BF1238" s="240">
        <f>IF(N1238="snížená",J1238,0)</f>
        <v>0</v>
      </c>
      <c r="BG1238" s="240">
        <f>IF(N1238="zákl. přenesená",J1238,0)</f>
        <v>0</v>
      </c>
      <c r="BH1238" s="240">
        <f>IF(N1238="sníž. přenesená",J1238,0)</f>
        <v>0</v>
      </c>
      <c r="BI1238" s="240">
        <f>IF(N1238="nulová",J1238,0)</f>
        <v>0</v>
      </c>
      <c r="BJ1238" s="17" t="s">
        <v>83</v>
      </c>
      <c r="BK1238" s="240">
        <f>ROUND(I1238*H1238,2)</f>
        <v>0</v>
      </c>
      <c r="BL1238" s="17" t="s">
        <v>163</v>
      </c>
      <c r="BM1238" s="239" t="s">
        <v>987</v>
      </c>
    </row>
    <row r="1239" s="13" customFormat="1">
      <c r="A1239" s="13"/>
      <c r="B1239" s="241"/>
      <c r="C1239" s="242"/>
      <c r="D1239" s="243" t="s">
        <v>165</v>
      </c>
      <c r="E1239" s="244" t="s">
        <v>1</v>
      </c>
      <c r="F1239" s="245" t="s">
        <v>210</v>
      </c>
      <c r="G1239" s="242"/>
      <c r="H1239" s="244" t="s">
        <v>1</v>
      </c>
      <c r="I1239" s="246"/>
      <c r="J1239" s="242"/>
      <c r="K1239" s="242"/>
      <c r="L1239" s="247"/>
      <c r="M1239" s="248"/>
      <c r="N1239" s="249"/>
      <c r="O1239" s="249"/>
      <c r="P1239" s="249"/>
      <c r="Q1239" s="249"/>
      <c r="R1239" s="249"/>
      <c r="S1239" s="249"/>
      <c r="T1239" s="250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51" t="s">
        <v>165</v>
      </c>
      <c r="AU1239" s="251" t="s">
        <v>85</v>
      </c>
      <c r="AV1239" s="13" t="s">
        <v>83</v>
      </c>
      <c r="AW1239" s="13" t="s">
        <v>32</v>
      </c>
      <c r="AX1239" s="13" t="s">
        <v>76</v>
      </c>
      <c r="AY1239" s="251" t="s">
        <v>156</v>
      </c>
    </row>
    <row r="1240" s="14" customFormat="1">
      <c r="A1240" s="14"/>
      <c r="B1240" s="252"/>
      <c r="C1240" s="253"/>
      <c r="D1240" s="243" t="s">
        <v>165</v>
      </c>
      <c r="E1240" s="254" t="s">
        <v>1</v>
      </c>
      <c r="F1240" s="255" t="s">
        <v>975</v>
      </c>
      <c r="G1240" s="253"/>
      <c r="H1240" s="256">
        <v>60138.239999999998</v>
      </c>
      <c r="I1240" s="257"/>
      <c r="J1240" s="253"/>
      <c r="K1240" s="253"/>
      <c r="L1240" s="258"/>
      <c r="M1240" s="259"/>
      <c r="N1240" s="260"/>
      <c r="O1240" s="260"/>
      <c r="P1240" s="260"/>
      <c r="Q1240" s="260"/>
      <c r="R1240" s="260"/>
      <c r="S1240" s="260"/>
      <c r="T1240" s="261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62" t="s">
        <v>165</v>
      </c>
      <c r="AU1240" s="262" t="s">
        <v>85</v>
      </c>
      <c r="AV1240" s="14" t="s">
        <v>85</v>
      </c>
      <c r="AW1240" s="14" t="s">
        <v>32</v>
      </c>
      <c r="AX1240" s="14" t="s">
        <v>76</v>
      </c>
      <c r="AY1240" s="262" t="s">
        <v>156</v>
      </c>
    </row>
    <row r="1241" s="15" customFormat="1">
      <c r="A1241" s="15"/>
      <c r="B1241" s="263"/>
      <c r="C1241" s="264"/>
      <c r="D1241" s="243" t="s">
        <v>165</v>
      </c>
      <c r="E1241" s="265" t="s">
        <v>1</v>
      </c>
      <c r="F1241" s="266" t="s">
        <v>168</v>
      </c>
      <c r="G1241" s="264"/>
      <c r="H1241" s="267">
        <v>60138.239999999998</v>
      </c>
      <c r="I1241" s="268"/>
      <c r="J1241" s="264"/>
      <c r="K1241" s="264"/>
      <c r="L1241" s="269"/>
      <c r="M1241" s="270"/>
      <c r="N1241" s="271"/>
      <c r="O1241" s="271"/>
      <c r="P1241" s="271"/>
      <c r="Q1241" s="271"/>
      <c r="R1241" s="271"/>
      <c r="S1241" s="271"/>
      <c r="T1241" s="272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73" t="s">
        <v>165</v>
      </c>
      <c r="AU1241" s="273" t="s">
        <v>85</v>
      </c>
      <c r="AV1241" s="15" t="s">
        <v>163</v>
      </c>
      <c r="AW1241" s="15" t="s">
        <v>32</v>
      </c>
      <c r="AX1241" s="15" t="s">
        <v>83</v>
      </c>
      <c r="AY1241" s="273" t="s">
        <v>156</v>
      </c>
    </row>
    <row r="1242" s="2" customFormat="1" ht="21.75" customHeight="1">
      <c r="A1242" s="38"/>
      <c r="B1242" s="39"/>
      <c r="C1242" s="227" t="s">
        <v>988</v>
      </c>
      <c r="D1242" s="227" t="s">
        <v>159</v>
      </c>
      <c r="E1242" s="228" t="s">
        <v>989</v>
      </c>
      <c r="F1242" s="229" t="s">
        <v>990</v>
      </c>
      <c r="G1242" s="230" t="s">
        <v>162</v>
      </c>
      <c r="H1242" s="231">
        <v>501.15199999999999</v>
      </c>
      <c r="I1242" s="232"/>
      <c r="J1242" s="233">
        <f>ROUND(I1242*H1242,2)</f>
        <v>0</v>
      </c>
      <c r="K1242" s="234"/>
      <c r="L1242" s="44"/>
      <c r="M1242" s="235" t="s">
        <v>1</v>
      </c>
      <c r="N1242" s="236" t="s">
        <v>41</v>
      </c>
      <c r="O1242" s="91"/>
      <c r="P1242" s="237">
        <f>O1242*H1242</f>
        <v>0</v>
      </c>
      <c r="Q1242" s="237">
        <v>0</v>
      </c>
      <c r="R1242" s="237">
        <f>Q1242*H1242</f>
        <v>0</v>
      </c>
      <c r="S1242" s="237">
        <v>0</v>
      </c>
      <c r="T1242" s="238">
        <f>S1242*H1242</f>
        <v>0</v>
      </c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R1242" s="239" t="s">
        <v>163</v>
      </c>
      <c r="AT1242" s="239" t="s">
        <v>159</v>
      </c>
      <c r="AU1242" s="239" t="s">
        <v>85</v>
      </c>
      <c r="AY1242" s="17" t="s">
        <v>156</v>
      </c>
      <c r="BE1242" s="240">
        <f>IF(N1242="základní",J1242,0)</f>
        <v>0</v>
      </c>
      <c r="BF1242" s="240">
        <f>IF(N1242="snížená",J1242,0)</f>
        <v>0</v>
      </c>
      <c r="BG1242" s="240">
        <f>IF(N1242="zákl. přenesená",J1242,0)</f>
        <v>0</v>
      </c>
      <c r="BH1242" s="240">
        <f>IF(N1242="sníž. přenesená",J1242,0)</f>
        <v>0</v>
      </c>
      <c r="BI1242" s="240">
        <f>IF(N1242="nulová",J1242,0)</f>
        <v>0</v>
      </c>
      <c r="BJ1242" s="17" t="s">
        <v>83</v>
      </c>
      <c r="BK1242" s="240">
        <f>ROUND(I1242*H1242,2)</f>
        <v>0</v>
      </c>
      <c r="BL1242" s="17" t="s">
        <v>163</v>
      </c>
      <c r="BM1242" s="239" t="s">
        <v>991</v>
      </c>
    </row>
    <row r="1243" s="2" customFormat="1" ht="33" customHeight="1">
      <c r="A1243" s="38"/>
      <c r="B1243" s="39"/>
      <c r="C1243" s="227" t="s">
        <v>992</v>
      </c>
      <c r="D1243" s="227" t="s">
        <v>159</v>
      </c>
      <c r="E1243" s="228" t="s">
        <v>993</v>
      </c>
      <c r="F1243" s="229" t="s">
        <v>994</v>
      </c>
      <c r="G1243" s="230" t="s">
        <v>162</v>
      </c>
      <c r="H1243" s="231">
        <v>120</v>
      </c>
      <c r="I1243" s="232"/>
      <c r="J1243" s="233">
        <f>ROUND(I1243*H1243,2)</f>
        <v>0</v>
      </c>
      <c r="K1243" s="234"/>
      <c r="L1243" s="44"/>
      <c r="M1243" s="235" t="s">
        <v>1</v>
      </c>
      <c r="N1243" s="236" t="s">
        <v>41</v>
      </c>
      <c r="O1243" s="91"/>
      <c r="P1243" s="237">
        <f>O1243*H1243</f>
        <v>0</v>
      </c>
      <c r="Q1243" s="237">
        <v>0.00012999999999999999</v>
      </c>
      <c r="R1243" s="237">
        <f>Q1243*H1243</f>
        <v>0.015599999999999999</v>
      </c>
      <c r="S1243" s="237">
        <v>0</v>
      </c>
      <c r="T1243" s="238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239" t="s">
        <v>163</v>
      </c>
      <c r="AT1243" s="239" t="s">
        <v>159</v>
      </c>
      <c r="AU1243" s="239" t="s">
        <v>85</v>
      </c>
      <c r="AY1243" s="17" t="s">
        <v>156</v>
      </c>
      <c r="BE1243" s="240">
        <f>IF(N1243="základní",J1243,0)</f>
        <v>0</v>
      </c>
      <c r="BF1243" s="240">
        <f>IF(N1243="snížená",J1243,0)</f>
        <v>0</v>
      </c>
      <c r="BG1243" s="240">
        <f>IF(N1243="zákl. přenesená",J1243,0)</f>
        <v>0</v>
      </c>
      <c r="BH1243" s="240">
        <f>IF(N1243="sníž. přenesená",J1243,0)</f>
        <v>0</v>
      </c>
      <c r="BI1243" s="240">
        <f>IF(N1243="nulová",J1243,0)</f>
        <v>0</v>
      </c>
      <c r="BJ1243" s="17" t="s">
        <v>83</v>
      </c>
      <c r="BK1243" s="240">
        <f>ROUND(I1243*H1243,2)</f>
        <v>0</v>
      </c>
      <c r="BL1243" s="17" t="s">
        <v>163</v>
      </c>
      <c r="BM1243" s="239" t="s">
        <v>995</v>
      </c>
    </row>
    <row r="1244" s="13" customFormat="1">
      <c r="A1244" s="13"/>
      <c r="B1244" s="241"/>
      <c r="C1244" s="242"/>
      <c r="D1244" s="243" t="s">
        <v>165</v>
      </c>
      <c r="E1244" s="244" t="s">
        <v>1</v>
      </c>
      <c r="F1244" s="245" t="s">
        <v>166</v>
      </c>
      <c r="G1244" s="242"/>
      <c r="H1244" s="244" t="s">
        <v>1</v>
      </c>
      <c r="I1244" s="246"/>
      <c r="J1244" s="242"/>
      <c r="K1244" s="242"/>
      <c r="L1244" s="247"/>
      <c r="M1244" s="248"/>
      <c r="N1244" s="249"/>
      <c r="O1244" s="249"/>
      <c r="P1244" s="249"/>
      <c r="Q1244" s="249"/>
      <c r="R1244" s="249"/>
      <c r="S1244" s="249"/>
      <c r="T1244" s="250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51" t="s">
        <v>165</v>
      </c>
      <c r="AU1244" s="251" t="s">
        <v>85</v>
      </c>
      <c r="AV1244" s="13" t="s">
        <v>83</v>
      </c>
      <c r="AW1244" s="13" t="s">
        <v>32</v>
      </c>
      <c r="AX1244" s="13" t="s">
        <v>76</v>
      </c>
      <c r="AY1244" s="251" t="s">
        <v>156</v>
      </c>
    </row>
    <row r="1245" s="14" customFormat="1">
      <c r="A1245" s="14"/>
      <c r="B1245" s="252"/>
      <c r="C1245" s="253"/>
      <c r="D1245" s="243" t="s">
        <v>165</v>
      </c>
      <c r="E1245" s="254" t="s">
        <v>1</v>
      </c>
      <c r="F1245" s="255" t="s">
        <v>996</v>
      </c>
      <c r="G1245" s="253"/>
      <c r="H1245" s="256">
        <v>120</v>
      </c>
      <c r="I1245" s="257"/>
      <c r="J1245" s="253"/>
      <c r="K1245" s="253"/>
      <c r="L1245" s="258"/>
      <c r="M1245" s="259"/>
      <c r="N1245" s="260"/>
      <c r="O1245" s="260"/>
      <c r="P1245" s="260"/>
      <c r="Q1245" s="260"/>
      <c r="R1245" s="260"/>
      <c r="S1245" s="260"/>
      <c r="T1245" s="261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62" t="s">
        <v>165</v>
      </c>
      <c r="AU1245" s="262" t="s">
        <v>85</v>
      </c>
      <c r="AV1245" s="14" t="s">
        <v>85</v>
      </c>
      <c r="AW1245" s="14" t="s">
        <v>32</v>
      </c>
      <c r="AX1245" s="14" t="s">
        <v>76</v>
      </c>
      <c r="AY1245" s="262" t="s">
        <v>156</v>
      </c>
    </row>
    <row r="1246" s="15" customFormat="1">
      <c r="A1246" s="15"/>
      <c r="B1246" s="263"/>
      <c r="C1246" s="264"/>
      <c r="D1246" s="243" t="s">
        <v>165</v>
      </c>
      <c r="E1246" s="265" t="s">
        <v>1</v>
      </c>
      <c r="F1246" s="266" t="s">
        <v>168</v>
      </c>
      <c r="G1246" s="264"/>
      <c r="H1246" s="267">
        <v>120</v>
      </c>
      <c r="I1246" s="268"/>
      <c r="J1246" s="264"/>
      <c r="K1246" s="264"/>
      <c r="L1246" s="269"/>
      <c r="M1246" s="270"/>
      <c r="N1246" s="271"/>
      <c r="O1246" s="271"/>
      <c r="P1246" s="271"/>
      <c r="Q1246" s="271"/>
      <c r="R1246" s="271"/>
      <c r="S1246" s="271"/>
      <c r="T1246" s="272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T1246" s="273" t="s">
        <v>165</v>
      </c>
      <c r="AU1246" s="273" t="s">
        <v>85</v>
      </c>
      <c r="AV1246" s="15" t="s">
        <v>163</v>
      </c>
      <c r="AW1246" s="15" t="s">
        <v>32</v>
      </c>
      <c r="AX1246" s="15" t="s">
        <v>83</v>
      </c>
      <c r="AY1246" s="273" t="s">
        <v>156</v>
      </c>
    </row>
    <row r="1247" s="2" customFormat="1" ht="37.8" customHeight="1">
      <c r="A1247" s="38"/>
      <c r="B1247" s="39"/>
      <c r="C1247" s="227" t="s">
        <v>997</v>
      </c>
      <c r="D1247" s="227" t="s">
        <v>159</v>
      </c>
      <c r="E1247" s="228" t="s">
        <v>998</v>
      </c>
      <c r="F1247" s="229" t="s">
        <v>999</v>
      </c>
      <c r="G1247" s="230" t="s">
        <v>162</v>
      </c>
      <c r="H1247" s="231">
        <v>35</v>
      </c>
      <c r="I1247" s="232"/>
      <c r="J1247" s="233">
        <f>ROUND(I1247*H1247,2)</f>
        <v>0</v>
      </c>
      <c r="K1247" s="234"/>
      <c r="L1247" s="44"/>
      <c r="M1247" s="235" t="s">
        <v>1</v>
      </c>
      <c r="N1247" s="236" t="s">
        <v>41</v>
      </c>
      <c r="O1247" s="91"/>
      <c r="P1247" s="237">
        <f>O1247*H1247</f>
        <v>0</v>
      </c>
      <c r="Q1247" s="237">
        <v>0.00021000000000000001</v>
      </c>
      <c r="R1247" s="237">
        <f>Q1247*H1247</f>
        <v>0.0073500000000000006</v>
      </c>
      <c r="S1247" s="237">
        <v>0</v>
      </c>
      <c r="T1247" s="238">
        <f>S1247*H1247</f>
        <v>0</v>
      </c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R1247" s="239" t="s">
        <v>163</v>
      </c>
      <c r="AT1247" s="239" t="s">
        <v>159</v>
      </c>
      <c r="AU1247" s="239" t="s">
        <v>85</v>
      </c>
      <c r="AY1247" s="17" t="s">
        <v>156</v>
      </c>
      <c r="BE1247" s="240">
        <f>IF(N1247="základní",J1247,0)</f>
        <v>0</v>
      </c>
      <c r="BF1247" s="240">
        <f>IF(N1247="snížená",J1247,0)</f>
        <v>0</v>
      </c>
      <c r="BG1247" s="240">
        <f>IF(N1247="zákl. přenesená",J1247,0)</f>
        <v>0</v>
      </c>
      <c r="BH1247" s="240">
        <f>IF(N1247="sníž. přenesená",J1247,0)</f>
        <v>0</v>
      </c>
      <c r="BI1247" s="240">
        <f>IF(N1247="nulová",J1247,0)</f>
        <v>0</v>
      </c>
      <c r="BJ1247" s="17" t="s">
        <v>83</v>
      </c>
      <c r="BK1247" s="240">
        <f>ROUND(I1247*H1247,2)</f>
        <v>0</v>
      </c>
      <c r="BL1247" s="17" t="s">
        <v>163</v>
      </c>
      <c r="BM1247" s="239" t="s">
        <v>1000</v>
      </c>
    </row>
    <row r="1248" s="13" customFormat="1">
      <c r="A1248" s="13"/>
      <c r="B1248" s="241"/>
      <c r="C1248" s="242"/>
      <c r="D1248" s="243" t="s">
        <v>165</v>
      </c>
      <c r="E1248" s="244" t="s">
        <v>1</v>
      </c>
      <c r="F1248" s="245" t="s">
        <v>210</v>
      </c>
      <c r="G1248" s="242"/>
      <c r="H1248" s="244" t="s">
        <v>1</v>
      </c>
      <c r="I1248" s="246"/>
      <c r="J1248" s="242"/>
      <c r="K1248" s="242"/>
      <c r="L1248" s="247"/>
      <c r="M1248" s="248"/>
      <c r="N1248" s="249"/>
      <c r="O1248" s="249"/>
      <c r="P1248" s="249"/>
      <c r="Q1248" s="249"/>
      <c r="R1248" s="249"/>
      <c r="S1248" s="249"/>
      <c r="T1248" s="250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1" t="s">
        <v>165</v>
      </c>
      <c r="AU1248" s="251" t="s">
        <v>85</v>
      </c>
      <c r="AV1248" s="13" t="s">
        <v>83</v>
      </c>
      <c r="AW1248" s="13" t="s">
        <v>32</v>
      </c>
      <c r="AX1248" s="13" t="s">
        <v>76</v>
      </c>
      <c r="AY1248" s="251" t="s">
        <v>156</v>
      </c>
    </row>
    <row r="1249" s="14" customFormat="1">
      <c r="A1249" s="14"/>
      <c r="B1249" s="252"/>
      <c r="C1249" s="253"/>
      <c r="D1249" s="243" t="s">
        <v>165</v>
      </c>
      <c r="E1249" s="254" t="s">
        <v>1</v>
      </c>
      <c r="F1249" s="255" t="s">
        <v>514</v>
      </c>
      <c r="G1249" s="253"/>
      <c r="H1249" s="256">
        <v>35</v>
      </c>
      <c r="I1249" s="257"/>
      <c r="J1249" s="253"/>
      <c r="K1249" s="253"/>
      <c r="L1249" s="258"/>
      <c r="M1249" s="259"/>
      <c r="N1249" s="260"/>
      <c r="O1249" s="260"/>
      <c r="P1249" s="260"/>
      <c r="Q1249" s="260"/>
      <c r="R1249" s="260"/>
      <c r="S1249" s="260"/>
      <c r="T1249" s="261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62" t="s">
        <v>165</v>
      </c>
      <c r="AU1249" s="262" t="s">
        <v>85</v>
      </c>
      <c r="AV1249" s="14" t="s">
        <v>85</v>
      </c>
      <c r="AW1249" s="14" t="s">
        <v>32</v>
      </c>
      <c r="AX1249" s="14" t="s">
        <v>76</v>
      </c>
      <c r="AY1249" s="262" t="s">
        <v>156</v>
      </c>
    </row>
    <row r="1250" s="15" customFormat="1">
      <c r="A1250" s="15"/>
      <c r="B1250" s="263"/>
      <c r="C1250" s="264"/>
      <c r="D1250" s="243" t="s">
        <v>165</v>
      </c>
      <c r="E1250" s="265" t="s">
        <v>1</v>
      </c>
      <c r="F1250" s="266" t="s">
        <v>168</v>
      </c>
      <c r="G1250" s="264"/>
      <c r="H1250" s="267">
        <v>35</v>
      </c>
      <c r="I1250" s="268"/>
      <c r="J1250" s="264"/>
      <c r="K1250" s="264"/>
      <c r="L1250" s="269"/>
      <c r="M1250" s="270"/>
      <c r="N1250" s="271"/>
      <c r="O1250" s="271"/>
      <c r="P1250" s="271"/>
      <c r="Q1250" s="271"/>
      <c r="R1250" s="271"/>
      <c r="S1250" s="271"/>
      <c r="T1250" s="272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73" t="s">
        <v>165</v>
      </c>
      <c r="AU1250" s="273" t="s">
        <v>85</v>
      </c>
      <c r="AV1250" s="15" t="s">
        <v>163</v>
      </c>
      <c r="AW1250" s="15" t="s">
        <v>32</v>
      </c>
      <c r="AX1250" s="15" t="s">
        <v>83</v>
      </c>
      <c r="AY1250" s="273" t="s">
        <v>156</v>
      </c>
    </row>
    <row r="1251" s="2" customFormat="1" ht="24.15" customHeight="1">
      <c r="A1251" s="38"/>
      <c r="B1251" s="39"/>
      <c r="C1251" s="227" t="s">
        <v>1001</v>
      </c>
      <c r="D1251" s="227" t="s">
        <v>159</v>
      </c>
      <c r="E1251" s="228" t="s">
        <v>1002</v>
      </c>
      <c r="F1251" s="229" t="s">
        <v>1003</v>
      </c>
      <c r="G1251" s="230" t="s">
        <v>162</v>
      </c>
      <c r="H1251" s="231">
        <v>277.048</v>
      </c>
      <c r="I1251" s="232"/>
      <c r="J1251" s="233">
        <f>ROUND(I1251*H1251,2)</f>
        <v>0</v>
      </c>
      <c r="K1251" s="234"/>
      <c r="L1251" s="44"/>
      <c r="M1251" s="235" t="s">
        <v>1</v>
      </c>
      <c r="N1251" s="236" t="s">
        <v>41</v>
      </c>
      <c r="O1251" s="91"/>
      <c r="P1251" s="237">
        <f>O1251*H1251</f>
        <v>0</v>
      </c>
      <c r="Q1251" s="237">
        <v>4.0000000000000003E-05</v>
      </c>
      <c r="R1251" s="237">
        <f>Q1251*H1251</f>
        <v>0.01108192</v>
      </c>
      <c r="S1251" s="237">
        <v>0</v>
      </c>
      <c r="T1251" s="238">
        <f>S1251*H1251</f>
        <v>0</v>
      </c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39" t="s">
        <v>163</v>
      </c>
      <c r="AT1251" s="239" t="s">
        <v>159</v>
      </c>
      <c r="AU1251" s="239" t="s">
        <v>85</v>
      </c>
      <c r="AY1251" s="17" t="s">
        <v>156</v>
      </c>
      <c r="BE1251" s="240">
        <f>IF(N1251="základní",J1251,0)</f>
        <v>0</v>
      </c>
      <c r="BF1251" s="240">
        <f>IF(N1251="snížená",J1251,0)</f>
        <v>0</v>
      </c>
      <c r="BG1251" s="240">
        <f>IF(N1251="zákl. přenesená",J1251,0)</f>
        <v>0</v>
      </c>
      <c r="BH1251" s="240">
        <f>IF(N1251="sníž. přenesená",J1251,0)</f>
        <v>0</v>
      </c>
      <c r="BI1251" s="240">
        <f>IF(N1251="nulová",J1251,0)</f>
        <v>0</v>
      </c>
      <c r="BJ1251" s="17" t="s">
        <v>83</v>
      </c>
      <c r="BK1251" s="240">
        <f>ROUND(I1251*H1251,2)</f>
        <v>0</v>
      </c>
      <c r="BL1251" s="17" t="s">
        <v>163</v>
      </c>
      <c r="BM1251" s="239" t="s">
        <v>1004</v>
      </c>
    </row>
    <row r="1252" s="13" customFormat="1">
      <c r="A1252" s="13"/>
      <c r="B1252" s="241"/>
      <c r="C1252" s="242"/>
      <c r="D1252" s="243" t="s">
        <v>165</v>
      </c>
      <c r="E1252" s="244" t="s">
        <v>1</v>
      </c>
      <c r="F1252" s="245" t="s">
        <v>181</v>
      </c>
      <c r="G1252" s="242"/>
      <c r="H1252" s="244" t="s">
        <v>1</v>
      </c>
      <c r="I1252" s="246"/>
      <c r="J1252" s="242"/>
      <c r="K1252" s="242"/>
      <c r="L1252" s="247"/>
      <c r="M1252" s="248"/>
      <c r="N1252" s="249"/>
      <c r="O1252" s="249"/>
      <c r="P1252" s="249"/>
      <c r="Q1252" s="249"/>
      <c r="R1252" s="249"/>
      <c r="S1252" s="249"/>
      <c r="T1252" s="250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51" t="s">
        <v>165</v>
      </c>
      <c r="AU1252" s="251" t="s">
        <v>85</v>
      </c>
      <c r="AV1252" s="13" t="s">
        <v>83</v>
      </c>
      <c r="AW1252" s="13" t="s">
        <v>32</v>
      </c>
      <c r="AX1252" s="13" t="s">
        <v>76</v>
      </c>
      <c r="AY1252" s="251" t="s">
        <v>156</v>
      </c>
    </row>
    <row r="1253" s="14" customFormat="1">
      <c r="A1253" s="14"/>
      <c r="B1253" s="252"/>
      <c r="C1253" s="253"/>
      <c r="D1253" s="243" t="s">
        <v>165</v>
      </c>
      <c r="E1253" s="254" t="s">
        <v>1</v>
      </c>
      <c r="F1253" s="255" t="s">
        <v>1005</v>
      </c>
      <c r="G1253" s="253"/>
      <c r="H1253" s="256">
        <v>53.299999999999997</v>
      </c>
      <c r="I1253" s="257"/>
      <c r="J1253" s="253"/>
      <c r="K1253" s="253"/>
      <c r="L1253" s="258"/>
      <c r="M1253" s="259"/>
      <c r="N1253" s="260"/>
      <c r="O1253" s="260"/>
      <c r="P1253" s="260"/>
      <c r="Q1253" s="260"/>
      <c r="R1253" s="260"/>
      <c r="S1253" s="260"/>
      <c r="T1253" s="261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62" t="s">
        <v>165</v>
      </c>
      <c r="AU1253" s="262" t="s">
        <v>85</v>
      </c>
      <c r="AV1253" s="14" t="s">
        <v>85</v>
      </c>
      <c r="AW1253" s="14" t="s">
        <v>32</v>
      </c>
      <c r="AX1253" s="14" t="s">
        <v>76</v>
      </c>
      <c r="AY1253" s="262" t="s">
        <v>156</v>
      </c>
    </row>
    <row r="1254" s="14" customFormat="1">
      <c r="A1254" s="14"/>
      <c r="B1254" s="252"/>
      <c r="C1254" s="253"/>
      <c r="D1254" s="243" t="s">
        <v>165</v>
      </c>
      <c r="E1254" s="254" t="s">
        <v>1</v>
      </c>
      <c r="F1254" s="255" t="s">
        <v>1006</v>
      </c>
      <c r="G1254" s="253"/>
      <c r="H1254" s="256">
        <v>30.573</v>
      </c>
      <c r="I1254" s="257"/>
      <c r="J1254" s="253"/>
      <c r="K1254" s="253"/>
      <c r="L1254" s="258"/>
      <c r="M1254" s="259"/>
      <c r="N1254" s="260"/>
      <c r="O1254" s="260"/>
      <c r="P1254" s="260"/>
      <c r="Q1254" s="260"/>
      <c r="R1254" s="260"/>
      <c r="S1254" s="260"/>
      <c r="T1254" s="261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62" t="s">
        <v>165</v>
      </c>
      <c r="AU1254" s="262" t="s">
        <v>85</v>
      </c>
      <c r="AV1254" s="14" t="s">
        <v>85</v>
      </c>
      <c r="AW1254" s="14" t="s">
        <v>32</v>
      </c>
      <c r="AX1254" s="14" t="s">
        <v>76</v>
      </c>
      <c r="AY1254" s="262" t="s">
        <v>156</v>
      </c>
    </row>
    <row r="1255" s="14" customFormat="1">
      <c r="A1255" s="14"/>
      <c r="B1255" s="252"/>
      <c r="C1255" s="253"/>
      <c r="D1255" s="243" t="s">
        <v>165</v>
      </c>
      <c r="E1255" s="254" t="s">
        <v>1</v>
      </c>
      <c r="F1255" s="255" t="s">
        <v>1007</v>
      </c>
      <c r="G1255" s="253"/>
      <c r="H1255" s="256">
        <v>14.625</v>
      </c>
      <c r="I1255" s="257"/>
      <c r="J1255" s="253"/>
      <c r="K1255" s="253"/>
      <c r="L1255" s="258"/>
      <c r="M1255" s="259"/>
      <c r="N1255" s="260"/>
      <c r="O1255" s="260"/>
      <c r="P1255" s="260"/>
      <c r="Q1255" s="260"/>
      <c r="R1255" s="260"/>
      <c r="S1255" s="260"/>
      <c r="T1255" s="261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62" t="s">
        <v>165</v>
      </c>
      <c r="AU1255" s="262" t="s">
        <v>85</v>
      </c>
      <c r="AV1255" s="14" t="s">
        <v>85</v>
      </c>
      <c r="AW1255" s="14" t="s">
        <v>32</v>
      </c>
      <c r="AX1255" s="14" t="s">
        <v>76</v>
      </c>
      <c r="AY1255" s="262" t="s">
        <v>156</v>
      </c>
    </row>
    <row r="1256" s="13" customFormat="1">
      <c r="A1256" s="13"/>
      <c r="B1256" s="241"/>
      <c r="C1256" s="242"/>
      <c r="D1256" s="243" t="s">
        <v>165</v>
      </c>
      <c r="E1256" s="244" t="s">
        <v>1</v>
      </c>
      <c r="F1256" s="245" t="s">
        <v>185</v>
      </c>
      <c r="G1256" s="242"/>
      <c r="H1256" s="244" t="s">
        <v>1</v>
      </c>
      <c r="I1256" s="246"/>
      <c r="J1256" s="242"/>
      <c r="K1256" s="242"/>
      <c r="L1256" s="247"/>
      <c r="M1256" s="248"/>
      <c r="N1256" s="249"/>
      <c r="O1256" s="249"/>
      <c r="P1256" s="249"/>
      <c r="Q1256" s="249"/>
      <c r="R1256" s="249"/>
      <c r="S1256" s="249"/>
      <c r="T1256" s="250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51" t="s">
        <v>165</v>
      </c>
      <c r="AU1256" s="251" t="s">
        <v>85</v>
      </c>
      <c r="AV1256" s="13" t="s">
        <v>83</v>
      </c>
      <c r="AW1256" s="13" t="s">
        <v>32</v>
      </c>
      <c r="AX1256" s="13" t="s">
        <v>76</v>
      </c>
      <c r="AY1256" s="251" t="s">
        <v>156</v>
      </c>
    </row>
    <row r="1257" s="14" customFormat="1">
      <c r="A1257" s="14"/>
      <c r="B1257" s="252"/>
      <c r="C1257" s="253"/>
      <c r="D1257" s="243" t="s">
        <v>165</v>
      </c>
      <c r="E1257" s="254" t="s">
        <v>1</v>
      </c>
      <c r="F1257" s="255" t="s">
        <v>899</v>
      </c>
      <c r="G1257" s="253"/>
      <c r="H1257" s="256">
        <v>56.450000000000003</v>
      </c>
      <c r="I1257" s="257"/>
      <c r="J1257" s="253"/>
      <c r="K1257" s="253"/>
      <c r="L1257" s="258"/>
      <c r="M1257" s="259"/>
      <c r="N1257" s="260"/>
      <c r="O1257" s="260"/>
      <c r="P1257" s="260"/>
      <c r="Q1257" s="260"/>
      <c r="R1257" s="260"/>
      <c r="S1257" s="260"/>
      <c r="T1257" s="261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62" t="s">
        <v>165</v>
      </c>
      <c r="AU1257" s="262" t="s">
        <v>85</v>
      </c>
      <c r="AV1257" s="14" t="s">
        <v>85</v>
      </c>
      <c r="AW1257" s="14" t="s">
        <v>32</v>
      </c>
      <c r="AX1257" s="14" t="s">
        <v>76</v>
      </c>
      <c r="AY1257" s="262" t="s">
        <v>156</v>
      </c>
    </row>
    <row r="1258" s="14" customFormat="1">
      <c r="A1258" s="14"/>
      <c r="B1258" s="252"/>
      <c r="C1258" s="253"/>
      <c r="D1258" s="243" t="s">
        <v>165</v>
      </c>
      <c r="E1258" s="254" t="s">
        <v>1</v>
      </c>
      <c r="F1258" s="255" t="s">
        <v>899</v>
      </c>
      <c r="G1258" s="253"/>
      <c r="H1258" s="256">
        <v>56.450000000000003</v>
      </c>
      <c r="I1258" s="257"/>
      <c r="J1258" s="253"/>
      <c r="K1258" s="253"/>
      <c r="L1258" s="258"/>
      <c r="M1258" s="259"/>
      <c r="N1258" s="260"/>
      <c r="O1258" s="260"/>
      <c r="P1258" s="260"/>
      <c r="Q1258" s="260"/>
      <c r="R1258" s="260"/>
      <c r="S1258" s="260"/>
      <c r="T1258" s="261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62" t="s">
        <v>165</v>
      </c>
      <c r="AU1258" s="262" t="s">
        <v>85</v>
      </c>
      <c r="AV1258" s="14" t="s">
        <v>85</v>
      </c>
      <c r="AW1258" s="14" t="s">
        <v>32</v>
      </c>
      <c r="AX1258" s="14" t="s">
        <v>76</v>
      </c>
      <c r="AY1258" s="262" t="s">
        <v>156</v>
      </c>
    </row>
    <row r="1259" s="14" customFormat="1">
      <c r="A1259" s="14"/>
      <c r="B1259" s="252"/>
      <c r="C1259" s="253"/>
      <c r="D1259" s="243" t="s">
        <v>165</v>
      </c>
      <c r="E1259" s="254" t="s">
        <v>1</v>
      </c>
      <c r="F1259" s="255" t="s">
        <v>900</v>
      </c>
      <c r="G1259" s="253"/>
      <c r="H1259" s="256">
        <v>11.25</v>
      </c>
      <c r="I1259" s="257"/>
      <c r="J1259" s="253"/>
      <c r="K1259" s="253"/>
      <c r="L1259" s="258"/>
      <c r="M1259" s="259"/>
      <c r="N1259" s="260"/>
      <c r="O1259" s="260"/>
      <c r="P1259" s="260"/>
      <c r="Q1259" s="260"/>
      <c r="R1259" s="260"/>
      <c r="S1259" s="260"/>
      <c r="T1259" s="261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62" t="s">
        <v>165</v>
      </c>
      <c r="AU1259" s="262" t="s">
        <v>85</v>
      </c>
      <c r="AV1259" s="14" t="s">
        <v>85</v>
      </c>
      <c r="AW1259" s="14" t="s">
        <v>32</v>
      </c>
      <c r="AX1259" s="14" t="s">
        <v>76</v>
      </c>
      <c r="AY1259" s="262" t="s">
        <v>156</v>
      </c>
    </row>
    <row r="1260" s="14" customFormat="1">
      <c r="A1260" s="14"/>
      <c r="B1260" s="252"/>
      <c r="C1260" s="253"/>
      <c r="D1260" s="243" t="s">
        <v>165</v>
      </c>
      <c r="E1260" s="254" t="s">
        <v>1</v>
      </c>
      <c r="F1260" s="255" t="s">
        <v>901</v>
      </c>
      <c r="G1260" s="253"/>
      <c r="H1260" s="256">
        <v>34.700000000000003</v>
      </c>
      <c r="I1260" s="257"/>
      <c r="J1260" s="253"/>
      <c r="K1260" s="253"/>
      <c r="L1260" s="258"/>
      <c r="M1260" s="259"/>
      <c r="N1260" s="260"/>
      <c r="O1260" s="260"/>
      <c r="P1260" s="260"/>
      <c r="Q1260" s="260"/>
      <c r="R1260" s="260"/>
      <c r="S1260" s="260"/>
      <c r="T1260" s="261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62" t="s">
        <v>165</v>
      </c>
      <c r="AU1260" s="262" t="s">
        <v>85</v>
      </c>
      <c r="AV1260" s="14" t="s">
        <v>85</v>
      </c>
      <c r="AW1260" s="14" t="s">
        <v>32</v>
      </c>
      <c r="AX1260" s="14" t="s">
        <v>76</v>
      </c>
      <c r="AY1260" s="262" t="s">
        <v>156</v>
      </c>
    </row>
    <row r="1261" s="14" customFormat="1">
      <c r="A1261" s="14"/>
      <c r="B1261" s="252"/>
      <c r="C1261" s="253"/>
      <c r="D1261" s="243" t="s">
        <v>165</v>
      </c>
      <c r="E1261" s="254" t="s">
        <v>1</v>
      </c>
      <c r="F1261" s="255" t="s">
        <v>1008</v>
      </c>
      <c r="G1261" s="253"/>
      <c r="H1261" s="256">
        <v>19.699999999999999</v>
      </c>
      <c r="I1261" s="257"/>
      <c r="J1261" s="253"/>
      <c r="K1261" s="253"/>
      <c r="L1261" s="258"/>
      <c r="M1261" s="259"/>
      <c r="N1261" s="260"/>
      <c r="O1261" s="260"/>
      <c r="P1261" s="260"/>
      <c r="Q1261" s="260"/>
      <c r="R1261" s="260"/>
      <c r="S1261" s="260"/>
      <c r="T1261" s="261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62" t="s">
        <v>165</v>
      </c>
      <c r="AU1261" s="262" t="s">
        <v>85</v>
      </c>
      <c r="AV1261" s="14" t="s">
        <v>85</v>
      </c>
      <c r="AW1261" s="14" t="s">
        <v>32</v>
      </c>
      <c r="AX1261" s="14" t="s">
        <v>76</v>
      </c>
      <c r="AY1261" s="262" t="s">
        <v>156</v>
      </c>
    </row>
    <row r="1262" s="15" customFormat="1">
      <c r="A1262" s="15"/>
      <c r="B1262" s="263"/>
      <c r="C1262" s="264"/>
      <c r="D1262" s="243" t="s">
        <v>165</v>
      </c>
      <c r="E1262" s="265" t="s">
        <v>1</v>
      </c>
      <c r="F1262" s="266" t="s">
        <v>168</v>
      </c>
      <c r="G1262" s="264"/>
      <c r="H1262" s="267">
        <v>277.04799999999994</v>
      </c>
      <c r="I1262" s="268"/>
      <c r="J1262" s="264"/>
      <c r="K1262" s="264"/>
      <c r="L1262" s="269"/>
      <c r="M1262" s="270"/>
      <c r="N1262" s="271"/>
      <c r="O1262" s="271"/>
      <c r="P1262" s="271"/>
      <c r="Q1262" s="271"/>
      <c r="R1262" s="271"/>
      <c r="S1262" s="271"/>
      <c r="T1262" s="272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T1262" s="273" t="s">
        <v>165</v>
      </c>
      <c r="AU1262" s="273" t="s">
        <v>85</v>
      </c>
      <c r="AV1262" s="15" t="s">
        <v>163</v>
      </c>
      <c r="AW1262" s="15" t="s">
        <v>32</v>
      </c>
      <c r="AX1262" s="15" t="s">
        <v>83</v>
      </c>
      <c r="AY1262" s="273" t="s">
        <v>156</v>
      </c>
    </row>
    <row r="1263" s="2" customFormat="1" ht="33" customHeight="1">
      <c r="A1263" s="38"/>
      <c r="B1263" s="39"/>
      <c r="C1263" s="227" t="s">
        <v>1009</v>
      </c>
      <c r="D1263" s="227" t="s">
        <v>159</v>
      </c>
      <c r="E1263" s="228" t="s">
        <v>1010</v>
      </c>
      <c r="F1263" s="229" t="s">
        <v>1011</v>
      </c>
      <c r="G1263" s="230" t="s">
        <v>446</v>
      </c>
      <c r="H1263" s="231">
        <v>1</v>
      </c>
      <c r="I1263" s="232"/>
      <c r="J1263" s="233">
        <f>ROUND(I1263*H1263,2)</f>
        <v>0</v>
      </c>
      <c r="K1263" s="234"/>
      <c r="L1263" s="44"/>
      <c r="M1263" s="235" t="s">
        <v>1</v>
      </c>
      <c r="N1263" s="236" t="s">
        <v>41</v>
      </c>
      <c r="O1263" s="91"/>
      <c r="P1263" s="237">
        <f>O1263*H1263</f>
        <v>0</v>
      </c>
      <c r="Q1263" s="237">
        <v>0</v>
      </c>
      <c r="R1263" s="237">
        <f>Q1263*H1263</f>
        <v>0</v>
      </c>
      <c r="S1263" s="237">
        <v>0</v>
      </c>
      <c r="T1263" s="238">
        <f>S1263*H1263</f>
        <v>0</v>
      </c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R1263" s="239" t="s">
        <v>163</v>
      </c>
      <c r="AT1263" s="239" t="s">
        <v>159</v>
      </c>
      <c r="AU1263" s="239" t="s">
        <v>85</v>
      </c>
      <c r="AY1263" s="17" t="s">
        <v>156</v>
      </c>
      <c r="BE1263" s="240">
        <f>IF(N1263="základní",J1263,0)</f>
        <v>0</v>
      </c>
      <c r="BF1263" s="240">
        <f>IF(N1263="snížená",J1263,0)</f>
        <v>0</v>
      </c>
      <c r="BG1263" s="240">
        <f>IF(N1263="zákl. přenesená",J1263,0)</f>
        <v>0</v>
      </c>
      <c r="BH1263" s="240">
        <f>IF(N1263="sníž. přenesená",J1263,0)</f>
        <v>0</v>
      </c>
      <c r="BI1263" s="240">
        <f>IF(N1263="nulová",J1263,0)</f>
        <v>0</v>
      </c>
      <c r="BJ1263" s="17" t="s">
        <v>83</v>
      </c>
      <c r="BK1263" s="240">
        <f>ROUND(I1263*H1263,2)</f>
        <v>0</v>
      </c>
      <c r="BL1263" s="17" t="s">
        <v>163</v>
      </c>
      <c r="BM1263" s="239" t="s">
        <v>1012</v>
      </c>
    </row>
    <row r="1264" s="12" customFormat="1" ht="22.8" customHeight="1">
      <c r="A1264" s="12"/>
      <c r="B1264" s="211"/>
      <c r="C1264" s="212"/>
      <c r="D1264" s="213" t="s">
        <v>75</v>
      </c>
      <c r="E1264" s="225" t="s">
        <v>1013</v>
      </c>
      <c r="F1264" s="225" t="s">
        <v>1014</v>
      </c>
      <c r="G1264" s="212"/>
      <c r="H1264" s="212"/>
      <c r="I1264" s="215"/>
      <c r="J1264" s="226">
        <f>BK1264</f>
        <v>0</v>
      </c>
      <c r="K1264" s="212"/>
      <c r="L1264" s="217"/>
      <c r="M1264" s="218"/>
      <c r="N1264" s="219"/>
      <c r="O1264" s="219"/>
      <c r="P1264" s="220">
        <f>P1265</f>
        <v>0</v>
      </c>
      <c r="Q1264" s="219"/>
      <c r="R1264" s="220">
        <f>R1265</f>
        <v>0</v>
      </c>
      <c r="S1264" s="219"/>
      <c r="T1264" s="221">
        <f>T1265</f>
        <v>0</v>
      </c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R1264" s="222" t="s">
        <v>83</v>
      </c>
      <c r="AT1264" s="223" t="s">
        <v>75</v>
      </c>
      <c r="AU1264" s="223" t="s">
        <v>83</v>
      </c>
      <c r="AY1264" s="222" t="s">
        <v>156</v>
      </c>
      <c r="BK1264" s="224">
        <f>BK1265</f>
        <v>0</v>
      </c>
    </row>
    <row r="1265" s="2" customFormat="1" ht="21.75" customHeight="1">
      <c r="A1265" s="38"/>
      <c r="B1265" s="39"/>
      <c r="C1265" s="227" t="s">
        <v>1015</v>
      </c>
      <c r="D1265" s="227" t="s">
        <v>159</v>
      </c>
      <c r="E1265" s="228" t="s">
        <v>1016</v>
      </c>
      <c r="F1265" s="229" t="s">
        <v>1017</v>
      </c>
      <c r="G1265" s="230" t="s">
        <v>200</v>
      </c>
      <c r="H1265" s="231">
        <v>239.58600000000001</v>
      </c>
      <c r="I1265" s="232"/>
      <c r="J1265" s="233">
        <f>ROUND(I1265*H1265,2)</f>
        <v>0</v>
      </c>
      <c r="K1265" s="234"/>
      <c r="L1265" s="44"/>
      <c r="M1265" s="235" t="s">
        <v>1</v>
      </c>
      <c r="N1265" s="236" t="s">
        <v>41</v>
      </c>
      <c r="O1265" s="91"/>
      <c r="P1265" s="237">
        <f>O1265*H1265</f>
        <v>0</v>
      </c>
      <c r="Q1265" s="237">
        <v>0</v>
      </c>
      <c r="R1265" s="237">
        <f>Q1265*H1265</f>
        <v>0</v>
      </c>
      <c r="S1265" s="237">
        <v>0</v>
      </c>
      <c r="T1265" s="238">
        <f>S1265*H1265</f>
        <v>0</v>
      </c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R1265" s="239" t="s">
        <v>163</v>
      </c>
      <c r="AT1265" s="239" t="s">
        <v>159</v>
      </c>
      <c r="AU1265" s="239" t="s">
        <v>85</v>
      </c>
      <c r="AY1265" s="17" t="s">
        <v>156</v>
      </c>
      <c r="BE1265" s="240">
        <f>IF(N1265="základní",J1265,0)</f>
        <v>0</v>
      </c>
      <c r="BF1265" s="240">
        <f>IF(N1265="snížená",J1265,0)</f>
        <v>0</v>
      </c>
      <c r="BG1265" s="240">
        <f>IF(N1265="zákl. přenesená",J1265,0)</f>
        <v>0</v>
      </c>
      <c r="BH1265" s="240">
        <f>IF(N1265="sníž. přenesená",J1265,0)</f>
        <v>0</v>
      </c>
      <c r="BI1265" s="240">
        <f>IF(N1265="nulová",J1265,0)</f>
        <v>0</v>
      </c>
      <c r="BJ1265" s="17" t="s">
        <v>83</v>
      </c>
      <c r="BK1265" s="240">
        <f>ROUND(I1265*H1265,2)</f>
        <v>0</v>
      </c>
      <c r="BL1265" s="17" t="s">
        <v>163</v>
      </c>
      <c r="BM1265" s="239" t="s">
        <v>1018</v>
      </c>
    </row>
    <row r="1266" s="12" customFormat="1" ht="25.92" customHeight="1">
      <c r="A1266" s="12"/>
      <c r="B1266" s="211"/>
      <c r="C1266" s="212"/>
      <c r="D1266" s="213" t="s">
        <v>75</v>
      </c>
      <c r="E1266" s="214" t="s">
        <v>216</v>
      </c>
      <c r="F1266" s="214" t="s">
        <v>217</v>
      </c>
      <c r="G1266" s="212"/>
      <c r="H1266" s="212"/>
      <c r="I1266" s="215"/>
      <c r="J1266" s="216">
        <f>BK1266</f>
        <v>0</v>
      </c>
      <c r="K1266" s="212"/>
      <c r="L1266" s="217"/>
      <c r="M1266" s="218"/>
      <c r="N1266" s="219"/>
      <c r="O1266" s="219"/>
      <c r="P1266" s="220">
        <f>P1267+P1304+P1400+P1484+P1495+P1569+P1618+P1635+P1680+P1911+P1956+P2116+P2235</f>
        <v>0</v>
      </c>
      <c r="Q1266" s="219"/>
      <c r="R1266" s="220">
        <f>R1267+R1304+R1400+R1484+R1495+R1569+R1618+R1635+R1680+R1911+R1956+R2116+R2235</f>
        <v>31.926988990000005</v>
      </c>
      <c r="S1266" s="219"/>
      <c r="T1266" s="221">
        <f>T1267+T1304+T1400+T1484+T1495+T1569+T1618+T1635+T1680+T1911+T1956+T2116+T2235</f>
        <v>0</v>
      </c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R1266" s="222" t="s">
        <v>85</v>
      </c>
      <c r="AT1266" s="223" t="s">
        <v>75</v>
      </c>
      <c r="AU1266" s="223" t="s">
        <v>76</v>
      </c>
      <c r="AY1266" s="222" t="s">
        <v>156</v>
      </c>
      <c r="BK1266" s="224">
        <f>BK1267+BK1304+BK1400+BK1484+BK1495+BK1569+BK1618+BK1635+BK1680+BK1911+BK1956+BK2116+BK2235</f>
        <v>0</v>
      </c>
    </row>
    <row r="1267" s="12" customFormat="1" ht="22.8" customHeight="1">
      <c r="A1267" s="12"/>
      <c r="B1267" s="211"/>
      <c r="C1267" s="212"/>
      <c r="D1267" s="213" t="s">
        <v>75</v>
      </c>
      <c r="E1267" s="225" t="s">
        <v>1019</v>
      </c>
      <c r="F1267" s="225" t="s">
        <v>1020</v>
      </c>
      <c r="G1267" s="212"/>
      <c r="H1267" s="212"/>
      <c r="I1267" s="215"/>
      <c r="J1267" s="226">
        <f>BK1267</f>
        <v>0</v>
      </c>
      <c r="K1267" s="212"/>
      <c r="L1267" s="217"/>
      <c r="M1267" s="218"/>
      <c r="N1267" s="219"/>
      <c r="O1267" s="219"/>
      <c r="P1267" s="220">
        <f>SUM(P1268:P1303)</f>
        <v>0</v>
      </c>
      <c r="Q1267" s="219"/>
      <c r="R1267" s="220">
        <f>SUM(R1268:R1303)</f>
        <v>1.5675526</v>
      </c>
      <c r="S1267" s="219"/>
      <c r="T1267" s="221">
        <f>SUM(T1268:T1303)</f>
        <v>0</v>
      </c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R1267" s="222" t="s">
        <v>85</v>
      </c>
      <c r="AT1267" s="223" t="s">
        <v>75</v>
      </c>
      <c r="AU1267" s="223" t="s">
        <v>83</v>
      </c>
      <c r="AY1267" s="222" t="s">
        <v>156</v>
      </c>
      <c r="BK1267" s="224">
        <f>SUM(BK1268:BK1303)</f>
        <v>0</v>
      </c>
    </row>
    <row r="1268" s="2" customFormat="1" ht="24.15" customHeight="1">
      <c r="A1268" s="38"/>
      <c r="B1268" s="39"/>
      <c r="C1268" s="227" t="s">
        <v>1021</v>
      </c>
      <c r="D1268" s="227" t="s">
        <v>159</v>
      </c>
      <c r="E1268" s="228" t="s">
        <v>1022</v>
      </c>
      <c r="F1268" s="229" t="s">
        <v>1023</v>
      </c>
      <c r="G1268" s="230" t="s">
        <v>162</v>
      </c>
      <c r="H1268" s="231">
        <v>214.268</v>
      </c>
      <c r="I1268" s="232"/>
      <c r="J1268" s="233">
        <f>ROUND(I1268*H1268,2)</f>
        <v>0</v>
      </c>
      <c r="K1268" s="234"/>
      <c r="L1268" s="44"/>
      <c r="M1268" s="235" t="s">
        <v>1</v>
      </c>
      <c r="N1268" s="236" t="s">
        <v>41</v>
      </c>
      <c r="O1268" s="91"/>
      <c r="P1268" s="237">
        <f>O1268*H1268</f>
        <v>0</v>
      </c>
      <c r="Q1268" s="237">
        <v>0</v>
      </c>
      <c r="R1268" s="237">
        <f>Q1268*H1268</f>
        <v>0</v>
      </c>
      <c r="S1268" s="237">
        <v>0</v>
      </c>
      <c r="T1268" s="238">
        <f>S1268*H1268</f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239" t="s">
        <v>222</v>
      </c>
      <c r="AT1268" s="239" t="s">
        <v>159</v>
      </c>
      <c r="AU1268" s="239" t="s">
        <v>85</v>
      </c>
      <c r="AY1268" s="17" t="s">
        <v>156</v>
      </c>
      <c r="BE1268" s="240">
        <f>IF(N1268="základní",J1268,0)</f>
        <v>0</v>
      </c>
      <c r="BF1268" s="240">
        <f>IF(N1268="snížená",J1268,0)</f>
        <v>0</v>
      </c>
      <c r="BG1268" s="240">
        <f>IF(N1268="zákl. přenesená",J1268,0)</f>
        <v>0</v>
      </c>
      <c r="BH1268" s="240">
        <f>IF(N1268="sníž. přenesená",J1268,0)</f>
        <v>0</v>
      </c>
      <c r="BI1268" s="240">
        <f>IF(N1268="nulová",J1268,0)</f>
        <v>0</v>
      </c>
      <c r="BJ1268" s="17" t="s">
        <v>83</v>
      </c>
      <c r="BK1268" s="240">
        <f>ROUND(I1268*H1268,2)</f>
        <v>0</v>
      </c>
      <c r="BL1268" s="17" t="s">
        <v>222</v>
      </c>
      <c r="BM1268" s="239" t="s">
        <v>1024</v>
      </c>
    </row>
    <row r="1269" s="13" customFormat="1">
      <c r="A1269" s="13"/>
      <c r="B1269" s="241"/>
      <c r="C1269" s="242"/>
      <c r="D1269" s="243" t="s">
        <v>165</v>
      </c>
      <c r="E1269" s="244" t="s">
        <v>1</v>
      </c>
      <c r="F1269" s="245" t="s">
        <v>1025</v>
      </c>
      <c r="G1269" s="242"/>
      <c r="H1269" s="244" t="s">
        <v>1</v>
      </c>
      <c r="I1269" s="246"/>
      <c r="J1269" s="242"/>
      <c r="K1269" s="242"/>
      <c r="L1269" s="247"/>
      <c r="M1269" s="248"/>
      <c r="N1269" s="249"/>
      <c r="O1269" s="249"/>
      <c r="P1269" s="249"/>
      <c r="Q1269" s="249"/>
      <c r="R1269" s="249"/>
      <c r="S1269" s="249"/>
      <c r="T1269" s="250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1" t="s">
        <v>165</v>
      </c>
      <c r="AU1269" s="251" t="s">
        <v>85</v>
      </c>
      <c r="AV1269" s="13" t="s">
        <v>83</v>
      </c>
      <c r="AW1269" s="13" t="s">
        <v>32</v>
      </c>
      <c r="AX1269" s="13" t="s">
        <v>76</v>
      </c>
      <c r="AY1269" s="251" t="s">
        <v>156</v>
      </c>
    </row>
    <row r="1270" s="14" customFormat="1">
      <c r="A1270" s="14"/>
      <c r="B1270" s="252"/>
      <c r="C1270" s="253"/>
      <c r="D1270" s="243" t="s">
        <v>165</v>
      </c>
      <c r="E1270" s="254" t="s">
        <v>1</v>
      </c>
      <c r="F1270" s="255" t="s">
        <v>1026</v>
      </c>
      <c r="G1270" s="253"/>
      <c r="H1270" s="256">
        <v>174.71700000000001</v>
      </c>
      <c r="I1270" s="257"/>
      <c r="J1270" s="253"/>
      <c r="K1270" s="253"/>
      <c r="L1270" s="258"/>
      <c r="M1270" s="259"/>
      <c r="N1270" s="260"/>
      <c r="O1270" s="260"/>
      <c r="P1270" s="260"/>
      <c r="Q1270" s="260"/>
      <c r="R1270" s="260"/>
      <c r="S1270" s="260"/>
      <c r="T1270" s="261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62" t="s">
        <v>165</v>
      </c>
      <c r="AU1270" s="262" t="s">
        <v>85</v>
      </c>
      <c r="AV1270" s="14" t="s">
        <v>85</v>
      </c>
      <c r="AW1270" s="14" t="s">
        <v>32</v>
      </c>
      <c r="AX1270" s="14" t="s">
        <v>76</v>
      </c>
      <c r="AY1270" s="262" t="s">
        <v>156</v>
      </c>
    </row>
    <row r="1271" s="13" customFormat="1">
      <c r="A1271" s="13"/>
      <c r="B1271" s="241"/>
      <c r="C1271" s="242"/>
      <c r="D1271" s="243" t="s">
        <v>165</v>
      </c>
      <c r="E1271" s="244" t="s">
        <v>1</v>
      </c>
      <c r="F1271" s="245" t="s">
        <v>374</v>
      </c>
      <c r="G1271" s="242"/>
      <c r="H1271" s="244" t="s">
        <v>1</v>
      </c>
      <c r="I1271" s="246"/>
      <c r="J1271" s="242"/>
      <c r="K1271" s="242"/>
      <c r="L1271" s="247"/>
      <c r="M1271" s="248"/>
      <c r="N1271" s="249"/>
      <c r="O1271" s="249"/>
      <c r="P1271" s="249"/>
      <c r="Q1271" s="249"/>
      <c r="R1271" s="249"/>
      <c r="S1271" s="249"/>
      <c r="T1271" s="250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51" t="s">
        <v>165</v>
      </c>
      <c r="AU1271" s="251" t="s">
        <v>85</v>
      </c>
      <c r="AV1271" s="13" t="s">
        <v>83</v>
      </c>
      <c r="AW1271" s="13" t="s">
        <v>32</v>
      </c>
      <c r="AX1271" s="13" t="s">
        <v>76</v>
      </c>
      <c r="AY1271" s="251" t="s">
        <v>156</v>
      </c>
    </row>
    <row r="1272" s="14" customFormat="1">
      <c r="A1272" s="14"/>
      <c r="B1272" s="252"/>
      <c r="C1272" s="253"/>
      <c r="D1272" s="243" t="s">
        <v>165</v>
      </c>
      <c r="E1272" s="254" t="s">
        <v>1</v>
      </c>
      <c r="F1272" s="255" t="s">
        <v>1027</v>
      </c>
      <c r="G1272" s="253"/>
      <c r="H1272" s="256">
        <v>39.551000000000002</v>
      </c>
      <c r="I1272" s="257"/>
      <c r="J1272" s="253"/>
      <c r="K1272" s="253"/>
      <c r="L1272" s="258"/>
      <c r="M1272" s="259"/>
      <c r="N1272" s="260"/>
      <c r="O1272" s="260"/>
      <c r="P1272" s="260"/>
      <c r="Q1272" s="260"/>
      <c r="R1272" s="260"/>
      <c r="S1272" s="260"/>
      <c r="T1272" s="261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62" t="s">
        <v>165</v>
      </c>
      <c r="AU1272" s="262" t="s">
        <v>85</v>
      </c>
      <c r="AV1272" s="14" t="s">
        <v>85</v>
      </c>
      <c r="AW1272" s="14" t="s">
        <v>32</v>
      </c>
      <c r="AX1272" s="14" t="s">
        <v>76</v>
      </c>
      <c r="AY1272" s="262" t="s">
        <v>156</v>
      </c>
    </row>
    <row r="1273" s="15" customFormat="1">
      <c r="A1273" s="15"/>
      <c r="B1273" s="263"/>
      <c r="C1273" s="264"/>
      <c r="D1273" s="243" t="s">
        <v>165</v>
      </c>
      <c r="E1273" s="265" t="s">
        <v>1</v>
      </c>
      <c r="F1273" s="266" t="s">
        <v>168</v>
      </c>
      <c r="G1273" s="264"/>
      <c r="H1273" s="267">
        <v>214.26800000000003</v>
      </c>
      <c r="I1273" s="268"/>
      <c r="J1273" s="264"/>
      <c r="K1273" s="264"/>
      <c r="L1273" s="269"/>
      <c r="M1273" s="270"/>
      <c r="N1273" s="271"/>
      <c r="O1273" s="271"/>
      <c r="P1273" s="271"/>
      <c r="Q1273" s="271"/>
      <c r="R1273" s="271"/>
      <c r="S1273" s="271"/>
      <c r="T1273" s="272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T1273" s="273" t="s">
        <v>165</v>
      </c>
      <c r="AU1273" s="273" t="s">
        <v>85</v>
      </c>
      <c r="AV1273" s="15" t="s">
        <v>163</v>
      </c>
      <c r="AW1273" s="15" t="s">
        <v>32</v>
      </c>
      <c r="AX1273" s="15" t="s">
        <v>83</v>
      </c>
      <c r="AY1273" s="273" t="s">
        <v>156</v>
      </c>
    </row>
    <row r="1274" s="2" customFormat="1" ht="16.5" customHeight="1">
      <c r="A1274" s="38"/>
      <c r="B1274" s="39"/>
      <c r="C1274" s="277" t="s">
        <v>1028</v>
      </c>
      <c r="D1274" s="277" t="s">
        <v>355</v>
      </c>
      <c r="E1274" s="278" t="s">
        <v>1029</v>
      </c>
      <c r="F1274" s="279" t="s">
        <v>1030</v>
      </c>
      <c r="G1274" s="280" t="s">
        <v>200</v>
      </c>
      <c r="H1274" s="281">
        <v>0.064000000000000001</v>
      </c>
      <c r="I1274" s="282"/>
      <c r="J1274" s="283">
        <f>ROUND(I1274*H1274,2)</f>
        <v>0</v>
      </c>
      <c r="K1274" s="284"/>
      <c r="L1274" s="285"/>
      <c r="M1274" s="286" t="s">
        <v>1</v>
      </c>
      <c r="N1274" s="287" t="s">
        <v>41</v>
      </c>
      <c r="O1274" s="91"/>
      <c r="P1274" s="237">
        <f>O1274*H1274</f>
        <v>0</v>
      </c>
      <c r="Q1274" s="237">
        <v>1</v>
      </c>
      <c r="R1274" s="237">
        <f>Q1274*H1274</f>
        <v>0.064000000000000001</v>
      </c>
      <c r="S1274" s="237">
        <v>0</v>
      </c>
      <c r="T1274" s="238">
        <f>S1274*H1274</f>
        <v>0</v>
      </c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R1274" s="239" t="s">
        <v>501</v>
      </c>
      <c r="AT1274" s="239" t="s">
        <v>355</v>
      </c>
      <c r="AU1274" s="239" t="s">
        <v>85</v>
      </c>
      <c r="AY1274" s="17" t="s">
        <v>156</v>
      </c>
      <c r="BE1274" s="240">
        <f>IF(N1274="základní",J1274,0)</f>
        <v>0</v>
      </c>
      <c r="BF1274" s="240">
        <f>IF(N1274="snížená",J1274,0)</f>
        <v>0</v>
      </c>
      <c r="BG1274" s="240">
        <f>IF(N1274="zákl. přenesená",J1274,0)</f>
        <v>0</v>
      </c>
      <c r="BH1274" s="240">
        <f>IF(N1274="sníž. přenesená",J1274,0)</f>
        <v>0</v>
      </c>
      <c r="BI1274" s="240">
        <f>IF(N1274="nulová",J1274,0)</f>
        <v>0</v>
      </c>
      <c r="BJ1274" s="17" t="s">
        <v>83</v>
      </c>
      <c r="BK1274" s="240">
        <f>ROUND(I1274*H1274,2)</f>
        <v>0</v>
      </c>
      <c r="BL1274" s="17" t="s">
        <v>222</v>
      </c>
      <c r="BM1274" s="239" t="s">
        <v>1031</v>
      </c>
    </row>
    <row r="1275" s="14" customFormat="1">
      <c r="A1275" s="14"/>
      <c r="B1275" s="252"/>
      <c r="C1275" s="253"/>
      <c r="D1275" s="243" t="s">
        <v>165</v>
      </c>
      <c r="E1275" s="253"/>
      <c r="F1275" s="255" t="s">
        <v>1032</v>
      </c>
      <c r="G1275" s="253"/>
      <c r="H1275" s="256">
        <v>0.064000000000000001</v>
      </c>
      <c r="I1275" s="257"/>
      <c r="J1275" s="253"/>
      <c r="K1275" s="253"/>
      <c r="L1275" s="258"/>
      <c r="M1275" s="259"/>
      <c r="N1275" s="260"/>
      <c r="O1275" s="260"/>
      <c r="P1275" s="260"/>
      <c r="Q1275" s="260"/>
      <c r="R1275" s="260"/>
      <c r="S1275" s="260"/>
      <c r="T1275" s="261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62" t="s">
        <v>165</v>
      </c>
      <c r="AU1275" s="262" t="s">
        <v>85</v>
      </c>
      <c r="AV1275" s="14" t="s">
        <v>85</v>
      </c>
      <c r="AW1275" s="14" t="s">
        <v>4</v>
      </c>
      <c r="AX1275" s="14" t="s">
        <v>83</v>
      </c>
      <c r="AY1275" s="262" t="s">
        <v>156</v>
      </c>
    </row>
    <row r="1276" s="2" customFormat="1" ht="24.15" customHeight="1">
      <c r="A1276" s="38"/>
      <c r="B1276" s="39"/>
      <c r="C1276" s="227" t="s">
        <v>1033</v>
      </c>
      <c r="D1276" s="227" t="s">
        <v>159</v>
      </c>
      <c r="E1276" s="228" t="s">
        <v>1034</v>
      </c>
      <c r="F1276" s="229" t="s">
        <v>1035</v>
      </c>
      <c r="G1276" s="230" t="s">
        <v>162</v>
      </c>
      <c r="H1276" s="231">
        <v>21.812000000000001</v>
      </c>
      <c r="I1276" s="232"/>
      <c r="J1276" s="233">
        <f>ROUND(I1276*H1276,2)</f>
        <v>0</v>
      </c>
      <c r="K1276" s="234"/>
      <c r="L1276" s="44"/>
      <c r="M1276" s="235" t="s">
        <v>1</v>
      </c>
      <c r="N1276" s="236" t="s">
        <v>41</v>
      </c>
      <c r="O1276" s="91"/>
      <c r="P1276" s="237">
        <f>O1276*H1276</f>
        <v>0</v>
      </c>
      <c r="Q1276" s="237">
        <v>0</v>
      </c>
      <c r="R1276" s="237">
        <f>Q1276*H1276</f>
        <v>0</v>
      </c>
      <c r="S1276" s="237">
        <v>0</v>
      </c>
      <c r="T1276" s="238">
        <f>S1276*H1276</f>
        <v>0</v>
      </c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R1276" s="239" t="s">
        <v>222</v>
      </c>
      <c r="AT1276" s="239" t="s">
        <v>159</v>
      </c>
      <c r="AU1276" s="239" t="s">
        <v>85</v>
      </c>
      <c r="AY1276" s="17" t="s">
        <v>156</v>
      </c>
      <c r="BE1276" s="240">
        <f>IF(N1276="základní",J1276,0)</f>
        <v>0</v>
      </c>
      <c r="BF1276" s="240">
        <f>IF(N1276="snížená",J1276,0)</f>
        <v>0</v>
      </c>
      <c r="BG1276" s="240">
        <f>IF(N1276="zákl. přenesená",J1276,0)</f>
        <v>0</v>
      </c>
      <c r="BH1276" s="240">
        <f>IF(N1276="sníž. přenesená",J1276,0)</f>
        <v>0</v>
      </c>
      <c r="BI1276" s="240">
        <f>IF(N1276="nulová",J1276,0)</f>
        <v>0</v>
      </c>
      <c r="BJ1276" s="17" t="s">
        <v>83</v>
      </c>
      <c r="BK1276" s="240">
        <f>ROUND(I1276*H1276,2)</f>
        <v>0</v>
      </c>
      <c r="BL1276" s="17" t="s">
        <v>222</v>
      </c>
      <c r="BM1276" s="239" t="s">
        <v>1036</v>
      </c>
    </row>
    <row r="1277" s="13" customFormat="1">
      <c r="A1277" s="13"/>
      <c r="B1277" s="241"/>
      <c r="C1277" s="242"/>
      <c r="D1277" s="243" t="s">
        <v>165</v>
      </c>
      <c r="E1277" s="244" t="s">
        <v>1</v>
      </c>
      <c r="F1277" s="245" t="s">
        <v>374</v>
      </c>
      <c r="G1277" s="242"/>
      <c r="H1277" s="244" t="s">
        <v>1</v>
      </c>
      <c r="I1277" s="246"/>
      <c r="J1277" s="242"/>
      <c r="K1277" s="242"/>
      <c r="L1277" s="247"/>
      <c r="M1277" s="248"/>
      <c r="N1277" s="249"/>
      <c r="O1277" s="249"/>
      <c r="P1277" s="249"/>
      <c r="Q1277" s="249"/>
      <c r="R1277" s="249"/>
      <c r="S1277" s="249"/>
      <c r="T1277" s="250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51" t="s">
        <v>165</v>
      </c>
      <c r="AU1277" s="251" t="s">
        <v>85</v>
      </c>
      <c r="AV1277" s="13" t="s">
        <v>83</v>
      </c>
      <c r="AW1277" s="13" t="s">
        <v>32</v>
      </c>
      <c r="AX1277" s="13" t="s">
        <v>76</v>
      </c>
      <c r="AY1277" s="251" t="s">
        <v>156</v>
      </c>
    </row>
    <row r="1278" s="14" customFormat="1">
      <c r="A1278" s="14"/>
      <c r="B1278" s="252"/>
      <c r="C1278" s="253"/>
      <c r="D1278" s="243" t="s">
        <v>165</v>
      </c>
      <c r="E1278" s="254" t="s">
        <v>1</v>
      </c>
      <c r="F1278" s="255" t="s">
        <v>1037</v>
      </c>
      <c r="G1278" s="253"/>
      <c r="H1278" s="256">
        <v>11.438000000000001</v>
      </c>
      <c r="I1278" s="257"/>
      <c r="J1278" s="253"/>
      <c r="K1278" s="253"/>
      <c r="L1278" s="258"/>
      <c r="M1278" s="259"/>
      <c r="N1278" s="260"/>
      <c r="O1278" s="260"/>
      <c r="P1278" s="260"/>
      <c r="Q1278" s="260"/>
      <c r="R1278" s="260"/>
      <c r="S1278" s="260"/>
      <c r="T1278" s="261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62" t="s">
        <v>165</v>
      </c>
      <c r="AU1278" s="262" t="s">
        <v>85</v>
      </c>
      <c r="AV1278" s="14" t="s">
        <v>85</v>
      </c>
      <c r="AW1278" s="14" t="s">
        <v>32</v>
      </c>
      <c r="AX1278" s="14" t="s">
        <v>76</v>
      </c>
      <c r="AY1278" s="262" t="s">
        <v>156</v>
      </c>
    </row>
    <row r="1279" s="14" customFormat="1">
      <c r="A1279" s="14"/>
      <c r="B1279" s="252"/>
      <c r="C1279" s="253"/>
      <c r="D1279" s="243" t="s">
        <v>165</v>
      </c>
      <c r="E1279" s="254" t="s">
        <v>1</v>
      </c>
      <c r="F1279" s="255" t="s">
        <v>1038</v>
      </c>
      <c r="G1279" s="253"/>
      <c r="H1279" s="256">
        <v>10.374000000000001</v>
      </c>
      <c r="I1279" s="257"/>
      <c r="J1279" s="253"/>
      <c r="K1279" s="253"/>
      <c r="L1279" s="258"/>
      <c r="M1279" s="259"/>
      <c r="N1279" s="260"/>
      <c r="O1279" s="260"/>
      <c r="P1279" s="260"/>
      <c r="Q1279" s="260"/>
      <c r="R1279" s="260"/>
      <c r="S1279" s="260"/>
      <c r="T1279" s="261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T1279" s="262" t="s">
        <v>165</v>
      </c>
      <c r="AU1279" s="262" t="s">
        <v>85</v>
      </c>
      <c r="AV1279" s="14" t="s">
        <v>85</v>
      </c>
      <c r="AW1279" s="14" t="s">
        <v>32</v>
      </c>
      <c r="AX1279" s="14" t="s">
        <v>76</v>
      </c>
      <c r="AY1279" s="262" t="s">
        <v>156</v>
      </c>
    </row>
    <row r="1280" s="15" customFormat="1">
      <c r="A1280" s="15"/>
      <c r="B1280" s="263"/>
      <c r="C1280" s="264"/>
      <c r="D1280" s="243" t="s">
        <v>165</v>
      </c>
      <c r="E1280" s="265" t="s">
        <v>1</v>
      </c>
      <c r="F1280" s="266" t="s">
        <v>168</v>
      </c>
      <c r="G1280" s="264"/>
      <c r="H1280" s="267">
        <v>21.812000000000001</v>
      </c>
      <c r="I1280" s="268"/>
      <c r="J1280" s="264"/>
      <c r="K1280" s="264"/>
      <c r="L1280" s="269"/>
      <c r="M1280" s="270"/>
      <c r="N1280" s="271"/>
      <c r="O1280" s="271"/>
      <c r="P1280" s="271"/>
      <c r="Q1280" s="271"/>
      <c r="R1280" s="271"/>
      <c r="S1280" s="271"/>
      <c r="T1280" s="272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T1280" s="273" t="s">
        <v>165</v>
      </c>
      <c r="AU1280" s="273" t="s">
        <v>85</v>
      </c>
      <c r="AV1280" s="15" t="s">
        <v>163</v>
      </c>
      <c r="AW1280" s="15" t="s">
        <v>32</v>
      </c>
      <c r="AX1280" s="15" t="s">
        <v>83</v>
      </c>
      <c r="AY1280" s="273" t="s">
        <v>156</v>
      </c>
    </row>
    <row r="1281" s="2" customFormat="1" ht="16.5" customHeight="1">
      <c r="A1281" s="38"/>
      <c r="B1281" s="39"/>
      <c r="C1281" s="277" t="s">
        <v>1039</v>
      </c>
      <c r="D1281" s="277" t="s">
        <v>355</v>
      </c>
      <c r="E1281" s="278" t="s">
        <v>1029</v>
      </c>
      <c r="F1281" s="279" t="s">
        <v>1030</v>
      </c>
      <c r="G1281" s="280" t="s">
        <v>200</v>
      </c>
      <c r="H1281" s="281">
        <v>0.0070000000000000001</v>
      </c>
      <c r="I1281" s="282"/>
      <c r="J1281" s="283">
        <f>ROUND(I1281*H1281,2)</f>
        <v>0</v>
      </c>
      <c r="K1281" s="284"/>
      <c r="L1281" s="285"/>
      <c r="M1281" s="286" t="s">
        <v>1</v>
      </c>
      <c r="N1281" s="287" t="s">
        <v>41</v>
      </c>
      <c r="O1281" s="91"/>
      <c r="P1281" s="237">
        <f>O1281*H1281</f>
        <v>0</v>
      </c>
      <c r="Q1281" s="237">
        <v>1</v>
      </c>
      <c r="R1281" s="237">
        <f>Q1281*H1281</f>
        <v>0.0070000000000000001</v>
      </c>
      <c r="S1281" s="237">
        <v>0</v>
      </c>
      <c r="T1281" s="238">
        <f>S1281*H1281</f>
        <v>0</v>
      </c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R1281" s="239" t="s">
        <v>501</v>
      </c>
      <c r="AT1281" s="239" t="s">
        <v>355</v>
      </c>
      <c r="AU1281" s="239" t="s">
        <v>85</v>
      </c>
      <c r="AY1281" s="17" t="s">
        <v>156</v>
      </c>
      <c r="BE1281" s="240">
        <f>IF(N1281="základní",J1281,0)</f>
        <v>0</v>
      </c>
      <c r="BF1281" s="240">
        <f>IF(N1281="snížená",J1281,0)</f>
        <v>0</v>
      </c>
      <c r="BG1281" s="240">
        <f>IF(N1281="zákl. přenesená",J1281,0)</f>
        <v>0</v>
      </c>
      <c r="BH1281" s="240">
        <f>IF(N1281="sníž. přenesená",J1281,0)</f>
        <v>0</v>
      </c>
      <c r="BI1281" s="240">
        <f>IF(N1281="nulová",J1281,0)</f>
        <v>0</v>
      </c>
      <c r="BJ1281" s="17" t="s">
        <v>83</v>
      </c>
      <c r="BK1281" s="240">
        <f>ROUND(I1281*H1281,2)</f>
        <v>0</v>
      </c>
      <c r="BL1281" s="17" t="s">
        <v>222</v>
      </c>
      <c r="BM1281" s="239" t="s">
        <v>1040</v>
      </c>
    </row>
    <row r="1282" s="14" customFormat="1">
      <c r="A1282" s="14"/>
      <c r="B1282" s="252"/>
      <c r="C1282" s="253"/>
      <c r="D1282" s="243" t="s">
        <v>165</v>
      </c>
      <c r="E1282" s="253"/>
      <c r="F1282" s="255" t="s">
        <v>1041</v>
      </c>
      <c r="G1282" s="253"/>
      <c r="H1282" s="256">
        <v>0.0070000000000000001</v>
      </c>
      <c r="I1282" s="257"/>
      <c r="J1282" s="253"/>
      <c r="K1282" s="253"/>
      <c r="L1282" s="258"/>
      <c r="M1282" s="259"/>
      <c r="N1282" s="260"/>
      <c r="O1282" s="260"/>
      <c r="P1282" s="260"/>
      <c r="Q1282" s="260"/>
      <c r="R1282" s="260"/>
      <c r="S1282" s="260"/>
      <c r="T1282" s="261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62" t="s">
        <v>165</v>
      </c>
      <c r="AU1282" s="262" t="s">
        <v>85</v>
      </c>
      <c r="AV1282" s="14" t="s">
        <v>85</v>
      </c>
      <c r="AW1282" s="14" t="s">
        <v>4</v>
      </c>
      <c r="AX1282" s="14" t="s">
        <v>83</v>
      </c>
      <c r="AY1282" s="262" t="s">
        <v>156</v>
      </c>
    </row>
    <row r="1283" s="2" customFormat="1" ht="24.15" customHeight="1">
      <c r="A1283" s="38"/>
      <c r="B1283" s="39"/>
      <c r="C1283" s="227" t="s">
        <v>1042</v>
      </c>
      <c r="D1283" s="227" t="s">
        <v>159</v>
      </c>
      <c r="E1283" s="228" t="s">
        <v>1043</v>
      </c>
      <c r="F1283" s="229" t="s">
        <v>1044</v>
      </c>
      <c r="G1283" s="230" t="s">
        <v>162</v>
      </c>
      <c r="H1283" s="231">
        <v>174.71700000000001</v>
      </c>
      <c r="I1283" s="232"/>
      <c r="J1283" s="233">
        <f>ROUND(I1283*H1283,2)</f>
        <v>0</v>
      </c>
      <c r="K1283" s="234"/>
      <c r="L1283" s="44"/>
      <c r="M1283" s="235" t="s">
        <v>1</v>
      </c>
      <c r="N1283" s="236" t="s">
        <v>41</v>
      </c>
      <c r="O1283" s="91"/>
      <c r="P1283" s="237">
        <f>O1283*H1283</f>
        <v>0</v>
      </c>
      <c r="Q1283" s="237">
        <v>0</v>
      </c>
      <c r="R1283" s="237">
        <f>Q1283*H1283</f>
        <v>0</v>
      </c>
      <c r="S1283" s="237">
        <v>0</v>
      </c>
      <c r="T1283" s="238">
        <f>S1283*H1283</f>
        <v>0</v>
      </c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R1283" s="239" t="s">
        <v>222</v>
      </c>
      <c r="AT1283" s="239" t="s">
        <v>159</v>
      </c>
      <c r="AU1283" s="239" t="s">
        <v>85</v>
      </c>
      <c r="AY1283" s="17" t="s">
        <v>156</v>
      </c>
      <c r="BE1283" s="240">
        <f>IF(N1283="základní",J1283,0)</f>
        <v>0</v>
      </c>
      <c r="BF1283" s="240">
        <f>IF(N1283="snížená",J1283,0)</f>
        <v>0</v>
      </c>
      <c r="BG1283" s="240">
        <f>IF(N1283="zákl. přenesená",J1283,0)</f>
        <v>0</v>
      </c>
      <c r="BH1283" s="240">
        <f>IF(N1283="sníž. přenesená",J1283,0)</f>
        <v>0</v>
      </c>
      <c r="BI1283" s="240">
        <f>IF(N1283="nulová",J1283,0)</f>
        <v>0</v>
      </c>
      <c r="BJ1283" s="17" t="s">
        <v>83</v>
      </c>
      <c r="BK1283" s="240">
        <f>ROUND(I1283*H1283,2)</f>
        <v>0</v>
      </c>
      <c r="BL1283" s="17" t="s">
        <v>222</v>
      </c>
      <c r="BM1283" s="239" t="s">
        <v>1045</v>
      </c>
    </row>
    <row r="1284" s="13" customFormat="1">
      <c r="A1284" s="13"/>
      <c r="B1284" s="241"/>
      <c r="C1284" s="242"/>
      <c r="D1284" s="243" t="s">
        <v>165</v>
      </c>
      <c r="E1284" s="244" t="s">
        <v>1</v>
      </c>
      <c r="F1284" s="245" t="s">
        <v>1025</v>
      </c>
      <c r="G1284" s="242"/>
      <c r="H1284" s="244" t="s">
        <v>1</v>
      </c>
      <c r="I1284" s="246"/>
      <c r="J1284" s="242"/>
      <c r="K1284" s="242"/>
      <c r="L1284" s="247"/>
      <c r="M1284" s="248"/>
      <c r="N1284" s="249"/>
      <c r="O1284" s="249"/>
      <c r="P1284" s="249"/>
      <c r="Q1284" s="249"/>
      <c r="R1284" s="249"/>
      <c r="S1284" s="249"/>
      <c r="T1284" s="250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1" t="s">
        <v>165</v>
      </c>
      <c r="AU1284" s="251" t="s">
        <v>85</v>
      </c>
      <c r="AV1284" s="13" t="s">
        <v>83</v>
      </c>
      <c r="AW1284" s="13" t="s">
        <v>32</v>
      </c>
      <c r="AX1284" s="13" t="s">
        <v>76</v>
      </c>
      <c r="AY1284" s="251" t="s">
        <v>156</v>
      </c>
    </row>
    <row r="1285" s="14" customFormat="1">
      <c r="A1285" s="14"/>
      <c r="B1285" s="252"/>
      <c r="C1285" s="253"/>
      <c r="D1285" s="243" t="s">
        <v>165</v>
      </c>
      <c r="E1285" s="254" t="s">
        <v>1</v>
      </c>
      <c r="F1285" s="255" t="s">
        <v>1026</v>
      </c>
      <c r="G1285" s="253"/>
      <c r="H1285" s="256">
        <v>174.71700000000001</v>
      </c>
      <c r="I1285" s="257"/>
      <c r="J1285" s="253"/>
      <c r="K1285" s="253"/>
      <c r="L1285" s="258"/>
      <c r="M1285" s="259"/>
      <c r="N1285" s="260"/>
      <c r="O1285" s="260"/>
      <c r="P1285" s="260"/>
      <c r="Q1285" s="260"/>
      <c r="R1285" s="260"/>
      <c r="S1285" s="260"/>
      <c r="T1285" s="261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2" t="s">
        <v>165</v>
      </c>
      <c r="AU1285" s="262" t="s">
        <v>85</v>
      </c>
      <c r="AV1285" s="14" t="s">
        <v>85</v>
      </c>
      <c r="AW1285" s="14" t="s">
        <v>32</v>
      </c>
      <c r="AX1285" s="14" t="s">
        <v>76</v>
      </c>
      <c r="AY1285" s="262" t="s">
        <v>156</v>
      </c>
    </row>
    <row r="1286" s="15" customFormat="1">
      <c r="A1286" s="15"/>
      <c r="B1286" s="263"/>
      <c r="C1286" s="264"/>
      <c r="D1286" s="243" t="s">
        <v>165</v>
      </c>
      <c r="E1286" s="265" t="s">
        <v>1</v>
      </c>
      <c r="F1286" s="266" t="s">
        <v>168</v>
      </c>
      <c r="G1286" s="264"/>
      <c r="H1286" s="267">
        <v>174.71700000000001</v>
      </c>
      <c r="I1286" s="268"/>
      <c r="J1286" s="264"/>
      <c r="K1286" s="264"/>
      <c r="L1286" s="269"/>
      <c r="M1286" s="270"/>
      <c r="N1286" s="271"/>
      <c r="O1286" s="271"/>
      <c r="P1286" s="271"/>
      <c r="Q1286" s="271"/>
      <c r="R1286" s="271"/>
      <c r="S1286" s="271"/>
      <c r="T1286" s="272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73" t="s">
        <v>165</v>
      </c>
      <c r="AU1286" s="273" t="s">
        <v>85</v>
      </c>
      <c r="AV1286" s="15" t="s">
        <v>163</v>
      </c>
      <c r="AW1286" s="15" t="s">
        <v>32</v>
      </c>
      <c r="AX1286" s="15" t="s">
        <v>83</v>
      </c>
      <c r="AY1286" s="273" t="s">
        <v>156</v>
      </c>
    </row>
    <row r="1287" s="2" customFormat="1" ht="49.05" customHeight="1">
      <c r="A1287" s="38"/>
      <c r="B1287" s="39"/>
      <c r="C1287" s="277" t="s">
        <v>1046</v>
      </c>
      <c r="D1287" s="277" t="s">
        <v>355</v>
      </c>
      <c r="E1287" s="278" t="s">
        <v>1047</v>
      </c>
      <c r="F1287" s="279" t="s">
        <v>1048</v>
      </c>
      <c r="G1287" s="280" t="s">
        <v>162</v>
      </c>
      <c r="H1287" s="281">
        <v>203.63300000000001</v>
      </c>
      <c r="I1287" s="282"/>
      <c r="J1287" s="283">
        <f>ROUND(I1287*H1287,2)</f>
        <v>0</v>
      </c>
      <c r="K1287" s="284"/>
      <c r="L1287" s="285"/>
      <c r="M1287" s="286" t="s">
        <v>1</v>
      </c>
      <c r="N1287" s="287" t="s">
        <v>41</v>
      </c>
      <c r="O1287" s="91"/>
      <c r="P1287" s="237">
        <f>O1287*H1287</f>
        <v>0</v>
      </c>
      <c r="Q1287" s="237">
        <v>0.0040000000000000001</v>
      </c>
      <c r="R1287" s="237">
        <f>Q1287*H1287</f>
        <v>0.81453200000000003</v>
      </c>
      <c r="S1287" s="237">
        <v>0</v>
      </c>
      <c r="T1287" s="238">
        <f>S1287*H1287</f>
        <v>0</v>
      </c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R1287" s="239" t="s">
        <v>501</v>
      </c>
      <c r="AT1287" s="239" t="s">
        <v>355</v>
      </c>
      <c r="AU1287" s="239" t="s">
        <v>85</v>
      </c>
      <c r="AY1287" s="17" t="s">
        <v>156</v>
      </c>
      <c r="BE1287" s="240">
        <f>IF(N1287="základní",J1287,0)</f>
        <v>0</v>
      </c>
      <c r="BF1287" s="240">
        <f>IF(N1287="snížená",J1287,0)</f>
        <v>0</v>
      </c>
      <c r="BG1287" s="240">
        <f>IF(N1287="zákl. přenesená",J1287,0)</f>
        <v>0</v>
      </c>
      <c r="BH1287" s="240">
        <f>IF(N1287="sníž. přenesená",J1287,0)</f>
        <v>0</v>
      </c>
      <c r="BI1287" s="240">
        <f>IF(N1287="nulová",J1287,0)</f>
        <v>0</v>
      </c>
      <c r="BJ1287" s="17" t="s">
        <v>83</v>
      </c>
      <c r="BK1287" s="240">
        <f>ROUND(I1287*H1287,2)</f>
        <v>0</v>
      </c>
      <c r="BL1287" s="17" t="s">
        <v>222</v>
      </c>
      <c r="BM1287" s="239" t="s">
        <v>1049</v>
      </c>
    </row>
    <row r="1288" s="14" customFormat="1">
      <c r="A1288" s="14"/>
      <c r="B1288" s="252"/>
      <c r="C1288" s="253"/>
      <c r="D1288" s="243" t="s">
        <v>165</v>
      </c>
      <c r="E1288" s="253"/>
      <c r="F1288" s="255" t="s">
        <v>1050</v>
      </c>
      <c r="G1288" s="253"/>
      <c r="H1288" s="256">
        <v>203.63300000000001</v>
      </c>
      <c r="I1288" s="257"/>
      <c r="J1288" s="253"/>
      <c r="K1288" s="253"/>
      <c r="L1288" s="258"/>
      <c r="M1288" s="259"/>
      <c r="N1288" s="260"/>
      <c r="O1288" s="260"/>
      <c r="P1288" s="260"/>
      <c r="Q1288" s="260"/>
      <c r="R1288" s="260"/>
      <c r="S1288" s="260"/>
      <c r="T1288" s="261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62" t="s">
        <v>165</v>
      </c>
      <c r="AU1288" s="262" t="s">
        <v>85</v>
      </c>
      <c r="AV1288" s="14" t="s">
        <v>85</v>
      </c>
      <c r="AW1288" s="14" t="s">
        <v>4</v>
      </c>
      <c r="AX1288" s="14" t="s">
        <v>83</v>
      </c>
      <c r="AY1288" s="262" t="s">
        <v>156</v>
      </c>
    </row>
    <row r="1289" s="2" customFormat="1" ht="24.15" customHeight="1">
      <c r="A1289" s="38"/>
      <c r="B1289" s="39"/>
      <c r="C1289" s="227" t="s">
        <v>1051</v>
      </c>
      <c r="D1289" s="227" t="s">
        <v>159</v>
      </c>
      <c r="E1289" s="228" t="s">
        <v>1052</v>
      </c>
      <c r="F1289" s="229" t="s">
        <v>1053</v>
      </c>
      <c r="G1289" s="230" t="s">
        <v>162</v>
      </c>
      <c r="H1289" s="231">
        <v>79.102000000000004</v>
      </c>
      <c r="I1289" s="232"/>
      <c r="J1289" s="233">
        <f>ROUND(I1289*H1289,2)</f>
        <v>0</v>
      </c>
      <c r="K1289" s="234"/>
      <c r="L1289" s="44"/>
      <c r="M1289" s="235" t="s">
        <v>1</v>
      </c>
      <c r="N1289" s="236" t="s">
        <v>41</v>
      </c>
      <c r="O1289" s="91"/>
      <c r="P1289" s="237">
        <f>O1289*H1289</f>
        <v>0</v>
      </c>
      <c r="Q1289" s="237">
        <v>0.00040000000000000002</v>
      </c>
      <c r="R1289" s="237">
        <f>Q1289*H1289</f>
        <v>0.031640800000000004</v>
      </c>
      <c r="S1289" s="237">
        <v>0</v>
      </c>
      <c r="T1289" s="238">
        <f>S1289*H1289</f>
        <v>0</v>
      </c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R1289" s="239" t="s">
        <v>222</v>
      </c>
      <c r="AT1289" s="239" t="s">
        <v>159</v>
      </c>
      <c r="AU1289" s="239" t="s">
        <v>85</v>
      </c>
      <c r="AY1289" s="17" t="s">
        <v>156</v>
      </c>
      <c r="BE1289" s="240">
        <f>IF(N1289="základní",J1289,0)</f>
        <v>0</v>
      </c>
      <c r="BF1289" s="240">
        <f>IF(N1289="snížená",J1289,0)</f>
        <v>0</v>
      </c>
      <c r="BG1289" s="240">
        <f>IF(N1289="zákl. přenesená",J1289,0)</f>
        <v>0</v>
      </c>
      <c r="BH1289" s="240">
        <f>IF(N1289="sníž. přenesená",J1289,0)</f>
        <v>0</v>
      </c>
      <c r="BI1289" s="240">
        <f>IF(N1289="nulová",J1289,0)</f>
        <v>0</v>
      </c>
      <c r="BJ1289" s="17" t="s">
        <v>83</v>
      </c>
      <c r="BK1289" s="240">
        <f>ROUND(I1289*H1289,2)</f>
        <v>0</v>
      </c>
      <c r="BL1289" s="17" t="s">
        <v>222</v>
      </c>
      <c r="BM1289" s="239" t="s">
        <v>1054</v>
      </c>
    </row>
    <row r="1290" s="13" customFormat="1">
      <c r="A1290" s="13"/>
      <c r="B1290" s="241"/>
      <c r="C1290" s="242"/>
      <c r="D1290" s="243" t="s">
        <v>165</v>
      </c>
      <c r="E1290" s="244" t="s">
        <v>1</v>
      </c>
      <c r="F1290" s="245" t="s">
        <v>374</v>
      </c>
      <c r="G1290" s="242"/>
      <c r="H1290" s="244" t="s">
        <v>1</v>
      </c>
      <c r="I1290" s="246"/>
      <c r="J1290" s="242"/>
      <c r="K1290" s="242"/>
      <c r="L1290" s="247"/>
      <c r="M1290" s="248"/>
      <c r="N1290" s="249"/>
      <c r="O1290" s="249"/>
      <c r="P1290" s="249"/>
      <c r="Q1290" s="249"/>
      <c r="R1290" s="249"/>
      <c r="S1290" s="249"/>
      <c r="T1290" s="250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51" t="s">
        <v>165</v>
      </c>
      <c r="AU1290" s="251" t="s">
        <v>85</v>
      </c>
      <c r="AV1290" s="13" t="s">
        <v>83</v>
      </c>
      <c r="AW1290" s="13" t="s">
        <v>32</v>
      </c>
      <c r="AX1290" s="13" t="s">
        <v>76</v>
      </c>
      <c r="AY1290" s="251" t="s">
        <v>156</v>
      </c>
    </row>
    <row r="1291" s="14" customFormat="1">
      <c r="A1291" s="14"/>
      <c r="B1291" s="252"/>
      <c r="C1291" s="253"/>
      <c r="D1291" s="243" t="s">
        <v>165</v>
      </c>
      <c r="E1291" s="254" t="s">
        <v>1</v>
      </c>
      <c r="F1291" s="255" t="s">
        <v>1055</v>
      </c>
      <c r="G1291" s="253"/>
      <c r="H1291" s="256">
        <v>79.102000000000004</v>
      </c>
      <c r="I1291" s="257"/>
      <c r="J1291" s="253"/>
      <c r="K1291" s="253"/>
      <c r="L1291" s="258"/>
      <c r="M1291" s="259"/>
      <c r="N1291" s="260"/>
      <c r="O1291" s="260"/>
      <c r="P1291" s="260"/>
      <c r="Q1291" s="260"/>
      <c r="R1291" s="260"/>
      <c r="S1291" s="260"/>
      <c r="T1291" s="261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62" t="s">
        <v>165</v>
      </c>
      <c r="AU1291" s="262" t="s">
        <v>85</v>
      </c>
      <c r="AV1291" s="14" t="s">
        <v>85</v>
      </c>
      <c r="AW1291" s="14" t="s">
        <v>32</v>
      </c>
      <c r="AX1291" s="14" t="s">
        <v>76</v>
      </c>
      <c r="AY1291" s="262" t="s">
        <v>156</v>
      </c>
    </row>
    <row r="1292" s="15" customFormat="1">
      <c r="A1292" s="15"/>
      <c r="B1292" s="263"/>
      <c r="C1292" s="264"/>
      <c r="D1292" s="243" t="s">
        <v>165</v>
      </c>
      <c r="E1292" s="265" t="s">
        <v>1</v>
      </c>
      <c r="F1292" s="266" t="s">
        <v>168</v>
      </c>
      <c r="G1292" s="264"/>
      <c r="H1292" s="267">
        <v>79.102000000000004</v>
      </c>
      <c r="I1292" s="268"/>
      <c r="J1292" s="264"/>
      <c r="K1292" s="264"/>
      <c r="L1292" s="269"/>
      <c r="M1292" s="270"/>
      <c r="N1292" s="271"/>
      <c r="O1292" s="271"/>
      <c r="P1292" s="271"/>
      <c r="Q1292" s="271"/>
      <c r="R1292" s="271"/>
      <c r="S1292" s="271"/>
      <c r="T1292" s="272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T1292" s="273" t="s">
        <v>165</v>
      </c>
      <c r="AU1292" s="273" t="s">
        <v>85</v>
      </c>
      <c r="AV1292" s="15" t="s">
        <v>163</v>
      </c>
      <c r="AW1292" s="15" t="s">
        <v>32</v>
      </c>
      <c r="AX1292" s="15" t="s">
        <v>83</v>
      </c>
      <c r="AY1292" s="273" t="s">
        <v>156</v>
      </c>
    </row>
    <row r="1293" s="2" customFormat="1" ht="49.05" customHeight="1">
      <c r="A1293" s="38"/>
      <c r="B1293" s="39"/>
      <c r="C1293" s="277" t="s">
        <v>1056</v>
      </c>
      <c r="D1293" s="277" t="s">
        <v>355</v>
      </c>
      <c r="E1293" s="278" t="s">
        <v>1057</v>
      </c>
      <c r="F1293" s="279" t="s">
        <v>1058</v>
      </c>
      <c r="G1293" s="280" t="s">
        <v>162</v>
      </c>
      <c r="H1293" s="281">
        <v>92.192999999999998</v>
      </c>
      <c r="I1293" s="282"/>
      <c r="J1293" s="283">
        <f>ROUND(I1293*H1293,2)</f>
        <v>0</v>
      </c>
      <c r="K1293" s="284"/>
      <c r="L1293" s="285"/>
      <c r="M1293" s="286" t="s">
        <v>1</v>
      </c>
      <c r="N1293" s="287" t="s">
        <v>41</v>
      </c>
      <c r="O1293" s="91"/>
      <c r="P1293" s="237">
        <f>O1293*H1293</f>
        <v>0</v>
      </c>
      <c r="Q1293" s="237">
        <v>0.0054000000000000003</v>
      </c>
      <c r="R1293" s="237">
        <f>Q1293*H1293</f>
        <v>0.49784220000000001</v>
      </c>
      <c r="S1293" s="237">
        <v>0</v>
      </c>
      <c r="T1293" s="238">
        <f>S1293*H1293</f>
        <v>0</v>
      </c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R1293" s="239" t="s">
        <v>501</v>
      </c>
      <c r="AT1293" s="239" t="s">
        <v>355</v>
      </c>
      <c r="AU1293" s="239" t="s">
        <v>85</v>
      </c>
      <c r="AY1293" s="17" t="s">
        <v>156</v>
      </c>
      <c r="BE1293" s="240">
        <f>IF(N1293="základní",J1293,0)</f>
        <v>0</v>
      </c>
      <c r="BF1293" s="240">
        <f>IF(N1293="snížená",J1293,0)</f>
        <v>0</v>
      </c>
      <c r="BG1293" s="240">
        <f>IF(N1293="zákl. přenesená",J1293,0)</f>
        <v>0</v>
      </c>
      <c r="BH1293" s="240">
        <f>IF(N1293="sníž. přenesená",J1293,0)</f>
        <v>0</v>
      </c>
      <c r="BI1293" s="240">
        <f>IF(N1293="nulová",J1293,0)</f>
        <v>0</v>
      </c>
      <c r="BJ1293" s="17" t="s">
        <v>83</v>
      </c>
      <c r="BK1293" s="240">
        <f>ROUND(I1293*H1293,2)</f>
        <v>0</v>
      </c>
      <c r="BL1293" s="17" t="s">
        <v>222</v>
      </c>
      <c r="BM1293" s="239" t="s">
        <v>1059</v>
      </c>
    </row>
    <row r="1294" s="14" customFormat="1">
      <c r="A1294" s="14"/>
      <c r="B1294" s="252"/>
      <c r="C1294" s="253"/>
      <c r="D1294" s="243" t="s">
        <v>165</v>
      </c>
      <c r="E1294" s="253"/>
      <c r="F1294" s="255" t="s">
        <v>1060</v>
      </c>
      <c r="G1294" s="253"/>
      <c r="H1294" s="256">
        <v>92.192999999999998</v>
      </c>
      <c r="I1294" s="257"/>
      <c r="J1294" s="253"/>
      <c r="K1294" s="253"/>
      <c r="L1294" s="258"/>
      <c r="M1294" s="259"/>
      <c r="N1294" s="260"/>
      <c r="O1294" s="260"/>
      <c r="P1294" s="260"/>
      <c r="Q1294" s="260"/>
      <c r="R1294" s="260"/>
      <c r="S1294" s="260"/>
      <c r="T1294" s="261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62" t="s">
        <v>165</v>
      </c>
      <c r="AU1294" s="262" t="s">
        <v>85</v>
      </c>
      <c r="AV1294" s="14" t="s">
        <v>85</v>
      </c>
      <c r="AW1294" s="14" t="s">
        <v>4</v>
      </c>
      <c r="AX1294" s="14" t="s">
        <v>83</v>
      </c>
      <c r="AY1294" s="262" t="s">
        <v>156</v>
      </c>
    </row>
    <row r="1295" s="2" customFormat="1" ht="24.15" customHeight="1">
      <c r="A1295" s="38"/>
      <c r="B1295" s="39"/>
      <c r="C1295" s="227" t="s">
        <v>1061</v>
      </c>
      <c r="D1295" s="227" t="s">
        <v>159</v>
      </c>
      <c r="E1295" s="228" t="s">
        <v>1062</v>
      </c>
      <c r="F1295" s="229" t="s">
        <v>1063</v>
      </c>
      <c r="G1295" s="230" t="s">
        <v>162</v>
      </c>
      <c r="H1295" s="231">
        <v>21.812000000000001</v>
      </c>
      <c r="I1295" s="232"/>
      <c r="J1295" s="233">
        <f>ROUND(I1295*H1295,2)</f>
        <v>0</v>
      </c>
      <c r="K1295" s="234"/>
      <c r="L1295" s="44"/>
      <c r="M1295" s="235" t="s">
        <v>1</v>
      </c>
      <c r="N1295" s="236" t="s">
        <v>41</v>
      </c>
      <c r="O1295" s="91"/>
      <c r="P1295" s="237">
        <f>O1295*H1295</f>
        <v>0</v>
      </c>
      <c r="Q1295" s="237">
        <v>0.00040000000000000002</v>
      </c>
      <c r="R1295" s="237">
        <f>Q1295*H1295</f>
        <v>0.0087248000000000013</v>
      </c>
      <c r="S1295" s="237">
        <v>0</v>
      </c>
      <c r="T1295" s="238">
        <f>S1295*H1295</f>
        <v>0</v>
      </c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R1295" s="239" t="s">
        <v>222</v>
      </c>
      <c r="AT1295" s="239" t="s">
        <v>159</v>
      </c>
      <c r="AU1295" s="239" t="s">
        <v>85</v>
      </c>
      <c r="AY1295" s="17" t="s">
        <v>156</v>
      </c>
      <c r="BE1295" s="240">
        <f>IF(N1295="základní",J1295,0)</f>
        <v>0</v>
      </c>
      <c r="BF1295" s="240">
        <f>IF(N1295="snížená",J1295,0)</f>
        <v>0</v>
      </c>
      <c r="BG1295" s="240">
        <f>IF(N1295="zákl. přenesená",J1295,0)</f>
        <v>0</v>
      </c>
      <c r="BH1295" s="240">
        <f>IF(N1295="sníž. přenesená",J1295,0)</f>
        <v>0</v>
      </c>
      <c r="BI1295" s="240">
        <f>IF(N1295="nulová",J1295,0)</f>
        <v>0</v>
      </c>
      <c r="BJ1295" s="17" t="s">
        <v>83</v>
      </c>
      <c r="BK1295" s="240">
        <f>ROUND(I1295*H1295,2)</f>
        <v>0</v>
      </c>
      <c r="BL1295" s="17" t="s">
        <v>222</v>
      </c>
      <c r="BM1295" s="239" t="s">
        <v>1064</v>
      </c>
    </row>
    <row r="1296" s="13" customFormat="1">
      <c r="A1296" s="13"/>
      <c r="B1296" s="241"/>
      <c r="C1296" s="242"/>
      <c r="D1296" s="243" t="s">
        <v>165</v>
      </c>
      <c r="E1296" s="244" t="s">
        <v>1</v>
      </c>
      <c r="F1296" s="245" t="s">
        <v>374</v>
      </c>
      <c r="G1296" s="242"/>
      <c r="H1296" s="244" t="s">
        <v>1</v>
      </c>
      <c r="I1296" s="246"/>
      <c r="J1296" s="242"/>
      <c r="K1296" s="242"/>
      <c r="L1296" s="247"/>
      <c r="M1296" s="248"/>
      <c r="N1296" s="249"/>
      <c r="O1296" s="249"/>
      <c r="P1296" s="249"/>
      <c r="Q1296" s="249"/>
      <c r="R1296" s="249"/>
      <c r="S1296" s="249"/>
      <c r="T1296" s="250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51" t="s">
        <v>165</v>
      </c>
      <c r="AU1296" s="251" t="s">
        <v>85</v>
      </c>
      <c r="AV1296" s="13" t="s">
        <v>83</v>
      </c>
      <c r="AW1296" s="13" t="s">
        <v>32</v>
      </c>
      <c r="AX1296" s="13" t="s">
        <v>76</v>
      </c>
      <c r="AY1296" s="251" t="s">
        <v>156</v>
      </c>
    </row>
    <row r="1297" s="14" customFormat="1">
      <c r="A1297" s="14"/>
      <c r="B1297" s="252"/>
      <c r="C1297" s="253"/>
      <c r="D1297" s="243" t="s">
        <v>165</v>
      </c>
      <c r="E1297" s="254" t="s">
        <v>1</v>
      </c>
      <c r="F1297" s="255" t="s">
        <v>1037</v>
      </c>
      <c r="G1297" s="253"/>
      <c r="H1297" s="256">
        <v>11.438000000000001</v>
      </c>
      <c r="I1297" s="257"/>
      <c r="J1297" s="253"/>
      <c r="K1297" s="253"/>
      <c r="L1297" s="258"/>
      <c r="M1297" s="259"/>
      <c r="N1297" s="260"/>
      <c r="O1297" s="260"/>
      <c r="P1297" s="260"/>
      <c r="Q1297" s="260"/>
      <c r="R1297" s="260"/>
      <c r="S1297" s="260"/>
      <c r="T1297" s="261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2" t="s">
        <v>165</v>
      </c>
      <c r="AU1297" s="262" t="s">
        <v>85</v>
      </c>
      <c r="AV1297" s="14" t="s">
        <v>85</v>
      </c>
      <c r="AW1297" s="14" t="s">
        <v>32</v>
      </c>
      <c r="AX1297" s="14" t="s">
        <v>76</v>
      </c>
      <c r="AY1297" s="262" t="s">
        <v>156</v>
      </c>
    </row>
    <row r="1298" s="14" customFormat="1">
      <c r="A1298" s="14"/>
      <c r="B1298" s="252"/>
      <c r="C1298" s="253"/>
      <c r="D1298" s="243" t="s">
        <v>165</v>
      </c>
      <c r="E1298" s="254" t="s">
        <v>1</v>
      </c>
      <c r="F1298" s="255" t="s">
        <v>1038</v>
      </c>
      <c r="G1298" s="253"/>
      <c r="H1298" s="256">
        <v>10.374000000000001</v>
      </c>
      <c r="I1298" s="257"/>
      <c r="J1298" s="253"/>
      <c r="K1298" s="253"/>
      <c r="L1298" s="258"/>
      <c r="M1298" s="259"/>
      <c r="N1298" s="260"/>
      <c r="O1298" s="260"/>
      <c r="P1298" s="260"/>
      <c r="Q1298" s="260"/>
      <c r="R1298" s="260"/>
      <c r="S1298" s="260"/>
      <c r="T1298" s="261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62" t="s">
        <v>165</v>
      </c>
      <c r="AU1298" s="262" t="s">
        <v>85</v>
      </c>
      <c r="AV1298" s="14" t="s">
        <v>85</v>
      </c>
      <c r="AW1298" s="14" t="s">
        <v>32</v>
      </c>
      <c r="AX1298" s="14" t="s">
        <v>76</v>
      </c>
      <c r="AY1298" s="262" t="s">
        <v>156</v>
      </c>
    </row>
    <row r="1299" s="15" customFormat="1">
      <c r="A1299" s="15"/>
      <c r="B1299" s="263"/>
      <c r="C1299" s="264"/>
      <c r="D1299" s="243" t="s">
        <v>165</v>
      </c>
      <c r="E1299" s="265" t="s">
        <v>1</v>
      </c>
      <c r="F1299" s="266" t="s">
        <v>168</v>
      </c>
      <c r="G1299" s="264"/>
      <c r="H1299" s="267">
        <v>21.812000000000001</v>
      </c>
      <c r="I1299" s="268"/>
      <c r="J1299" s="264"/>
      <c r="K1299" s="264"/>
      <c r="L1299" s="269"/>
      <c r="M1299" s="270"/>
      <c r="N1299" s="271"/>
      <c r="O1299" s="271"/>
      <c r="P1299" s="271"/>
      <c r="Q1299" s="271"/>
      <c r="R1299" s="271"/>
      <c r="S1299" s="271"/>
      <c r="T1299" s="272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73" t="s">
        <v>165</v>
      </c>
      <c r="AU1299" s="273" t="s">
        <v>85</v>
      </c>
      <c r="AV1299" s="15" t="s">
        <v>163</v>
      </c>
      <c r="AW1299" s="15" t="s">
        <v>32</v>
      </c>
      <c r="AX1299" s="15" t="s">
        <v>83</v>
      </c>
      <c r="AY1299" s="273" t="s">
        <v>156</v>
      </c>
    </row>
    <row r="1300" s="2" customFormat="1" ht="49.05" customHeight="1">
      <c r="A1300" s="38"/>
      <c r="B1300" s="39"/>
      <c r="C1300" s="277" t="s">
        <v>1065</v>
      </c>
      <c r="D1300" s="277" t="s">
        <v>355</v>
      </c>
      <c r="E1300" s="278" t="s">
        <v>1057</v>
      </c>
      <c r="F1300" s="279" t="s">
        <v>1058</v>
      </c>
      <c r="G1300" s="280" t="s">
        <v>162</v>
      </c>
      <c r="H1300" s="281">
        <v>26.632000000000001</v>
      </c>
      <c r="I1300" s="282"/>
      <c r="J1300" s="283">
        <f>ROUND(I1300*H1300,2)</f>
        <v>0</v>
      </c>
      <c r="K1300" s="284"/>
      <c r="L1300" s="285"/>
      <c r="M1300" s="286" t="s">
        <v>1</v>
      </c>
      <c r="N1300" s="287" t="s">
        <v>41</v>
      </c>
      <c r="O1300" s="91"/>
      <c r="P1300" s="237">
        <f>O1300*H1300</f>
        <v>0</v>
      </c>
      <c r="Q1300" s="237">
        <v>0.0054000000000000003</v>
      </c>
      <c r="R1300" s="237">
        <f>Q1300*H1300</f>
        <v>0.14381280000000002</v>
      </c>
      <c r="S1300" s="237">
        <v>0</v>
      </c>
      <c r="T1300" s="238">
        <f>S1300*H1300</f>
        <v>0</v>
      </c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R1300" s="239" t="s">
        <v>501</v>
      </c>
      <c r="AT1300" s="239" t="s">
        <v>355</v>
      </c>
      <c r="AU1300" s="239" t="s">
        <v>85</v>
      </c>
      <c r="AY1300" s="17" t="s">
        <v>156</v>
      </c>
      <c r="BE1300" s="240">
        <f>IF(N1300="základní",J1300,0)</f>
        <v>0</v>
      </c>
      <c r="BF1300" s="240">
        <f>IF(N1300="snížená",J1300,0)</f>
        <v>0</v>
      </c>
      <c r="BG1300" s="240">
        <f>IF(N1300="zákl. přenesená",J1300,0)</f>
        <v>0</v>
      </c>
      <c r="BH1300" s="240">
        <f>IF(N1300="sníž. přenesená",J1300,0)</f>
        <v>0</v>
      </c>
      <c r="BI1300" s="240">
        <f>IF(N1300="nulová",J1300,0)</f>
        <v>0</v>
      </c>
      <c r="BJ1300" s="17" t="s">
        <v>83</v>
      </c>
      <c r="BK1300" s="240">
        <f>ROUND(I1300*H1300,2)</f>
        <v>0</v>
      </c>
      <c r="BL1300" s="17" t="s">
        <v>222</v>
      </c>
      <c r="BM1300" s="239" t="s">
        <v>1066</v>
      </c>
    </row>
    <row r="1301" s="14" customFormat="1">
      <c r="A1301" s="14"/>
      <c r="B1301" s="252"/>
      <c r="C1301" s="253"/>
      <c r="D1301" s="243" t="s">
        <v>165</v>
      </c>
      <c r="E1301" s="253"/>
      <c r="F1301" s="255" t="s">
        <v>1067</v>
      </c>
      <c r="G1301" s="253"/>
      <c r="H1301" s="256">
        <v>26.632000000000001</v>
      </c>
      <c r="I1301" s="257"/>
      <c r="J1301" s="253"/>
      <c r="K1301" s="253"/>
      <c r="L1301" s="258"/>
      <c r="M1301" s="259"/>
      <c r="N1301" s="260"/>
      <c r="O1301" s="260"/>
      <c r="P1301" s="260"/>
      <c r="Q1301" s="260"/>
      <c r="R1301" s="260"/>
      <c r="S1301" s="260"/>
      <c r="T1301" s="261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62" t="s">
        <v>165</v>
      </c>
      <c r="AU1301" s="262" t="s">
        <v>85</v>
      </c>
      <c r="AV1301" s="14" t="s">
        <v>85</v>
      </c>
      <c r="AW1301" s="14" t="s">
        <v>4</v>
      </c>
      <c r="AX1301" s="14" t="s">
        <v>83</v>
      </c>
      <c r="AY1301" s="262" t="s">
        <v>156</v>
      </c>
    </row>
    <row r="1302" s="2" customFormat="1" ht="33" customHeight="1">
      <c r="A1302" s="38"/>
      <c r="B1302" s="39"/>
      <c r="C1302" s="227" t="s">
        <v>1068</v>
      </c>
      <c r="D1302" s="227" t="s">
        <v>159</v>
      </c>
      <c r="E1302" s="228" t="s">
        <v>1069</v>
      </c>
      <c r="F1302" s="229" t="s">
        <v>1070</v>
      </c>
      <c r="G1302" s="230" t="s">
        <v>1071</v>
      </c>
      <c r="H1302" s="288"/>
      <c r="I1302" s="232"/>
      <c r="J1302" s="233">
        <f>ROUND(I1302*H1302,2)</f>
        <v>0</v>
      </c>
      <c r="K1302" s="234"/>
      <c r="L1302" s="44"/>
      <c r="M1302" s="235" t="s">
        <v>1</v>
      </c>
      <c r="N1302" s="236" t="s">
        <v>41</v>
      </c>
      <c r="O1302" s="91"/>
      <c r="P1302" s="237">
        <f>O1302*H1302</f>
        <v>0</v>
      </c>
      <c r="Q1302" s="237">
        <v>0</v>
      </c>
      <c r="R1302" s="237">
        <f>Q1302*H1302</f>
        <v>0</v>
      </c>
      <c r="S1302" s="237">
        <v>0</v>
      </c>
      <c r="T1302" s="238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239" t="s">
        <v>222</v>
      </c>
      <c r="AT1302" s="239" t="s">
        <v>159</v>
      </c>
      <c r="AU1302" s="239" t="s">
        <v>85</v>
      </c>
      <c r="AY1302" s="17" t="s">
        <v>156</v>
      </c>
      <c r="BE1302" s="240">
        <f>IF(N1302="základní",J1302,0)</f>
        <v>0</v>
      </c>
      <c r="BF1302" s="240">
        <f>IF(N1302="snížená",J1302,0)</f>
        <v>0</v>
      </c>
      <c r="BG1302" s="240">
        <f>IF(N1302="zákl. přenesená",J1302,0)</f>
        <v>0</v>
      </c>
      <c r="BH1302" s="240">
        <f>IF(N1302="sníž. přenesená",J1302,0)</f>
        <v>0</v>
      </c>
      <c r="BI1302" s="240">
        <f>IF(N1302="nulová",J1302,0)</f>
        <v>0</v>
      </c>
      <c r="BJ1302" s="17" t="s">
        <v>83</v>
      </c>
      <c r="BK1302" s="240">
        <f>ROUND(I1302*H1302,2)</f>
        <v>0</v>
      </c>
      <c r="BL1302" s="17" t="s">
        <v>222</v>
      </c>
      <c r="BM1302" s="239" t="s">
        <v>1072</v>
      </c>
    </row>
    <row r="1303" s="2" customFormat="1" ht="37.8" customHeight="1">
      <c r="A1303" s="38"/>
      <c r="B1303" s="39"/>
      <c r="C1303" s="227" t="s">
        <v>1073</v>
      </c>
      <c r="D1303" s="227" t="s">
        <v>159</v>
      </c>
      <c r="E1303" s="228" t="s">
        <v>1074</v>
      </c>
      <c r="F1303" s="229" t="s">
        <v>1075</v>
      </c>
      <c r="G1303" s="230" t="s">
        <v>1071</v>
      </c>
      <c r="H1303" s="288"/>
      <c r="I1303" s="232"/>
      <c r="J1303" s="233">
        <f>ROUND(I1303*H1303,2)</f>
        <v>0</v>
      </c>
      <c r="K1303" s="234"/>
      <c r="L1303" s="44"/>
      <c r="M1303" s="235" t="s">
        <v>1</v>
      </c>
      <c r="N1303" s="236" t="s">
        <v>41</v>
      </c>
      <c r="O1303" s="91"/>
      <c r="P1303" s="237">
        <f>O1303*H1303</f>
        <v>0</v>
      </c>
      <c r="Q1303" s="237">
        <v>0</v>
      </c>
      <c r="R1303" s="237">
        <f>Q1303*H1303</f>
        <v>0</v>
      </c>
      <c r="S1303" s="237">
        <v>0</v>
      </c>
      <c r="T1303" s="238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239" t="s">
        <v>222</v>
      </c>
      <c r="AT1303" s="239" t="s">
        <v>159</v>
      </c>
      <c r="AU1303" s="239" t="s">
        <v>85</v>
      </c>
      <c r="AY1303" s="17" t="s">
        <v>156</v>
      </c>
      <c r="BE1303" s="240">
        <f>IF(N1303="základní",J1303,0)</f>
        <v>0</v>
      </c>
      <c r="BF1303" s="240">
        <f>IF(N1303="snížená",J1303,0)</f>
        <v>0</v>
      </c>
      <c r="BG1303" s="240">
        <f>IF(N1303="zákl. přenesená",J1303,0)</f>
        <v>0</v>
      </c>
      <c r="BH1303" s="240">
        <f>IF(N1303="sníž. přenesená",J1303,0)</f>
        <v>0</v>
      </c>
      <c r="BI1303" s="240">
        <f>IF(N1303="nulová",J1303,0)</f>
        <v>0</v>
      </c>
      <c r="BJ1303" s="17" t="s">
        <v>83</v>
      </c>
      <c r="BK1303" s="240">
        <f>ROUND(I1303*H1303,2)</f>
        <v>0</v>
      </c>
      <c r="BL1303" s="17" t="s">
        <v>222</v>
      </c>
      <c r="BM1303" s="239" t="s">
        <v>1076</v>
      </c>
    </row>
    <row r="1304" s="12" customFormat="1" ht="22.8" customHeight="1">
      <c r="A1304" s="12"/>
      <c r="B1304" s="211"/>
      <c r="C1304" s="212"/>
      <c r="D1304" s="213" t="s">
        <v>75</v>
      </c>
      <c r="E1304" s="225" t="s">
        <v>218</v>
      </c>
      <c r="F1304" s="225" t="s">
        <v>219</v>
      </c>
      <c r="G1304" s="212"/>
      <c r="H1304" s="212"/>
      <c r="I1304" s="215"/>
      <c r="J1304" s="226">
        <f>BK1304</f>
        <v>0</v>
      </c>
      <c r="K1304" s="212"/>
      <c r="L1304" s="217"/>
      <c r="M1304" s="218"/>
      <c r="N1304" s="219"/>
      <c r="O1304" s="219"/>
      <c r="P1304" s="220">
        <f>SUM(P1305:P1399)</f>
        <v>0</v>
      </c>
      <c r="Q1304" s="219"/>
      <c r="R1304" s="220">
        <f>SUM(R1305:R1399)</f>
        <v>2.3789426000000002</v>
      </c>
      <c r="S1304" s="219"/>
      <c r="T1304" s="221">
        <f>SUM(T1305:T1399)</f>
        <v>0</v>
      </c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R1304" s="222" t="s">
        <v>85</v>
      </c>
      <c r="AT1304" s="223" t="s">
        <v>75</v>
      </c>
      <c r="AU1304" s="223" t="s">
        <v>83</v>
      </c>
      <c r="AY1304" s="222" t="s">
        <v>156</v>
      </c>
      <c r="BK1304" s="224">
        <f>SUM(BK1305:BK1399)</f>
        <v>0</v>
      </c>
    </row>
    <row r="1305" s="2" customFormat="1" ht="24.15" customHeight="1">
      <c r="A1305" s="38"/>
      <c r="B1305" s="39"/>
      <c r="C1305" s="227" t="s">
        <v>1077</v>
      </c>
      <c r="D1305" s="227" t="s">
        <v>159</v>
      </c>
      <c r="E1305" s="228" t="s">
        <v>1078</v>
      </c>
      <c r="F1305" s="229" t="s">
        <v>1079</v>
      </c>
      <c r="G1305" s="230" t="s">
        <v>162</v>
      </c>
      <c r="H1305" s="231">
        <v>270.238</v>
      </c>
      <c r="I1305" s="232"/>
      <c r="J1305" s="233">
        <f>ROUND(I1305*H1305,2)</f>
        <v>0</v>
      </c>
      <c r="K1305" s="234"/>
      <c r="L1305" s="44"/>
      <c r="M1305" s="235" t="s">
        <v>1</v>
      </c>
      <c r="N1305" s="236" t="s">
        <v>41</v>
      </c>
      <c r="O1305" s="91"/>
      <c r="P1305" s="237">
        <f>O1305*H1305</f>
        <v>0</v>
      </c>
      <c r="Q1305" s="237">
        <v>0</v>
      </c>
      <c r="R1305" s="237">
        <f>Q1305*H1305</f>
        <v>0</v>
      </c>
      <c r="S1305" s="237">
        <v>0</v>
      </c>
      <c r="T1305" s="238">
        <f>S1305*H1305</f>
        <v>0</v>
      </c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R1305" s="239" t="s">
        <v>222</v>
      </c>
      <c r="AT1305" s="239" t="s">
        <v>159</v>
      </c>
      <c r="AU1305" s="239" t="s">
        <v>85</v>
      </c>
      <c r="AY1305" s="17" t="s">
        <v>156</v>
      </c>
      <c r="BE1305" s="240">
        <f>IF(N1305="základní",J1305,0)</f>
        <v>0</v>
      </c>
      <c r="BF1305" s="240">
        <f>IF(N1305="snížená",J1305,0)</f>
        <v>0</v>
      </c>
      <c r="BG1305" s="240">
        <f>IF(N1305="zákl. přenesená",J1305,0)</f>
        <v>0</v>
      </c>
      <c r="BH1305" s="240">
        <f>IF(N1305="sníž. přenesená",J1305,0)</f>
        <v>0</v>
      </c>
      <c r="BI1305" s="240">
        <f>IF(N1305="nulová",J1305,0)</f>
        <v>0</v>
      </c>
      <c r="BJ1305" s="17" t="s">
        <v>83</v>
      </c>
      <c r="BK1305" s="240">
        <f>ROUND(I1305*H1305,2)</f>
        <v>0</v>
      </c>
      <c r="BL1305" s="17" t="s">
        <v>222</v>
      </c>
      <c r="BM1305" s="239" t="s">
        <v>1080</v>
      </c>
    </row>
    <row r="1306" s="13" customFormat="1">
      <c r="A1306" s="13"/>
      <c r="B1306" s="241"/>
      <c r="C1306" s="242"/>
      <c r="D1306" s="243" t="s">
        <v>165</v>
      </c>
      <c r="E1306" s="244" t="s">
        <v>1</v>
      </c>
      <c r="F1306" s="245" t="s">
        <v>1081</v>
      </c>
      <c r="G1306" s="242"/>
      <c r="H1306" s="244" t="s">
        <v>1</v>
      </c>
      <c r="I1306" s="246"/>
      <c r="J1306" s="242"/>
      <c r="K1306" s="242"/>
      <c r="L1306" s="247"/>
      <c r="M1306" s="248"/>
      <c r="N1306" s="249"/>
      <c r="O1306" s="249"/>
      <c r="P1306" s="249"/>
      <c r="Q1306" s="249"/>
      <c r="R1306" s="249"/>
      <c r="S1306" s="249"/>
      <c r="T1306" s="250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51" t="s">
        <v>165</v>
      </c>
      <c r="AU1306" s="251" t="s">
        <v>85</v>
      </c>
      <c r="AV1306" s="13" t="s">
        <v>83</v>
      </c>
      <c r="AW1306" s="13" t="s">
        <v>32</v>
      </c>
      <c r="AX1306" s="13" t="s">
        <v>76</v>
      </c>
      <c r="AY1306" s="251" t="s">
        <v>156</v>
      </c>
    </row>
    <row r="1307" s="13" customFormat="1">
      <c r="A1307" s="13"/>
      <c r="B1307" s="241"/>
      <c r="C1307" s="242"/>
      <c r="D1307" s="243" t="s">
        <v>165</v>
      </c>
      <c r="E1307" s="244" t="s">
        <v>1</v>
      </c>
      <c r="F1307" s="245" t="s">
        <v>471</v>
      </c>
      <c r="G1307" s="242"/>
      <c r="H1307" s="244" t="s">
        <v>1</v>
      </c>
      <c r="I1307" s="246"/>
      <c r="J1307" s="242"/>
      <c r="K1307" s="242"/>
      <c r="L1307" s="247"/>
      <c r="M1307" s="248"/>
      <c r="N1307" s="249"/>
      <c r="O1307" s="249"/>
      <c r="P1307" s="249"/>
      <c r="Q1307" s="249"/>
      <c r="R1307" s="249"/>
      <c r="S1307" s="249"/>
      <c r="T1307" s="250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51" t="s">
        <v>165</v>
      </c>
      <c r="AU1307" s="251" t="s">
        <v>85</v>
      </c>
      <c r="AV1307" s="13" t="s">
        <v>83</v>
      </c>
      <c r="AW1307" s="13" t="s">
        <v>32</v>
      </c>
      <c r="AX1307" s="13" t="s">
        <v>76</v>
      </c>
      <c r="AY1307" s="251" t="s">
        <v>156</v>
      </c>
    </row>
    <row r="1308" s="14" customFormat="1">
      <c r="A1308" s="14"/>
      <c r="B1308" s="252"/>
      <c r="C1308" s="253"/>
      <c r="D1308" s="243" t="s">
        <v>165</v>
      </c>
      <c r="E1308" s="254" t="s">
        <v>1</v>
      </c>
      <c r="F1308" s="255" t="s">
        <v>1082</v>
      </c>
      <c r="G1308" s="253"/>
      <c r="H1308" s="256">
        <v>33.210000000000001</v>
      </c>
      <c r="I1308" s="257"/>
      <c r="J1308" s="253"/>
      <c r="K1308" s="253"/>
      <c r="L1308" s="258"/>
      <c r="M1308" s="259"/>
      <c r="N1308" s="260"/>
      <c r="O1308" s="260"/>
      <c r="P1308" s="260"/>
      <c r="Q1308" s="260"/>
      <c r="R1308" s="260"/>
      <c r="S1308" s="260"/>
      <c r="T1308" s="261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62" t="s">
        <v>165</v>
      </c>
      <c r="AU1308" s="262" t="s">
        <v>85</v>
      </c>
      <c r="AV1308" s="14" t="s">
        <v>85</v>
      </c>
      <c r="AW1308" s="14" t="s">
        <v>32</v>
      </c>
      <c r="AX1308" s="14" t="s">
        <v>76</v>
      </c>
      <c r="AY1308" s="262" t="s">
        <v>156</v>
      </c>
    </row>
    <row r="1309" s="14" customFormat="1">
      <c r="A1309" s="14"/>
      <c r="B1309" s="252"/>
      <c r="C1309" s="253"/>
      <c r="D1309" s="243" t="s">
        <v>165</v>
      </c>
      <c r="E1309" s="254" t="s">
        <v>1</v>
      </c>
      <c r="F1309" s="255" t="s">
        <v>1083</v>
      </c>
      <c r="G1309" s="253"/>
      <c r="H1309" s="256">
        <v>2.0670000000000002</v>
      </c>
      <c r="I1309" s="257"/>
      <c r="J1309" s="253"/>
      <c r="K1309" s="253"/>
      <c r="L1309" s="258"/>
      <c r="M1309" s="259"/>
      <c r="N1309" s="260"/>
      <c r="O1309" s="260"/>
      <c r="P1309" s="260"/>
      <c r="Q1309" s="260"/>
      <c r="R1309" s="260"/>
      <c r="S1309" s="260"/>
      <c r="T1309" s="261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62" t="s">
        <v>165</v>
      </c>
      <c r="AU1309" s="262" t="s">
        <v>85</v>
      </c>
      <c r="AV1309" s="14" t="s">
        <v>85</v>
      </c>
      <c r="AW1309" s="14" t="s">
        <v>32</v>
      </c>
      <c r="AX1309" s="14" t="s">
        <v>76</v>
      </c>
      <c r="AY1309" s="262" t="s">
        <v>156</v>
      </c>
    </row>
    <row r="1310" s="14" customFormat="1">
      <c r="A1310" s="14"/>
      <c r="B1310" s="252"/>
      <c r="C1310" s="253"/>
      <c r="D1310" s="243" t="s">
        <v>165</v>
      </c>
      <c r="E1310" s="254" t="s">
        <v>1</v>
      </c>
      <c r="F1310" s="255" t="s">
        <v>1084</v>
      </c>
      <c r="G1310" s="253"/>
      <c r="H1310" s="256">
        <v>2.9609999999999999</v>
      </c>
      <c r="I1310" s="257"/>
      <c r="J1310" s="253"/>
      <c r="K1310" s="253"/>
      <c r="L1310" s="258"/>
      <c r="M1310" s="259"/>
      <c r="N1310" s="260"/>
      <c r="O1310" s="260"/>
      <c r="P1310" s="260"/>
      <c r="Q1310" s="260"/>
      <c r="R1310" s="260"/>
      <c r="S1310" s="260"/>
      <c r="T1310" s="261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62" t="s">
        <v>165</v>
      </c>
      <c r="AU1310" s="262" t="s">
        <v>85</v>
      </c>
      <c r="AV1310" s="14" t="s">
        <v>85</v>
      </c>
      <c r="AW1310" s="14" t="s">
        <v>32</v>
      </c>
      <c r="AX1310" s="14" t="s">
        <v>76</v>
      </c>
      <c r="AY1310" s="262" t="s">
        <v>156</v>
      </c>
    </row>
    <row r="1311" s="13" customFormat="1">
      <c r="A1311" s="13"/>
      <c r="B1311" s="241"/>
      <c r="C1311" s="242"/>
      <c r="D1311" s="243" t="s">
        <v>165</v>
      </c>
      <c r="E1311" s="244" t="s">
        <v>1</v>
      </c>
      <c r="F1311" s="245" t="s">
        <v>269</v>
      </c>
      <c r="G1311" s="242"/>
      <c r="H1311" s="244" t="s">
        <v>1</v>
      </c>
      <c r="I1311" s="246"/>
      <c r="J1311" s="242"/>
      <c r="K1311" s="242"/>
      <c r="L1311" s="247"/>
      <c r="M1311" s="248"/>
      <c r="N1311" s="249"/>
      <c r="O1311" s="249"/>
      <c r="P1311" s="249"/>
      <c r="Q1311" s="249"/>
      <c r="R1311" s="249"/>
      <c r="S1311" s="249"/>
      <c r="T1311" s="250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51" t="s">
        <v>165</v>
      </c>
      <c r="AU1311" s="251" t="s">
        <v>85</v>
      </c>
      <c r="AV1311" s="13" t="s">
        <v>83</v>
      </c>
      <c r="AW1311" s="13" t="s">
        <v>32</v>
      </c>
      <c r="AX1311" s="13" t="s">
        <v>76</v>
      </c>
      <c r="AY1311" s="251" t="s">
        <v>156</v>
      </c>
    </row>
    <row r="1312" s="14" customFormat="1">
      <c r="A1312" s="14"/>
      <c r="B1312" s="252"/>
      <c r="C1312" s="253"/>
      <c r="D1312" s="243" t="s">
        <v>165</v>
      </c>
      <c r="E1312" s="254" t="s">
        <v>1</v>
      </c>
      <c r="F1312" s="255" t="s">
        <v>1085</v>
      </c>
      <c r="G1312" s="253"/>
      <c r="H1312" s="256">
        <v>-0.75800000000000001</v>
      </c>
      <c r="I1312" s="257"/>
      <c r="J1312" s="253"/>
      <c r="K1312" s="253"/>
      <c r="L1312" s="258"/>
      <c r="M1312" s="259"/>
      <c r="N1312" s="260"/>
      <c r="O1312" s="260"/>
      <c r="P1312" s="260"/>
      <c r="Q1312" s="260"/>
      <c r="R1312" s="260"/>
      <c r="S1312" s="260"/>
      <c r="T1312" s="261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62" t="s">
        <v>165</v>
      </c>
      <c r="AU1312" s="262" t="s">
        <v>85</v>
      </c>
      <c r="AV1312" s="14" t="s">
        <v>85</v>
      </c>
      <c r="AW1312" s="14" t="s">
        <v>32</v>
      </c>
      <c r="AX1312" s="14" t="s">
        <v>76</v>
      </c>
      <c r="AY1312" s="262" t="s">
        <v>156</v>
      </c>
    </row>
    <row r="1313" s="13" customFormat="1">
      <c r="A1313" s="13"/>
      <c r="B1313" s="241"/>
      <c r="C1313" s="242"/>
      <c r="D1313" s="243" t="s">
        <v>165</v>
      </c>
      <c r="E1313" s="244" t="s">
        <v>1</v>
      </c>
      <c r="F1313" s="245" t="s">
        <v>463</v>
      </c>
      <c r="G1313" s="242"/>
      <c r="H1313" s="244" t="s">
        <v>1</v>
      </c>
      <c r="I1313" s="246"/>
      <c r="J1313" s="242"/>
      <c r="K1313" s="242"/>
      <c r="L1313" s="247"/>
      <c r="M1313" s="248"/>
      <c r="N1313" s="249"/>
      <c r="O1313" s="249"/>
      <c r="P1313" s="249"/>
      <c r="Q1313" s="249"/>
      <c r="R1313" s="249"/>
      <c r="S1313" s="249"/>
      <c r="T1313" s="250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51" t="s">
        <v>165</v>
      </c>
      <c r="AU1313" s="251" t="s">
        <v>85</v>
      </c>
      <c r="AV1313" s="13" t="s">
        <v>83</v>
      </c>
      <c r="AW1313" s="13" t="s">
        <v>32</v>
      </c>
      <c r="AX1313" s="13" t="s">
        <v>76</v>
      </c>
      <c r="AY1313" s="251" t="s">
        <v>156</v>
      </c>
    </row>
    <row r="1314" s="14" customFormat="1">
      <c r="A1314" s="14"/>
      <c r="B1314" s="252"/>
      <c r="C1314" s="253"/>
      <c r="D1314" s="243" t="s">
        <v>165</v>
      </c>
      <c r="E1314" s="254" t="s">
        <v>1</v>
      </c>
      <c r="F1314" s="255" t="s">
        <v>1086</v>
      </c>
      <c r="G1314" s="253"/>
      <c r="H1314" s="256">
        <v>184.833</v>
      </c>
      <c r="I1314" s="257"/>
      <c r="J1314" s="253"/>
      <c r="K1314" s="253"/>
      <c r="L1314" s="258"/>
      <c r="M1314" s="259"/>
      <c r="N1314" s="260"/>
      <c r="O1314" s="260"/>
      <c r="P1314" s="260"/>
      <c r="Q1314" s="260"/>
      <c r="R1314" s="260"/>
      <c r="S1314" s="260"/>
      <c r="T1314" s="261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62" t="s">
        <v>165</v>
      </c>
      <c r="AU1314" s="262" t="s">
        <v>85</v>
      </c>
      <c r="AV1314" s="14" t="s">
        <v>85</v>
      </c>
      <c r="AW1314" s="14" t="s">
        <v>32</v>
      </c>
      <c r="AX1314" s="14" t="s">
        <v>76</v>
      </c>
      <c r="AY1314" s="262" t="s">
        <v>156</v>
      </c>
    </row>
    <row r="1315" s="13" customFormat="1">
      <c r="A1315" s="13"/>
      <c r="B1315" s="241"/>
      <c r="C1315" s="242"/>
      <c r="D1315" s="243" t="s">
        <v>165</v>
      </c>
      <c r="E1315" s="244" t="s">
        <v>1</v>
      </c>
      <c r="F1315" s="245" t="s">
        <v>561</v>
      </c>
      <c r="G1315" s="242"/>
      <c r="H1315" s="244" t="s">
        <v>1</v>
      </c>
      <c r="I1315" s="246"/>
      <c r="J1315" s="242"/>
      <c r="K1315" s="242"/>
      <c r="L1315" s="247"/>
      <c r="M1315" s="248"/>
      <c r="N1315" s="249"/>
      <c r="O1315" s="249"/>
      <c r="P1315" s="249"/>
      <c r="Q1315" s="249"/>
      <c r="R1315" s="249"/>
      <c r="S1315" s="249"/>
      <c r="T1315" s="250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51" t="s">
        <v>165</v>
      </c>
      <c r="AU1315" s="251" t="s">
        <v>85</v>
      </c>
      <c r="AV1315" s="13" t="s">
        <v>83</v>
      </c>
      <c r="AW1315" s="13" t="s">
        <v>32</v>
      </c>
      <c r="AX1315" s="13" t="s">
        <v>76</v>
      </c>
      <c r="AY1315" s="251" t="s">
        <v>156</v>
      </c>
    </row>
    <row r="1316" s="14" customFormat="1">
      <c r="A1316" s="14"/>
      <c r="B1316" s="252"/>
      <c r="C1316" s="253"/>
      <c r="D1316" s="243" t="s">
        <v>165</v>
      </c>
      <c r="E1316" s="254" t="s">
        <v>1</v>
      </c>
      <c r="F1316" s="255" t="s">
        <v>698</v>
      </c>
      <c r="G1316" s="253"/>
      <c r="H1316" s="256">
        <v>16.055</v>
      </c>
      <c r="I1316" s="257"/>
      <c r="J1316" s="253"/>
      <c r="K1316" s="253"/>
      <c r="L1316" s="258"/>
      <c r="M1316" s="259"/>
      <c r="N1316" s="260"/>
      <c r="O1316" s="260"/>
      <c r="P1316" s="260"/>
      <c r="Q1316" s="260"/>
      <c r="R1316" s="260"/>
      <c r="S1316" s="260"/>
      <c r="T1316" s="261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62" t="s">
        <v>165</v>
      </c>
      <c r="AU1316" s="262" t="s">
        <v>85</v>
      </c>
      <c r="AV1316" s="14" t="s">
        <v>85</v>
      </c>
      <c r="AW1316" s="14" t="s">
        <v>32</v>
      </c>
      <c r="AX1316" s="14" t="s">
        <v>76</v>
      </c>
      <c r="AY1316" s="262" t="s">
        <v>156</v>
      </c>
    </row>
    <row r="1317" s="14" customFormat="1">
      <c r="A1317" s="14"/>
      <c r="B1317" s="252"/>
      <c r="C1317" s="253"/>
      <c r="D1317" s="243" t="s">
        <v>165</v>
      </c>
      <c r="E1317" s="254" t="s">
        <v>1</v>
      </c>
      <c r="F1317" s="255" t="s">
        <v>1087</v>
      </c>
      <c r="G1317" s="253"/>
      <c r="H1317" s="256">
        <v>5.0700000000000003</v>
      </c>
      <c r="I1317" s="257"/>
      <c r="J1317" s="253"/>
      <c r="K1317" s="253"/>
      <c r="L1317" s="258"/>
      <c r="M1317" s="259"/>
      <c r="N1317" s="260"/>
      <c r="O1317" s="260"/>
      <c r="P1317" s="260"/>
      <c r="Q1317" s="260"/>
      <c r="R1317" s="260"/>
      <c r="S1317" s="260"/>
      <c r="T1317" s="261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62" t="s">
        <v>165</v>
      </c>
      <c r="AU1317" s="262" t="s">
        <v>85</v>
      </c>
      <c r="AV1317" s="14" t="s">
        <v>85</v>
      </c>
      <c r="AW1317" s="14" t="s">
        <v>32</v>
      </c>
      <c r="AX1317" s="14" t="s">
        <v>76</v>
      </c>
      <c r="AY1317" s="262" t="s">
        <v>156</v>
      </c>
    </row>
    <row r="1318" s="13" customFormat="1">
      <c r="A1318" s="13"/>
      <c r="B1318" s="241"/>
      <c r="C1318" s="242"/>
      <c r="D1318" s="243" t="s">
        <v>165</v>
      </c>
      <c r="E1318" s="244" t="s">
        <v>1</v>
      </c>
      <c r="F1318" s="245" t="s">
        <v>566</v>
      </c>
      <c r="G1318" s="242"/>
      <c r="H1318" s="244" t="s">
        <v>1</v>
      </c>
      <c r="I1318" s="246"/>
      <c r="J1318" s="242"/>
      <c r="K1318" s="242"/>
      <c r="L1318" s="247"/>
      <c r="M1318" s="248"/>
      <c r="N1318" s="249"/>
      <c r="O1318" s="249"/>
      <c r="P1318" s="249"/>
      <c r="Q1318" s="249"/>
      <c r="R1318" s="249"/>
      <c r="S1318" s="249"/>
      <c r="T1318" s="250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51" t="s">
        <v>165</v>
      </c>
      <c r="AU1318" s="251" t="s">
        <v>85</v>
      </c>
      <c r="AV1318" s="13" t="s">
        <v>83</v>
      </c>
      <c r="AW1318" s="13" t="s">
        <v>32</v>
      </c>
      <c r="AX1318" s="13" t="s">
        <v>76</v>
      </c>
      <c r="AY1318" s="251" t="s">
        <v>156</v>
      </c>
    </row>
    <row r="1319" s="14" customFormat="1">
      <c r="A1319" s="14"/>
      <c r="B1319" s="252"/>
      <c r="C1319" s="253"/>
      <c r="D1319" s="243" t="s">
        <v>165</v>
      </c>
      <c r="E1319" s="254" t="s">
        <v>1</v>
      </c>
      <c r="F1319" s="255" t="s">
        <v>420</v>
      </c>
      <c r="G1319" s="253"/>
      <c r="H1319" s="256">
        <v>22</v>
      </c>
      <c r="I1319" s="257"/>
      <c r="J1319" s="253"/>
      <c r="K1319" s="253"/>
      <c r="L1319" s="258"/>
      <c r="M1319" s="259"/>
      <c r="N1319" s="260"/>
      <c r="O1319" s="260"/>
      <c r="P1319" s="260"/>
      <c r="Q1319" s="260"/>
      <c r="R1319" s="260"/>
      <c r="S1319" s="260"/>
      <c r="T1319" s="261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62" t="s">
        <v>165</v>
      </c>
      <c r="AU1319" s="262" t="s">
        <v>85</v>
      </c>
      <c r="AV1319" s="14" t="s">
        <v>85</v>
      </c>
      <c r="AW1319" s="14" t="s">
        <v>32</v>
      </c>
      <c r="AX1319" s="14" t="s">
        <v>76</v>
      </c>
      <c r="AY1319" s="262" t="s">
        <v>156</v>
      </c>
    </row>
    <row r="1320" s="14" customFormat="1">
      <c r="A1320" s="14"/>
      <c r="B1320" s="252"/>
      <c r="C1320" s="253"/>
      <c r="D1320" s="243" t="s">
        <v>165</v>
      </c>
      <c r="E1320" s="254" t="s">
        <v>1</v>
      </c>
      <c r="F1320" s="255" t="s">
        <v>1088</v>
      </c>
      <c r="G1320" s="253"/>
      <c r="H1320" s="256">
        <v>4.7999999999999998</v>
      </c>
      <c r="I1320" s="257"/>
      <c r="J1320" s="253"/>
      <c r="K1320" s="253"/>
      <c r="L1320" s="258"/>
      <c r="M1320" s="259"/>
      <c r="N1320" s="260"/>
      <c r="O1320" s="260"/>
      <c r="P1320" s="260"/>
      <c r="Q1320" s="260"/>
      <c r="R1320" s="260"/>
      <c r="S1320" s="260"/>
      <c r="T1320" s="261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62" t="s">
        <v>165</v>
      </c>
      <c r="AU1320" s="262" t="s">
        <v>85</v>
      </c>
      <c r="AV1320" s="14" t="s">
        <v>85</v>
      </c>
      <c r="AW1320" s="14" t="s">
        <v>32</v>
      </c>
      <c r="AX1320" s="14" t="s">
        <v>76</v>
      </c>
      <c r="AY1320" s="262" t="s">
        <v>156</v>
      </c>
    </row>
    <row r="1321" s="15" customFormat="1">
      <c r="A1321" s="15"/>
      <c r="B1321" s="263"/>
      <c r="C1321" s="264"/>
      <c r="D1321" s="243" t="s">
        <v>165</v>
      </c>
      <c r="E1321" s="265" t="s">
        <v>1</v>
      </c>
      <c r="F1321" s="266" t="s">
        <v>168</v>
      </c>
      <c r="G1321" s="264"/>
      <c r="H1321" s="267">
        <v>270.238</v>
      </c>
      <c r="I1321" s="268"/>
      <c r="J1321" s="264"/>
      <c r="K1321" s="264"/>
      <c r="L1321" s="269"/>
      <c r="M1321" s="270"/>
      <c r="N1321" s="271"/>
      <c r="O1321" s="271"/>
      <c r="P1321" s="271"/>
      <c r="Q1321" s="271"/>
      <c r="R1321" s="271"/>
      <c r="S1321" s="271"/>
      <c r="T1321" s="272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73" t="s">
        <v>165</v>
      </c>
      <c r="AU1321" s="273" t="s">
        <v>85</v>
      </c>
      <c r="AV1321" s="15" t="s">
        <v>163</v>
      </c>
      <c r="AW1321" s="15" t="s">
        <v>32</v>
      </c>
      <c r="AX1321" s="15" t="s">
        <v>83</v>
      </c>
      <c r="AY1321" s="273" t="s">
        <v>156</v>
      </c>
    </row>
    <row r="1322" s="2" customFormat="1" ht="16.5" customHeight="1">
      <c r="A1322" s="38"/>
      <c r="B1322" s="39"/>
      <c r="C1322" s="277" t="s">
        <v>1089</v>
      </c>
      <c r="D1322" s="277" t="s">
        <v>355</v>
      </c>
      <c r="E1322" s="278" t="s">
        <v>1029</v>
      </c>
      <c r="F1322" s="279" t="s">
        <v>1030</v>
      </c>
      <c r="G1322" s="280" t="s">
        <v>200</v>
      </c>
      <c r="H1322" s="281">
        <v>0.085999999999999993</v>
      </c>
      <c r="I1322" s="282"/>
      <c r="J1322" s="283">
        <f>ROUND(I1322*H1322,2)</f>
        <v>0</v>
      </c>
      <c r="K1322" s="284"/>
      <c r="L1322" s="285"/>
      <c r="M1322" s="286" t="s">
        <v>1</v>
      </c>
      <c r="N1322" s="287" t="s">
        <v>41</v>
      </c>
      <c r="O1322" s="91"/>
      <c r="P1322" s="237">
        <f>O1322*H1322</f>
        <v>0</v>
      </c>
      <c r="Q1322" s="237">
        <v>1</v>
      </c>
      <c r="R1322" s="237">
        <f>Q1322*H1322</f>
        <v>0.085999999999999993</v>
      </c>
      <c r="S1322" s="237">
        <v>0</v>
      </c>
      <c r="T1322" s="238">
        <f>S1322*H1322</f>
        <v>0</v>
      </c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239" t="s">
        <v>501</v>
      </c>
      <c r="AT1322" s="239" t="s">
        <v>355</v>
      </c>
      <c r="AU1322" s="239" t="s">
        <v>85</v>
      </c>
      <c r="AY1322" s="17" t="s">
        <v>156</v>
      </c>
      <c r="BE1322" s="240">
        <f>IF(N1322="základní",J1322,0)</f>
        <v>0</v>
      </c>
      <c r="BF1322" s="240">
        <f>IF(N1322="snížená",J1322,0)</f>
        <v>0</v>
      </c>
      <c r="BG1322" s="240">
        <f>IF(N1322="zákl. přenesená",J1322,0)</f>
        <v>0</v>
      </c>
      <c r="BH1322" s="240">
        <f>IF(N1322="sníž. přenesená",J1322,0)</f>
        <v>0</v>
      </c>
      <c r="BI1322" s="240">
        <f>IF(N1322="nulová",J1322,0)</f>
        <v>0</v>
      </c>
      <c r="BJ1322" s="17" t="s">
        <v>83</v>
      </c>
      <c r="BK1322" s="240">
        <f>ROUND(I1322*H1322,2)</f>
        <v>0</v>
      </c>
      <c r="BL1322" s="17" t="s">
        <v>222</v>
      </c>
      <c r="BM1322" s="239" t="s">
        <v>1090</v>
      </c>
    </row>
    <row r="1323" s="14" customFormat="1">
      <c r="A1323" s="14"/>
      <c r="B1323" s="252"/>
      <c r="C1323" s="253"/>
      <c r="D1323" s="243" t="s">
        <v>165</v>
      </c>
      <c r="E1323" s="253"/>
      <c r="F1323" s="255" t="s">
        <v>1091</v>
      </c>
      <c r="G1323" s="253"/>
      <c r="H1323" s="256">
        <v>0.085999999999999993</v>
      </c>
      <c r="I1323" s="257"/>
      <c r="J1323" s="253"/>
      <c r="K1323" s="253"/>
      <c r="L1323" s="258"/>
      <c r="M1323" s="259"/>
      <c r="N1323" s="260"/>
      <c r="O1323" s="260"/>
      <c r="P1323" s="260"/>
      <c r="Q1323" s="260"/>
      <c r="R1323" s="260"/>
      <c r="S1323" s="260"/>
      <c r="T1323" s="261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62" t="s">
        <v>165</v>
      </c>
      <c r="AU1323" s="262" t="s">
        <v>85</v>
      </c>
      <c r="AV1323" s="14" t="s">
        <v>85</v>
      </c>
      <c r="AW1323" s="14" t="s">
        <v>4</v>
      </c>
      <c r="AX1323" s="14" t="s">
        <v>83</v>
      </c>
      <c r="AY1323" s="262" t="s">
        <v>156</v>
      </c>
    </row>
    <row r="1324" s="2" customFormat="1" ht="24.15" customHeight="1">
      <c r="A1324" s="38"/>
      <c r="B1324" s="39"/>
      <c r="C1324" s="227" t="s">
        <v>996</v>
      </c>
      <c r="D1324" s="227" t="s">
        <v>159</v>
      </c>
      <c r="E1324" s="228" t="s">
        <v>1092</v>
      </c>
      <c r="F1324" s="229" t="s">
        <v>1093</v>
      </c>
      <c r="G1324" s="230" t="s">
        <v>162</v>
      </c>
      <c r="H1324" s="231">
        <v>270.238</v>
      </c>
      <c r="I1324" s="232"/>
      <c r="J1324" s="233">
        <f>ROUND(I1324*H1324,2)</f>
        <v>0</v>
      </c>
      <c r="K1324" s="234"/>
      <c r="L1324" s="44"/>
      <c r="M1324" s="235" t="s">
        <v>1</v>
      </c>
      <c r="N1324" s="236" t="s">
        <v>41</v>
      </c>
      <c r="O1324" s="91"/>
      <c r="P1324" s="237">
        <f>O1324*H1324</f>
        <v>0</v>
      </c>
      <c r="Q1324" s="237">
        <v>0</v>
      </c>
      <c r="R1324" s="237">
        <f>Q1324*H1324</f>
        <v>0</v>
      </c>
      <c r="S1324" s="237">
        <v>0</v>
      </c>
      <c r="T1324" s="238">
        <f>S1324*H1324</f>
        <v>0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239" t="s">
        <v>222</v>
      </c>
      <c r="AT1324" s="239" t="s">
        <v>159</v>
      </c>
      <c r="AU1324" s="239" t="s">
        <v>85</v>
      </c>
      <c r="AY1324" s="17" t="s">
        <v>156</v>
      </c>
      <c r="BE1324" s="240">
        <f>IF(N1324="základní",J1324,0)</f>
        <v>0</v>
      </c>
      <c r="BF1324" s="240">
        <f>IF(N1324="snížená",J1324,0)</f>
        <v>0</v>
      </c>
      <c r="BG1324" s="240">
        <f>IF(N1324="zákl. přenesená",J1324,0)</f>
        <v>0</v>
      </c>
      <c r="BH1324" s="240">
        <f>IF(N1324="sníž. přenesená",J1324,0)</f>
        <v>0</v>
      </c>
      <c r="BI1324" s="240">
        <f>IF(N1324="nulová",J1324,0)</f>
        <v>0</v>
      </c>
      <c r="BJ1324" s="17" t="s">
        <v>83</v>
      </c>
      <c r="BK1324" s="240">
        <f>ROUND(I1324*H1324,2)</f>
        <v>0</v>
      </c>
      <c r="BL1324" s="17" t="s">
        <v>222</v>
      </c>
      <c r="BM1324" s="239" t="s">
        <v>1094</v>
      </c>
    </row>
    <row r="1325" s="13" customFormat="1">
      <c r="A1325" s="13"/>
      <c r="B1325" s="241"/>
      <c r="C1325" s="242"/>
      <c r="D1325" s="243" t="s">
        <v>165</v>
      </c>
      <c r="E1325" s="244" t="s">
        <v>1</v>
      </c>
      <c r="F1325" s="245" t="s">
        <v>1081</v>
      </c>
      <c r="G1325" s="242"/>
      <c r="H1325" s="244" t="s">
        <v>1</v>
      </c>
      <c r="I1325" s="246"/>
      <c r="J1325" s="242"/>
      <c r="K1325" s="242"/>
      <c r="L1325" s="247"/>
      <c r="M1325" s="248"/>
      <c r="N1325" s="249"/>
      <c r="O1325" s="249"/>
      <c r="P1325" s="249"/>
      <c r="Q1325" s="249"/>
      <c r="R1325" s="249"/>
      <c r="S1325" s="249"/>
      <c r="T1325" s="250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51" t="s">
        <v>165</v>
      </c>
      <c r="AU1325" s="251" t="s">
        <v>85</v>
      </c>
      <c r="AV1325" s="13" t="s">
        <v>83</v>
      </c>
      <c r="AW1325" s="13" t="s">
        <v>32</v>
      </c>
      <c r="AX1325" s="13" t="s">
        <v>76</v>
      </c>
      <c r="AY1325" s="251" t="s">
        <v>156</v>
      </c>
    </row>
    <row r="1326" s="13" customFormat="1">
      <c r="A1326" s="13"/>
      <c r="B1326" s="241"/>
      <c r="C1326" s="242"/>
      <c r="D1326" s="243" t="s">
        <v>165</v>
      </c>
      <c r="E1326" s="244" t="s">
        <v>1</v>
      </c>
      <c r="F1326" s="245" t="s">
        <v>471</v>
      </c>
      <c r="G1326" s="242"/>
      <c r="H1326" s="244" t="s">
        <v>1</v>
      </c>
      <c r="I1326" s="246"/>
      <c r="J1326" s="242"/>
      <c r="K1326" s="242"/>
      <c r="L1326" s="247"/>
      <c r="M1326" s="248"/>
      <c r="N1326" s="249"/>
      <c r="O1326" s="249"/>
      <c r="P1326" s="249"/>
      <c r="Q1326" s="249"/>
      <c r="R1326" s="249"/>
      <c r="S1326" s="249"/>
      <c r="T1326" s="250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51" t="s">
        <v>165</v>
      </c>
      <c r="AU1326" s="251" t="s">
        <v>85</v>
      </c>
      <c r="AV1326" s="13" t="s">
        <v>83</v>
      </c>
      <c r="AW1326" s="13" t="s">
        <v>32</v>
      </c>
      <c r="AX1326" s="13" t="s">
        <v>76</v>
      </c>
      <c r="AY1326" s="251" t="s">
        <v>156</v>
      </c>
    </row>
    <row r="1327" s="14" customFormat="1">
      <c r="A1327" s="14"/>
      <c r="B1327" s="252"/>
      <c r="C1327" s="253"/>
      <c r="D1327" s="243" t="s">
        <v>165</v>
      </c>
      <c r="E1327" s="254" t="s">
        <v>1</v>
      </c>
      <c r="F1327" s="255" t="s">
        <v>1082</v>
      </c>
      <c r="G1327" s="253"/>
      <c r="H1327" s="256">
        <v>33.210000000000001</v>
      </c>
      <c r="I1327" s="257"/>
      <c r="J1327" s="253"/>
      <c r="K1327" s="253"/>
      <c r="L1327" s="258"/>
      <c r="M1327" s="259"/>
      <c r="N1327" s="260"/>
      <c r="O1327" s="260"/>
      <c r="P1327" s="260"/>
      <c r="Q1327" s="260"/>
      <c r="R1327" s="260"/>
      <c r="S1327" s="260"/>
      <c r="T1327" s="261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62" t="s">
        <v>165</v>
      </c>
      <c r="AU1327" s="262" t="s">
        <v>85</v>
      </c>
      <c r="AV1327" s="14" t="s">
        <v>85</v>
      </c>
      <c r="AW1327" s="14" t="s">
        <v>32</v>
      </c>
      <c r="AX1327" s="14" t="s">
        <v>76</v>
      </c>
      <c r="AY1327" s="262" t="s">
        <v>156</v>
      </c>
    </row>
    <row r="1328" s="14" customFormat="1">
      <c r="A1328" s="14"/>
      <c r="B1328" s="252"/>
      <c r="C1328" s="253"/>
      <c r="D1328" s="243" t="s">
        <v>165</v>
      </c>
      <c r="E1328" s="254" t="s">
        <v>1</v>
      </c>
      <c r="F1328" s="255" t="s">
        <v>1083</v>
      </c>
      <c r="G1328" s="253"/>
      <c r="H1328" s="256">
        <v>2.0670000000000002</v>
      </c>
      <c r="I1328" s="257"/>
      <c r="J1328" s="253"/>
      <c r="K1328" s="253"/>
      <c r="L1328" s="258"/>
      <c r="M1328" s="259"/>
      <c r="N1328" s="260"/>
      <c r="O1328" s="260"/>
      <c r="P1328" s="260"/>
      <c r="Q1328" s="260"/>
      <c r="R1328" s="260"/>
      <c r="S1328" s="260"/>
      <c r="T1328" s="261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62" t="s">
        <v>165</v>
      </c>
      <c r="AU1328" s="262" t="s">
        <v>85</v>
      </c>
      <c r="AV1328" s="14" t="s">
        <v>85</v>
      </c>
      <c r="AW1328" s="14" t="s">
        <v>32</v>
      </c>
      <c r="AX1328" s="14" t="s">
        <v>76</v>
      </c>
      <c r="AY1328" s="262" t="s">
        <v>156</v>
      </c>
    </row>
    <row r="1329" s="14" customFormat="1">
      <c r="A1329" s="14"/>
      <c r="B1329" s="252"/>
      <c r="C1329" s="253"/>
      <c r="D1329" s="243" t="s">
        <v>165</v>
      </c>
      <c r="E1329" s="254" t="s">
        <v>1</v>
      </c>
      <c r="F1329" s="255" t="s">
        <v>1084</v>
      </c>
      <c r="G1329" s="253"/>
      <c r="H1329" s="256">
        <v>2.9609999999999999</v>
      </c>
      <c r="I1329" s="257"/>
      <c r="J1329" s="253"/>
      <c r="K1329" s="253"/>
      <c r="L1329" s="258"/>
      <c r="M1329" s="259"/>
      <c r="N1329" s="260"/>
      <c r="O1329" s="260"/>
      <c r="P1329" s="260"/>
      <c r="Q1329" s="260"/>
      <c r="R1329" s="260"/>
      <c r="S1329" s="260"/>
      <c r="T1329" s="261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62" t="s">
        <v>165</v>
      </c>
      <c r="AU1329" s="262" t="s">
        <v>85</v>
      </c>
      <c r="AV1329" s="14" t="s">
        <v>85</v>
      </c>
      <c r="AW1329" s="14" t="s">
        <v>32</v>
      </c>
      <c r="AX1329" s="14" t="s">
        <v>76</v>
      </c>
      <c r="AY1329" s="262" t="s">
        <v>156</v>
      </c>
    </row>
    <row r="1330" s="13" customFormat="1">
      <c r="A1330" s="13"/>
      <c r="B1330" s="241"/>
      <c r="C1330" s="242"/>
      <c r="D1330" s="243" t="s">
        <v>165</v>
      </c>
      <c r="E1330" s="244" t="s">
        <v>1</v>
      </c>
      <c r="F1330" s="245" t="s">
        <v>269</v>
      </c>
      <c r="G1330" s="242"/>
      <c r="H1330" s="244" t="s">
        <v>1</v>
      </c>
      <c r="I1330" s="246"/>
      <c r="J1330" s="242"/>
      <c r="K1330" s="242"/>
      <c r="L1330" s="247"/>
      <c r="M1330" s="248"/>
      <c r="N1330" s="249"/>
      <c r="O1330" s="249"/>
      <c r="P1330" s="249"/>
      <c r="Q1330" s="249"/>
      <c r="R1330" s="249"/>
      <c r="S1330" s="249"/>
      <c r="T1330" s="250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51" t="s">
        <v>165</v>
      </c>
      <c r="AU1330" s="251" t="s">
        <v>85</v>
      </c>
      <c r="AV1330" s="13" t="s">
        <v>83</v>
      </c>
      <c r="AW1330" s="13" t="s">
        <v>32</v>
      </c>
      <c r="AX1330" s="13" t="s">
        <v>76</v>
      </c>
      <c r="AY1330" s="251" t="s">
        <v>156</v>
      </c>
    </row>
    <row r="1331" s="14" customFormat="1">
      <c r="A1331" s="14"/>
      <c r="B1331" s="252"/>
      <c r="C1331" s="253"/>
      <c r="D1331" s="243" t="s">
        <v>165</v>
      </c>
      <c r="E1331" s="254" t="s">
        <v>1</v>
      </c>
      <c r="F1331" s="255" t="s">
        <v>1085</v>
      </c>
      <c r="G1331" s="253"/>
      <c r="H1331" s="256">
        <v>-0.75800000000000001</v>
      </c>
      <c r="I1331" s="257"/>
      <c r="J1331" s="253"/>
      <c r="K1331" s="253"/>
      <c r="L1331" s="258"/>
      <c r="M1331" s="259"/>
      <c r="N1331" s="260"/>
      <c r="O1331" s="260"/>
      <c r="P1331" s="260"/>
      <c r="Q1331" s="260"/>
      <c r="R1331" s="260"/>
      <c r="S1331" s="260"/>
      <c r="T1331" s="261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62" t="s">
        <v>165</v>
      </c>
      <c r="AU1331" s="262" t="s">
        <v>85</v>
      </c>
      <c r="AV1331" s="14" t="s">
        <v>85</v>
      </c>
      <c r="AW1331" s="14" t="s">
        <v>32</v>
      </c>
      <c r="AX1331" s="14" t="s">
        <v>76</v>
      </c>
      <c r="AY1331" s="262" t="s">
        <v>156</v>
      </c>
    </row>
    <row r="1332" s="13" customFormat="1">
      <c r="A1332" s="13"/>
      <c r="B1332" s="241"/>
      <c r="C1332" s="242"/>
      <c r="D1332" s="243" t="s">
        <v>165</v>
      </c>
      <c r="E1332" s="244" t="s">
        <v>1</v>
      </c>
      <c r="F1332" s="245" t="s">
        <v>463</v>
      </c>
      <c r="G1332" s="242"/>
      <c r="H1332" s="244" t="s">
        <v>1</v>
      </c>
      <c r="I1332" s="246"/>
      <c r="J1332" s="242"/>
      <c r="K1332" s="242"/>
      <c r="L1332" s="247"/>
      <c r="M1332" s="248"/>
      <c r="N1332" s="249"/>
      <c r="O1332" s="249"/>
      <c r="P1332" s="249"/>
      <c r="Q1332" s="249"/>
      <c r="R1332" s="249"/>
      <c r="S1332" s="249"/>
      <c r="T1332" s="250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51" t="s">
        <v>165</v>
      </c>
      <c r="AU1332" s="251" t="s">
        <v>85</v>
      </c>
      <c r="AV1332" s="13" t="s">
        <v>83</v>
      </c>
      <c r="AW1332" s="13" t="s">
        <v>32</v>
      </c>
      <c r="AX1332" s="13" t="s">
        <v>76</v>
      </c>
      <c r="AY1332" s="251" t="s">
        <v>156</v>
      </c>
    </row>
    <row r="1333" s="14" customFormat="1">
      <c r="A1333" s="14"/>
      <c r="B1333" s="252"/>
      <c r="C1333" s="253"/>
      <c r="D1333" s="243" t="s">
        <v>165</v>
      </c>
      <c r="E1333" s="254" t="s">
        <v>1</v>
      </c>
      <c r="F1333" s="255" t="s">
        <v>1086</v>
      </c>
      <c r="G1333" s="253"/>
      <c r="H1333" s="256">
        <v>184.833</v>
      </c>
      <c r="I1333" s="257"/>
      <c r="J1333" s="253"/>
      <c r="K1333" s="253"/>
      <c r="L1333" s="258"/>
      <c r="M1333" s="259"/>
      <c r="N1333" s="260"/>
      <c r="O1333" s="260"/>
      <c r="P1333" s="260"/>
      <c r="Q1333" s="260"/>
      <c r="R1333" s="260"/>
      <c r="S1333" s="260"/>
      <c r="T1333" s="261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62" t="s">
        <v>165</v>
      </c>
      <c r="AU1333" s="262" t="s">
        <v>85</v>
      </c>
      <c r="AV1333" s="14" t="s">
        <v>85</v>
      </c>
      <c r="AW1333" s="14" t="s">
        <v>32</v>
      </c>
      <c r="AX1333" s="14" t="s">
        <v>76</v>
      </c>
      <c r="AY1333" s="262" t="s">
        <v>156</v>
      </c>
    </row>
    <row r="1334" s="13" customFormat="1">
      <c r="A1334" s="13"/>
      <c r="B1334" s="241"/>
      <c r="C1334" s="242"/>
      <c r="D1334" s="243" t="s">
        <v>165</v>
      </c>
      <c r="E1334" s="244" t="s">
        <v>1</v>
      </c>
      <c r="F1334" s="245" t="s">
        <v>561</v>
      </c>
      <c r="G1334" s="242"/>
      <c r="H1334" s="244" t="s">
        <v>1</v>
      </c>
      <c r="I1334" s="246"/>
      <c r="J1334" s="242"/>
      <c r="K1334" s="242"/>
      <c r="L1334" s="247"/>
      <c r="M1334" s="248"/>
      <c r="N1334" s="249"/>
      <c r="O1334" s="249"/>
      <c r="P1334" s="249"/>
      <c r="Q1334" s="249"/>
      <c r="R1334" s="249"/>
      <c r="S1334" s="249"/>
      <c r="T1334" s="250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51" t="s">
        <v>165</v>
      </c>
      <c r="AU1334" s="251" t="s">
        <v>85</v>
      </c>
      <c r="AV1334" s="13" t="s">
        <v>83</v>
      </c>
      <c r="AW1334" s="13" t="s">
        <v>32</v>
      </c>
      <c r="AX1334" s="13" t="s">
        <v>76</v>
      </c>
      <c r="AY1334" s="251" t="s">
        <v>156</v>
      </c>
    </row>
    <row r="1335" s="14" customFormat="1">
      <c r="A1335" s="14"/>
      <c r="B1335" s="252"/>
      <c r="C1335" s="253"/>
      <c r="D1335" s="243" t="s">
        <v>165</v>
      </c>
      <c r="E1335" s="254" t="s">
        <v>1</v>
      </c>
      <c r="F1335" s="255" t="s">
        <v>698</v>
      </c>
      <c r="G1335" s="253"/>
      <c r="H1335" s="256">
        <v>16.055</v>
      </c>
      <c r="I1335" s="257"/>
      <c r="J1335" s="253"/>
      <c r="K1335" s="253"/>
      <c r="L1335" s="258"/>
      <c r="M1335" s="259"/>
      <c r="N1335" s="260"/>
      <c r="O1335" s="260"/>
      <c r="P1335" s="260"/>
      <c r="Q1335" s="260"/>
      <c r="R1335" s="260"/>
      <c r="S1335" s="260"/>
      <c r="T1335" s="261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62" t="s">
        <v>165</v>
      </c>
      <c r="AU1335" s="262" t="s">
        <v>85</v>
      </c>
      <c r="AV1335" s="14" t="s">
        <v>85</v>
      </c>
      <c r="AW1335" s="14" t="s">
        <v>32</v>
      </c>
      <c r="AX1335" s="14" t="s">
        <v>76</v>
      </c>
      <c r="AY1335" s="262" t="s">
        <v>156</v>
      </c>
    </row>
    <row r="1336" s="14" customFormat="1">
      <c r="A1336" s="14"/>
      <c r="B1336" s="252"/>
      <c r="C1336" s="253"/>
      <c r="D1336" s="243" t="s">
        <v>165</v>
      </c>
      <c r="E1336" s="254" t="s">
        <v>1</v>
      </c>
      <c r="F1336" s="255" t="s">
        <v>1087</v>
      </c>
      <c r="G1336" s="253"/>
      <c r="H1336" s="256">
        <v>5.0700000000000003</v>
      </c>
      <c r="I1336" s="257"/>
      <c r="J1336" s="253"/>
      <c r="K1336" s="253"/>
      <c r="L1336" s="258"/>
      <c r="M1336" s="259"/>
      <c r="N1336" s="260"/>
      <c r="O1336" s="260"/>
      <c r="P1336" s="260"/>
      <c r="Q1336" s="260"/>
      <c r="R1336" s="260"/>
      <c r="S1336" s="260"/>
      <c r="T1336" s="261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62" t="s">
        <v>165</v>
      </c>
      <c r="AU1336" s="262" t="s">
        <v>85</v>
      </c>
      <c r="AV1336" s="14" t="s">
        <v>85</v>
      </c>
      <c r="AW1336" s="14" t="s">
        <v>32</v>
      </c>
      <c r="AX1336" s="14" t="s">
        <v>76</v>
      </c>
      <c r="AY1336" s="262" t="s">
        <v>156</v>
      </c>
    </row>
    <row r="1337" s="13" customFormat="1">
      <c r="A1337" s="13"/>
      <c r="B1337" s="241"/>
      <c r="C1337" s="242"/>
      <c r="D1337" s="243" t="s">
        <v>165</v>
      </c>
      <c r="E1337" s="244" t="s">
        <v>1</v>
      </c>
      <c r="F1337" s="245" t="s">
        <v>566</v>
      </c>
      <c r="G1337" s="242"/>
      <c r="H1337" s="244" t="s">
        <v>1</v>
      </c>
      <c r="I1337" s="246"/>
      <c r="J1337" s="242"/>
      <c r="K1337" s="242"/>
      <c r="L1337" s="247"/>
      <c r="M1337" s="248"/>
      <c r="N1337" s="249"/>
      <c r="O1337" s="249"/>
      <c r="P1337" s="249"/>
      <c r="Q1337" s="249"/>
      <c r="R1337" s="249"/>
      <c r="S1337" s="249"/>
      <c r="T1337" s="250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51" t="s">
        <v>165</v>
      </c>
      <c r="AU1337" s="251" t="s">
        <v>85</v>
      </c>
      <c r="AV1337" s="13" t="s">
        <v>83</v>
      </c>
      <c r="AW1337" s="13" t="s">
        <v>32</v>
      </c>
      <c r="AX1337" s="13" t="s">
        <v>76</v>
      </c>
      <c r="AY1337" s="251" t="s">
        <v>156</v>
      </c>
    </row>
    <row r="1338" s="14" customFormat="1">
      <c r="A1338" s="14"/>
      <c r="B1338" s="252"/>
      <c r="C1338" s="253"/>
      <c r="D1338" s="243" t="s">
        <v>165</v>
      </c>
      <c r="E1338" s="254" t="s">
        <v>1</v>
      </c>
      <c r="F1338" s="255" t="s">
        <v>420</v>
      </c>
      <c r="G1338" s="253"/>
      <c r="H1338" s="256">
        <v>22</v>
      </c>
      <c r="I1338" s="257"/>
      <c r="J1338" s="253"/>
      <c r="K1338" s="253"/>
      <c r="L1338" s="258"/>
      <c r="M1338" s="259"/>
      <c r="N1338" s="260"/>
      <c r="O1338" s="260"/>
      <c r="P1338" s="260"/>
      <c r="Q1338" s="260"/>
      <c r="R1338" s="260"/>
      <c r="S1338" s="260"/>
      <c r="T1338" s="261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62" t="s">
        <v>165</v>
      </c>
      <c r="AU1338" s="262" t="s">
        <v>85</v>
      </c>
      <c r="AV1338" s="14" t="s">
        <v>85</v>
      </c>
      <c r="AW1338" s="14" t="s">
        <v>32</v>
      </c>
      <c r="AX1338" s="14" t="s">
        <v>76</v>
      </c>
      <c r="AY1338" s="262" t="s">
        <v>156</v>
      </c>
    </row>
    <row r="1339" s="14" customFormat="1">
      <c r="A1339" s="14"/>
      <c r="B1339" s="252"/>
      <c r="C1339" s="253"/>
      <c r="D1339" s="243" t="s">
        <v>165</v>
      </c>
      <c r="E1339" s="254" t="s">
        <v>1</v>
      </c>
      <c r="F1339" s="255" t="s">
        <v>1088</v>
      </c>
      <c r="G1339" s="253"/>
      <c r="H1339" s="256">
        <v>4.7999999999999998</v>
      </c>
      <c r="I1339" s="257"/>
      <c r="J1339" s="253"/>
      <c r="K1339" s="253"/>
      <c r="L1339" s="258"/>
      <c r="M1339" s="259"/>
      <c r="N1339" s="260"/>
      <c r="O1339" s="260"/>
      <c r="P1339" s="260"/>
      <c r="Q1339" s="260"/>
      <c r="R1339" s="260"/>
      <c r="S1339" s="260"/>
      <c r="T1339" s="261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62" t="s">
        <v>165</v>
      </c>
      <c r="AU1339" s="262" t="s">
        <v>85</v>
      </c>
      <c r="AV1339" s="14" t="s">
        <v>85</v>
      </c>
      <c r="AW1339" s="14" t="s">
        <v>32</v>
      </c>
      <c r="AX1339" s="14" t="s">
        <v>76</v>
      </c>
      <c r="AY1339" s="262" t="s">
        <v>156</v>
      </c>
    </row>
    <row r="1340" s="15" customFormat="1">
      <c r="A1340" s="15"/>
      <c r="B1340" s="263"/>
      <c r="C1340" s="264"/>
      <c r="D1340" s="243" t="s">
        <v>165</v>
      </c>
      <c r="E1340" s="265" t="s">
        <v>1</v>
      </c>
      <c r="F1340" s="266" t="s">
        <v>168</v>
      </c>
      <c r="G1340" s="264"/>
      <c r="H1340" s="267">
        <v>270.238</v>
      </c>
      <c r="I1340" s="268"/>
      <c r="J1340" s="264"/>
      <c r="K1340" s="264"/>
      <c r="L1340" s="269"/>
      <c r="M1340" s="270"/>
      <c r="N1340" s="271"/>
      <c r="O1340" s="271"/>
      <c r="P1340" s="271"/>
      <c r="Q1340" s="271"/>
      <c r="R1340" s="271"/>
      <c r="S1340" s="271"/>
      <c r="T1340" s="272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T1340" s="273" t="s">
        <v>165</v>
      </c>
      <c r="AU1340" s="273" t="s">
        <v>85</v>
      </c>
      <c r="AV1340" s="15" t="s">
        <v>163</v>
      </c>
      <c r="AW1340" s="15" t="s">
        <v>32</v>
      </c>
      <c r="AX1340" s="15" t="s">
        <v>83</v>
      </c>
      <c r="AY1340" s="273" t="s">
        <v>156</v>
      </c>
    </row>
    <row r="1341" s="2" customFormat="1" ht="49.05" customHeight="1">
      <c r="A1341" s="38"/>
      <c r="B1341" s="39"/>
      <c r="C1341" s="277" t="s">
        <v>1095</v>
      </c>
      <c r="D1341" s="277" t="s">
        <v>355</v>
      </c>
      <c r="E1341" s="278" t="s">
        <v>1047</v>
      </c>
      <c r="F1341" s="279" t="s">
        <v>1048</v>
      </c>
      <c r="G1341" s="280" t="s">
        <v>162</v>
      </c>
      <c r="H1341" s="281">
        <v>314.96199999999999</v>
      </c>
      <c r="I1341" s="282"/>
      <c r="J1341" s="283">
        <f>ROUND(I1341*H1341,2)</f>
        <v>0</v>
      </c>
      <c r="K1341" s="284"/>
      <c r="L1341" s="285"/>
      <c r="M1341" s="286" t="s">
        <v>1</v>
      </c>
      <c r="N1341" s="287" t="s">
        <v>41</v>
      </c>
      <c r="O1341" s="91"/>
      <c r="P1341" s="237">
        <f>O1341*H1341</f>
        <v>0</v>
      </c>
      <c r="Q1341" s="237">
        <v>0.0040000000000000001</v>
      </c>
      <c r="R1341" s="237">
        <f>Q1341*H1341</f>
        <v>1.2598480000000001</v>
      </c>
      <c r="S1341" s="237">
        <v>0</v>
      </c>
      <c r="T1341" s="238">
        <f>S1341*H1341</f>
        <v>0</v>
      </c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R1341" s="239" t="s">
        <v>501</v>
      </c>
      <c r="AT1341" s="239" t="s">
        <v>355</v>
      </c>
      <c r="AU1341" s="239" t="s">
        <v>85</v>
      </c>
      <c r="AY1341" s="17" t="s">
        <v>156</v>
      </c>
      <c r="BE1341" s="240">
        <f>IF(N1341="základní",J1341,0)</f>
        <v>0</v>
      </c>
      <c r="BF1341" s="240">
        <f>IF(N1341="snížená",J1341,0)</f>
        <v>0</v>
      </c>
      <c r="BG1341" s="240">
        <f>IF(N1341="zákl. přenesená",J1341,0)</f>
        <v>0</v>
      </c>
      <c r="BH1341" s="240">
        <f>IF(N1341="sníž. přenesená",J1341,0)</f>
        <v>0</v>
      </c>
      <c r="BI1341" s="240">
        <f>IF(N1341="nulová",J1341,0)</f>
        <v>0</v>
      </c>
      <c r="BJ1341" s="17" t="s">
        <v>83</v>
      </c>
      <c r="BK1341" s="240">
        <f>ROUND(I1341*H1341,2)</f>
        <v>0</v>
      </c>
      <c r="BL1341" s="17" t="s">
        <v>222</v>
      </c>
      <c r="BM1341" s="239" t="s">
        <v>1096</v>
      </c>
    </row>
    <row r="1342" s="14" customFormat="1">
      <c r="A1342" s="14"/>
      <c r="B1342" s="252"/>
      <c r="C1342" s="253"/>
      <c r="D1342" s="243" t="s">
        <v>165</v>
      </c>
      <c r="E1342" s="253"/>
      <c r="F1342" s="255" t="s">
        <v>1097</v>
      </c>
      <c r="G1342" s="253"/>
      <c r="H1342" s="256">
        <v>314.96199999999999</v>
      </c>
      <c r="I1342" s="257"/>
      <c r="J1342" s="253"/>
      <c r="K1342" s="253"/>
      <c r="L1342" s="258"/>
      <c r="M1342" s="259"/>
      <c r="N1342" s="260"/>
      <c r="O1342" s="260"/>
      <c r="P1342" s="260"/>
      <c r="Q1342" s="260"/>
      <c r="R1342" s="260"/>
      <c r="S1342" s="260"/>
      <c r="T1342" s="261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62" t="s">
        <v>165</v>
      </c>
      <c r="AU1342" s="262" t="s">
        <v>85</v>
      </c>
      <c r="AV1342" s="14" t="s">
        <v>85</v>
      </c>
      <c r="AW1342" s="14" t="s">
        <v>4</v>
      </c>
      <c r="AX1342" s="14" t="s">
        <v>83</v>
      </c>
      <c r="AY1342" s="262" t="s">
        <v>156</v>
      </c>
    </row>
    <row r="1343" s="2" customFormat="1" ht="37.8" customHeight="1">
      <c r="A1343" s="38"/>
      <c r="B1343" s="39"/>
      <c r="C1343" s="227" t="s">
        <v>1098</v>
      </c>
      <c r="D1343" s="227" t="s">
        <v>159</v>
      </c>
      <c r="E1343" s="228" t="s">
        <v>1099</v>
      </c>
      <c r="F1343" s="229" t="s">
        <v>1100</v>
      </c>
      <c r="G1343" s="230" t="s">
        <v>235</v>
      </c>
      <c r="H1343" s="231">
        <v>39</v>
      </c>
      <c r="I1343" s="232"/>
      <c r="J1343" s="233">
        <f>ROUND(I1343*H1343,2)</f>
        <v>0</v>
      </c>
      <c r="K1343" s="234"/>
      <c r="L1343" s="44"/>
      <c r="M1343" s="235" t="s">
        <v>1</v>
      </c>
      <c r="N1343" s="236" t="s">
        <v>41</v>
      </c>
      <c r="O1343" s="91"/>
      <c r="P1343" s="237">
        <f>O1343*H1343</f>
        <v>0</v>
      </c>
      <c r="Q1343" s="237">
        <v>0.00115</v>
      </c>
      <c r="R1343" s="237">
        <f>Q1343*H1343</f>
        <v>0.044850000000000001</v>
      </c>
      <c r="S1343" s="237">
        <v>0</v>
      </c>
      <c r="T1343" s="238">
        <f>S1343*H1343</f>
        <v>0</v>
      </c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R1343" s="239" t="s">
        <v>222</v>
      </c>
      <c r="AT1343" s="239" t="s">
        <v>159</v>
      </c>
      <c r="AU1343" s="239" t="s">
        <v>85</v>
      </c>
      <c r="AY1343" s="17" t="s">
        <v>156</v>
      </c>
      <c r="BE1343" s="240">
        <f>IF(N1343="základní",J1343,0)</f>
        <v>0</v>
      </c>
      <c r="BF1343" s="240">
        <f>IF(N1343="snížená",J1343,0)</f>
        <v>0</v>
      </c>
      <c r="BG1343" s="240">
        <f>IF(N1343="zákl. přenesená",J1343,0)</f>
        <v>0</v>
      </c>
      <c r="BH1343" s="240">
        <f>IF(N1343="sníž. přenesená",J1343,0)</f>
        <v>0</v>
      </c>
      <c r="BI1343" s="240">
        <f>IF(N1343="nulová",J1343,0)</f>
        <v>0</v>
      </c>
      <c r="BJ1343" s="17" t="s">
        <v>83</v>
      </c>
      <c r="BK1343" s="240">
        <f>ROUND(I1343*H1343,2)</f>
        <v>0</v>
      </c>
      <c r="BL1343" s="17" t="s">
        <v>222</v>
      </c>
      <c r="BM1343" s="239" t="s">
        <v>1101</v>
      </c>
    </row>
    <row r="1344" s="13" customFormat="1">
      <c r="A1344" s="13"/>
      <c r="B1344" s="241"/>
      <c r="C1344" s="242"/>
      <c r="D1344" s="243" t="s">
        <v>165</v>
      </c>
      <c r="E1344" s="244" t="s">
        <v>1</v>
      </c>
      <c r="F1344" s="245" t="s">
        <v>1102</v>
      </c>
      <c r="G1344" s="242"/>
      <c r="H1344" s="244" t="s">
        <v>1</v>
      </c>
      <c r="I1344" s="246"/>
      <c r="J1344" s="242"/>
      <c r="K1344" s="242"/>
      <c r="L1344" s="247"/>
      <c r="M1344" s="248"/>
      <c r="N1344" s="249"/>
      <c r="O1344" s="249"/>
      <c r="P1344" s="249"/>
      <c r="Q1344" s="249"/>
      <c r="R1344" s="249"/>
      <c r="S1344" s="249"/>
      <c r="T1344" s="250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51" t="s">
        <v>165</v>
      </c>
      <c r="AU1344" s="251" t="s">
        <v>85</v>
      </c>
      <c r="AV1344" s="13" t="s">
        <v>83</v>
      </c>
      <c r="AW1344" s="13" t="s">
        <v>32</v>
      </c>
      <c r="AX1344" s="13" t="s">
        <v>76</v>
      </c>
      <c r="AY1344" s="251" t="s">
        <v>156</v>
      </c>
    </row>
    <row r="1345" s="14" customFormat="1">
      <c r="A1345" s="14"/>
      <c r="B1345" s="252"/>
      <c r="C1345" s="253"/>
      <c r="D1345" s="243" t="s">
        <v>165</v>
      </c>
      <c r="E1345" s="254" t="s">
        <v>1</v>
      </c>
      <c r="F1345" s="255" t="s">
        <v>537</v>
      </c>
      <c r="G1345" s="253"/>
      <c r="H1345" s="256">
        <v>39</v>
      </c>
      <c r="I1345" s="257"/>
      <c r="J1345" s="253"/>
      <c r="K1345" s="253"/>
      <c r="L1345" s="258"/>
      <c r="M1345" s="259"/>
      <c r="N1345" s="260"/>
      <c r="O1345" s="260"/>
      <c r="P1345" s="260"/>
      <c r="Q1345" s="260"/>
      <c r="R1345" s="260"/>
      <c r="S1345" s="260"/>
      <c r="T1345" s="261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62" t="s">
        <v>165</v>
      </c>
      <c r="AU1345" s="262" t="s">
        <v>85</v>
      </c>
      <c r="AV1345" s="14" t="s">
        <v>85</v>
      </c>
      <c r="AW1345" s="14" t="s">
        <v>32</v>
      </c>
      <c r="AX1345" s="14" t="s">
        <v>76</v>
      </c>
      <c r="AY1345" s="262" t="s">
        <v>156</v>
      </c>
    </row>
    <row r="1346" s="15" customFormat="1">
      <c r="A1346" s="15"/>
      <c r="B1346" s="263"/>
      <c r="C1346" s="264"/>
      <c r="D1346" s="243" t="s">
        <v>165</v>
      </c>
      <c r="E1346" s="265" t="s">
        <v>1</v>
      </c>
      <c r="F1346" s="266" t="s">
        <v>168</v>
      </c>
      <c r="G1346" s="264"/>
      <c r="H1346" s="267">
        <v>39</v>
      </c>
      <c r="I1346" s="268"/>
      <c r="J1346" s="264"/>
      <c r="K1346" s="264"/>
      <c r="L1346" s="269"/>
      <c r="M1346" s="270"/>
      <c r="N1346" s="271"/>
      <c r="O1346" s="271"/>
      <c r="P1346" s="271"/>
      <c r="Q1346" s="271"/>
      <c r="R1346" s="271"/>
      <c r="S1346" s="271"/>
      <c r="T1346" s="272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T1346" s="273" t="s">
        <v>165</v>
      </c>
      <c r="AU1346" s="273" t="s">
        <v>85</v>
      </c>
      <c r="AV1346" s="15" t="s">
        <v>163</v>
      </c>
      <c r="AW1346" s="15" t="s">
        <v>32</v>
      </c>
      <c r="AX1346" s="15" t="s">
        <v>83</v>
      </c>
      <c r="AY1346" s="273" t="s">
        <v>156</v>
      </c>
    </row>
    <row r="1347" s="2" customFormat="1" ht="37.8" customHeight="1">
      <c r="A1347" s="38"/>
      <c r="B1347" s="39"/>
      <c r="C1347" s="227" t="s">
        <v>1103</v>
      </c>
      <c r="D1347" s="227" t="s">
        <v>159</v>
      </c>
      <c r="E1347" s="228" t="s">
        <v>1104</v>
      </c>
      <c r="F1347" s="229" t="s">
        <v>1105</v>
      </c>
      <c r="G1347" s="230" t="s">
        <v>235</v>
      </c>
      <c r="H1347" s="231">
        <v>39</v>
      </c>
      <c r="I1347" s="232"/>
      <c r="J1347" s="233">
        <f>ROUND(I1347*H1347,2)</f>
        <v>0</v>
      </c>
      <c r="K1347" s="234"/>
      <c r="L1347" s="44"/>
      <c r="M1347" s="235" t="s">
        <v>1</v>
      </c>
      <c r="N1347" s="236" t="s">
        <v>41</v>
      </c>
      <c r="O1347" s="91"/>
      <c r="P1347" s="237">
        <f>O1347*H1347</f>
        <v>0</v>
      </c>
      <c r="Q1347" s="237">
        <v>0.00044999999999999999</v>
      </c>
      <c r="R1347" s="237">
        <f>Q1347*H1347</f>
        <v>0.01755</v>
      </c>
      <c r="S1347" s="237">
        <v>0</v>
      </c>
      <c r="T1347" s="238">
        <f>S1347*H1347</f>
        <v>0</v>
      </c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R1347" s="239" t="s">
        <v>222</v>
      </c>
      <c r="AT1347" s="239" t="s">
        <v>159</v>
      </c>
      <c r="AU1347" s="239" t="s">
        <v>85</v>
      </c>
      <c r="AY1347" s="17" t="s">
        <v>156</v>
      </c>
      <c r="BE1347" s="240">
        <f>IF(N1347="základní",J1347,0)</f>
        <v>0</v>
      </c>
      <c r="BF1347" s="240">
        <f>IF(N1347="snížená",J1347,0)</f>
        <v>0</v>
      </c>
      <c r="BG1347" s="240">
        <f>IF(N1347="zákl. přenesená",J1347,0)</f>
        <v>0</v>
      </c>
      <c r="BH1347" s="240">
        <f>IF(N1347="sníž. přenesená",J1347,0)</f>
        <v>0</v>
      </c>
      <c r="BI1347" s="240">
        <f>IF(N1347="nulová",J1347,0)</f>
        <v>0</v>
      </c>
      <c r="BJ1347" s="17" t="s">
        <v>83</v>
      </c>
      <c r="BK1347" s="240">
        <f>ROUND(I1347*H1347,2)</f>
        <v>0</v>
      </c>
      <c r="BL1347" s="17" t="s">
        <v>222</v>
      </c>
      <c r="BM1347" s="239" t="s">
        <v>1106</v>
      </c>
    </row>
    <row r="1348" s="13" customFormat="1">
      <c r="A1348" s="13"/>
      <c r="B1348" s="241"/>
      <c r="C1348" s="242"/>
      <c r="D1348" s="243" t="s">
        <v>165</v>
      </c>
      <c r="E1348" s="244" t="s">
        <v>1</v>
      </c>
      <c r="F1348" s="245" t="s">
        <v>1107</v>
      </c>
      <c r="G1348" s="242"/>
      <c r="H1348" s="244" t="s">
        <v>1</v>
      </c>
      <c r="I1348" s="246"/>
      <c r="J1348" s="242"/>
      <c r="K1348" s="242"/>
      <c r="L1348" s="247"/>
      <c r="M1348" s="248"/>
      <c r="N1348" s="249"/>
      <c r="O1348" s="249"/>
      <c r="P1348" s="249"/>
      <c r="Q1348" s="249"/>
      <c r="R1348" s="249"/>
      <c r="S1348" s="249"/>
      <c r="T1348" s="250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51" t="s">
        <v>165</v>
      </c>
      <c r="AU1348" s="251" t="s">
        <v>85</v>
      </c>
      <c r="AV1348" s="13" t="s">
        <v>83</v>
      </c>
      <c r="AW1348" s="13" t="s">
        <v>32</v>
      </c>
      <c r="AX1348" s="13" t="s">
        <v>76</v>
      </c>
      <c r="AY1348" s="251" t="s">
        <v>156</v>
      </c>
    </row>
    <row r="1349" s="14" customFormat="1">
      <c r="A1349" s="14"/>
      <c r="B1349" s="252"/>
      <c r="C1349" s="253"/>
      <c r="D1349" s="243" t="s">
        <v>165</v>
      </c>
      <c r="E1349" s="254" t="s">
        <v>1</v>
      </c>
      <c r="F1349" s="255" t="s">
        <v>537</v>
      </c>
      <c r="G1349" s="253"/>
      <c r="H1349" s="256">
        <v>39</v>
      </c>
      <c r="I1349" s="257"/>
      <c r="J1349" s="253"/>
      <c r="K1349" s="253"/>
      <c r="L1349" s="258"/>
      <c r="M1349" s="259"/>
      <c r="N1349" s="260"/>
      <c r="O1349" s="260"/>
      <c r="P1349" s="260"/>
      <c r="Q1349" s="260"/>
      <c r="R1349" s="260"/>
      <c r="S1349" s="260"/>
      <c r="T1349" s="261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62" t="s">
        <v>165</v>
      </c>
      <c r="AU1349" s="262" t="s">
        <v>85</v>
      </c>
      <c r="AV1349" s="14" t="s">
        <v>85</v>
      </c>
      <c r="AW1349" s="14" t="s">
        <v>32</v>
      </c>
      <c r="AX1349" s="14" t="s">
        <v>76</v>
      </c>
      <c r="AY1349" s="262" t="s">
        <v>156</v>
      </c>
    </row>
    <row r="1350" s="15" customFormat="1">
      <c r="A1350" s="15"/>
      <c r="B1350" s="263"/>
      <c r="C1350" s="264"/>
      <c r="D1350" s="243" t="s">
        <v>165</v>
      </c>
      <c r="E1350" s="265" t="s">
        <v>1</v>
      </c>
      <c r="F1350" s="266" t="s">
        <v>168</v>
      </c>
      <c r="G1350" s="264"/>
      <c r="H1350" s="267">
        <v>39</v>
      </c>
      <c r="I1350" s="268"/>
      <c r="J1350" s="264"/>
      <c r="K1350" s="264"/>
      <c r="L1350" s="269"/>
      <c r="M1350" s="270"/>
      <c r="N1350" s="271"/>
      <c r="O1350" s="271"/>
      <c r="P1350" s="271"/>
      <c r="Q1350" s="271"/>
      <c r="R1350" s="271"/>
      <c r="S1350" s="271"/>
      <c r="T1350" s="272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T1350" s="273" t="s">
        <v>165</v>
      </c>
      <c r="AU1350" s="273" t="s">
        <v>85</v>
      </c>
      <c r="AV1350" s="15" t="s">
        <v>163</v>
      </c>
      <c r="AW1350" s="15" t="s">
        <v>32</v>
      </c>
      <c r="AX1350" s="15" t="s">
        <v>83</v>
      </c>
      <c r="AY1350" s="273" t="s">
        <v>156</v>
      </c>
    </row>
    <row r="1351" s="2" customFormat="1" ht="33" customHeight="1">
      <c r="A1351" s="38"/>
      <c r="B1351" s="39"/>
      <c r="C1351" s="227" t="s">
        <v>1108</v>
      </c>
      <c r="D1351" s="227" t="s">
        <v>159</v>
      </c>
      <c r="E1351" s="228" t="s">
        <v>1109</v>
      </c>
      <c r="F1351" s="229" t="s">
        <v>1110</v>
      </c>
      <c r="G1351" s="230" t="s">
        <v>235</v>
      </c>
      <c r="H1351" s="231">
        <v>19</v>
      </c>
      <c r="I1351" s="232"/>
      <c r="J1351" s="233">
        <f>ROUND(I1351*H1351,2)</f>
        <v>0</v>
      </c>
      <c r="K1351" s="234"/>
      <c r="L1351" s="44"/>
      <c r="M1351" s="235" t="s">
        <v>1</v>
      </c>
      <c r="N1351" s="236" t="s">
        <v>41</v>
      </c>
      <c r="O1351" s="91"/>
      <c r="P1351" s="237">
        <f>O1351*H1351</f>
        <v>0</v>
      </c>
      <c r="Q1351" s="237">
        <v>0.00165</v>
      </c>
      <c r="R1351" s="237">
        <f>Q1351*H1351</f>
        <v>0.031350000000000003</v>
      </c>
      <c r="S1351" s="237">
        <v>0</v>
      </c>
      <c r="T1351" s="238">
        <f>S1351*H1351</f>
        <v>0</v>
      </c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R1351" s="239" t="s">
        <v>222</v>
      </c>
      <c r="AT1351" s="239" t="s">
        <v>159</v>
      </c>
      <c r="AU1351" s="239" t="s">
        <v>85</v>
      </c>
      <c r="AY1351" s="17" t="s">
        <v>156</v>
      </c>
      <c r="BE1351" s="240">
        <f>IF(N1351="základní",J1351,0)</f>
        <v>0</v>
      </c>
      <c r="BF1351" s="240">
        <f>IF(N1351="snížená",J1351,0)</f>
        <v>0</v>
      </c>
      <c r="BG1351" s="240">
        <f>IF(N1351="zákl. přenesená",J1351,0)</f>
        <v>0</v>
      </c>
      <c r="BH1351" s="240">
        <f>IF(N1351="sníž. přenesená",J1351,0)</f>
        <v>0</v>
      </c>
      <c r="BI1351" s="240">
        <f>IF(N1351="nulová",J1351,0)</f>
        <v>0</v>
      </c>
      <c r="BJ1351" s="17" t="s">
        <v>83</v>
      </c>
      <c r="BK1351" s="240">
        <f>ROUND(I1351*H1351,2)</f>
        <v>0</v>
      </c>
      <c r="BL1351" s="17" t="s">
        <v>222</v>
      </c>
      <c r="BM1351" s="239" t="s">
        <v>1111</v>
      </c>
    </row>
    <row r="1352" s="13" customFormat="1">
      <c r="A1352" s="13"/>
      <c r="B1352" s="241"/>
      <c r="C1352" s="242"/>
      <c r="D1352" s="243" t="s">
        <v>165</v>
      </c>
      <c r="E1352" s="244" t="s">
        <v>1</v>
      </c>
      <c r="F1352" s="245" t="s">
        <v>1112</v>
      </c>
      <c r="G1352" s="242"/>
      <c r="H1352" s="244" t="s">
        <v>1</v>
      </c>
      <c r="I1352" s="246"/>
      <c r="J1352" s="242"/>
      <c r="K1352" s="242"/>
      <c r="L1352" s="247"/>
      <c r="M1352" s="248"/>
      <c r="N1352" s="249"/>
      <c r="O1352" s="249"/>
      <c r="P1352" s="249"/>
      <c r="Q1352" s="249"/>
      <c r="R1352" s="249"/>
      <c r="S1352" s="249"/>
      <c r="T1352" s="250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51" t="s">
        <v>165</v>
      </c>
      <c r="AU1352" s="251" t="s">
        <v>85</v>
      </c>
      <c r="AV1352" s="13" t="s">
        <v>83</v>
      </c>
      <c r="AW1352" s="13" t="s">
        <v>32</v>
      </c>
      <c r="AX1352" s="13" t="s">
        <v>76</v>
      </c>
      <c r="AY1352" s="251" t="s">
        <v>156</v>
      </c>
    </row>
    <row r="1353" s="14" customFormat="1">
      <c r="A1353" s="14"/>
      <c r="B1353" s="252"/>
      <c r="C1353" s="253"/>
      <c r="D1353" s="243" t="s">
        <v>165</v>
      </c>
      <c r="E1353" s="254" t="s">
        <v>1</v>
      </c>
      <c r="F1353" s="255" t="s">
        <v>400</v>
      </c>
      <c r="G1353" s="253"/>
      <c r="H1353" s="256">
        <v>19</v>
      </c>
      <c r="I1353" s="257"/>
      <c r="J1353" s="253"/>
      <c r="K1353" s="253"/>
      <c r="L1353" s="258"/>
      <c r="M1353" s="259"/>
      <c r="N1353" s="260"/>
      <c r="O1353" s="260"/>
      <c r="P1353" s="260"/>
      <c r="Q1353" s="260"/>
      <c r="R1353" s="260"/>
      <c r="S1353" s="260"/>
      <c r="T1353" s="261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62" t="s">
        <v>165</v>
      </c>
      <c r="AU1353" s="262" t="s">
        <v>85</v>
      </c>
      <c r="AV1353" s="14" t="s">
        <v>85</v>
      </c>
      <c r="AW1353" s="14" t="s">
        <v>32</v>
      </c>
      <c r="AX1353" s="14" t="s">
        <v>76</v>
      </c>
      <c r="AY1353" s="262" t="s">
        <v>156</v>
      </c>
    </row>
    <row r="1354" s="15" customFormat="1">
      <c r="A1354" s="15"/>
      <c r="B1354" s="263"/>
      <c r="C1354" s="264"/>
      <c r="D1354" s="243" t="s">
        <v>165</v>
      </c>
      <c r="E1354" s="265" t="s">
        <v>1</v>
      </c>
      <c r="F1354" s="266" t="s">
        <v>168</v>
      </c>
      <c r="G1354" s="264"/>
      <c r="H1354" s="267">
        <v>19</v>
      </c>
      <c r="I1354" s="268"/>
      <c r="J1354" s="264"/>
      <c r="K1354" s="264"/>
      <c r="L1354" s="269"/>
      <c r="M1354" s="270"/>
      <c r="N1354" s="271"/>
      <c r="O1354" s="271"/>
      <c r="P1354" s="271"/>
      <c r="Q1354" s="271"/>
      <c r="R1354" s="271"/>
      <c r="S1354" s="271"/>
      <c r="T1354" s="272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T1354" s="273" t="s">
        <v>165</v>
      </c>
      <c r="AU1354" s="273" t="s">
        <v>85</v>
      </c>
      <c r="AV1354" s="15" t="s">
        <v>163</v>
      </c>
      <c r="AW1354" s="15" t="s">
        <v>32</v>
      </c>
      <c r="AX1354" s="15" t="s">
        <v>83</v>
      </c>
      <c r="AY1354" s="273" t="s">
        <v>156</v>
      </c>
    </row>
    <row r="1355" s="2" customFormat="1" ht="37.8" customHeight="1">
      <c r="A1355" s="38"/>
      <c r="B1355" s="39"/>
      <c r="C1355" s="227" t="s">
        <v>1113</v>
      </c>
      <c r="D1355" s="227" t="s">
        <v>159</v>
      </c>
      <c r="E1355" s="228" t="s">
        <v>1114</v>
      </c>
      <c r="F1355" s="229" t="s">
        <v>1115</v>
      </c>
      <c r="G1355" s="230" t="s">
        <v>235</v>
      </c>
      <c r="H1355" s="231">
        <v>39.600000000000001</v>
      </c>
      <c r="I1355" s="232"/>
      <c r="J1355" s="233">
        <f>ROUND(I1355*H1355,2)</f>
        <v>0</v>
      </c>
      <c r="K1355" s="234"/>
      <c r="L1355" s="44"/>
      <c r="M1355" s="235" t="s">
        <v>1</v>
      </c>
      <c r="N1355" s="236" t="s">
        <v>41</v>
      </c>
      <c r="O1355" s="91"/>
      <c r="P1355" s="237">
        <f>O1355*H1355</f>
        <v>0</v>
      </c>
      <c r="Q1355" s="237">
        <v>0.0028600000000000001</v>
      </c>
      <c r="R1355" s="237">
        <f>Q1355*H1355</f>
        <v>0.11325600000000001</v>
      </c>
      <c r="S1355" s="237">
        <v>0</v>
      </c>
      <c r="T1355" s="238">
        <f>S1355*H1355</f>
        <v>0</v>
      </c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R1355" s="239" t="s">
        <v>222</v>
      </c>
      <c r="AT1355" s="239" t="s">
        <v>159</v>
      </c>
      <c r="AU1355" s="239" t="s">
        <v>85</v>
      </c>
      <c r="AY1355" s="17" t="s">
        <v>156</v>
      </c>
      <c r="BE1355" s="240">
        <f>IF(N1355="základní",J1355,0)</f>
        <v>0</v>
      </c>
      <c r="BF1355" s="240">
        <f>IF(N1355="snížená",J1355,0)</f>
        <v>0</v>
      </c>
      <c r="BG1355" s="240">
        <f>IF(N1355="zákl. přenesená",J1355,0)</f>
        <v>0</v>
      </c>
      <c r="BH1355" s="240">
        <f>IF(N1355="sníž. přenesená",J1355,0)</f>
        <v>0</v>
      </c>
      <c r="BI1355" s="240">
        <f>IF(N1355="nulová",J1355,0)</f>
        <v>0</v>
      </c>
      <c r="BJ1355" s="17" t="s">
        <v>83</v>
      </c>
      <c r="BK1355" s="240">
        <f>ROUND(I1355*H1355,2)</f>
        <v>0</v>
      </c>
      <c r="BL1355" s="17" t="s">
        <v>222</v>
      </c>
      <c r="BM1355" s="239" t="s">
        <v>1116</v>
      </c>
    </row>
    <row r="1356" s="13" customFormat="1">
      <c r="A1356" s="13"/>
      <c r="B1356" s="241"/>
      <c r="C1356" s="242"/>
      <c r="D1356" s="243" t="s">
        <v>165</v>
      </c>
      <c r="E1356" s="244" t="s">
        <v>1</v>
      </c>
      <c r="F1356" s="245" t="s">
        <v>1117</v>
      </c>
      <c r="G1356" s="242"/>
      <c r="H1356" s="244" t="s">
        <v>1</v>
      </c>
      <c r="I1356" s="246"/>
      <c r="J1356" s="242"/>
      <c r="K1356" s="242"/>
      <c r="L1356" s="247"/>
      <c r="M1356" s="248"/>
      <c r="N1356" s="249"/>
      <c r="O1356" s="249"/>
      <c r="P1356" s="249"/>
      <c r="Q1356" s="249"/>
      <c r="R1356" s="249"/>
      <c r="S1356" s="249"/>
      <c r="T1356" s="250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51" t="s">
        <v>165</v>
      </c>
      <c r="AU1356" s="251" t="s">
        <v>85</v>
      </c>
      <c r="AV1356" s="13" t="s">
        <v>83</v>
      </c>
      <c r="AW1356" s="13" t="s">
        <v>32</v>
      </c>
      <c r="AX1356" s="13" t="s">
        <v>76</v>
      </c>
      <c r="AY1356" s="251" t="s">
        <v>156</v>
      </c>
    </row>
    <row r="1357" s="14" customFormat="1">
      <c r="A1357" s="14"/>
      <c r="B1357" s="252"/>
      <c r="C1357" s="253"/>
      <c r="D1357" s="243" t="s">
        <v>165</v>
      </c>
      <c r="E1357" s="254" t="s">
        <v>1</v>
      </c>
      <c r="F1357" s="255" t="s">
        <v>1118</v>
      </c>
      <c r="G1357" s="253"/>
      <c r="H1357" s="256">
        <v>39.600000000000001</v>
      </c>
      <c r="I1357" s="257"/>
      <c r="J1357" s="253"/>
      <c r="K1357" s="253"/>
      <c r="L1357" s="258"/>
      <c r="M1357" s="259"/>
      <c r="N1357" s="260"/>
      <c r="O1357" s="260"/>
      <c r="P1357" s="260"/>
      <c r="Q1357" s="260"/>
      <c r="R1357" s="260"/>
      <c r="S1357" s="260"/>
      <c r="T1357" s="261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62" t="s">
        <v>165</v>
      </c>
      <c r="AU1357" s="262" t="s">
        <v>85</v>
      </c>
      <c r="AV1357" s="14" t="s">
        <v>85</v>
      </c>
      <c r="AW1357" s="14" t="s">
        <v>32</v>
      </c>
      <c r="AX1357" s="14" t="s">
        <v>76</v>
      </c>
      <c r="AY1357" s="262" t="s">
        <v>156</v>
      </c>
    </row>
    <row r="1358" s="15" customFormat="1">
      <c r="A1358" s="15"/>
      <c r="B1358" s="263"/>
      <c r="C1358" s="264"/>
      <c r="D1358" s="243" t="s">
        <v>165</v>
      </c>
      <c r="E1358" s="265" t="s">
        <v>1</v>
      </c>
      <c r="F1358" s="266" t="s">
        <v>168</v>
      </c>
      <c r="G1358" s="264"/>
      <c r="H1358" s="267">
        <v>39.600000000000001</v>
      </c>
      <c r="I1358" s="268"/>
      <c r="J1358" s="264"/>
      <c r="K1358" s="264"/>
      <c r="L1358" s="269"/>
      <c r="M1358" s="270"/>
      <c r="N1358" s="271"/>
      <c r="O1358" s="271"/>
      <c r="P1358" s="271"/>
      <c r="Q1358" s="271"/>
      <c r="R1358" s="271"/>
      <c r="S1358" s="271"/>
      <c r="T1358" s="272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T1358" s="273" t="s">
        <v>165</v>
      </c>
      <c r="AU1358" s="273" t="s">
        <v>85</v>
      </c>
      <c r="AV1358" s="15" t="s">
        <v>163</v>
      </c>
      <c r="AW1358" s="15" t="s">
        <v>32</v>
      </c>
      <c r="AX1358" s="15" t="s">
        <v>83</v>
      </c>
      <c r="AY1358" s="273" t="s">
        <v>156</v>
      </c>
    </row>
    <row r="1359" s="2" customFormat="1" ht="37.8" customHeight="1">
      <c r="A1359" s="38"/>
      <c r="B1359" s="39"/>
      <c r="C1359" s="227" t="s">
        <v>1119</v>
      </c>
      <c r="D1359" s="227" t="s">
        <v>159</v>
      </c>
      <c r="E1359" s="228" t="s">
        <v>1120</v>
      </c>
      <c r="F1359" s="229" t="s">
        <v>1121</v>
      </c>
      <c r="G1359" s="230" t="s">
        <v>162</v>
      </c>
      <c r="H1359" s="231">
        <v>282.815</v>
      </c>
      <c r="I1359" s="232"/>
      <c r="J1359" s="233">
        <f>ROUND(I1359*H1359,2)</f>
        <v>0</v>
      </c>
      <c r="K1359" s="234"/>
      <c r="L1359" s="44"/>
      <c r="M1359" s="235" t="s">
        <v>1</v>
      </c>
      <c r="N1359" s="236" t="s">
        <v>41</v>
      </c>
      <c r="O1359" s="91"/>
      <c r="P1359" s="237">
        <f>O1359*H1359</f>
        <v>0</v>
      </c>
      <c r="Q1359" s="237">
        <v>0.00036000000000000002</v>
      </c>
      <c r="R1359" s="237">
        <f>Q1359*H1359</f>
        <v>0.10181340000000001</v>
      </c>
      <c r="S1359" s="237">
        <v>0</v>
      </c>
      <c r="T1359" s="238">
        <f>S1359*H1359</f>
        <v>0</v>
      </c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R1359" s="239" t="s">
        <v>222</v>
      </c>
      <c r="AT1359" s="239" t="s">
        <v>159</v>
      </c>
      <c r="AU1359" s="239" t="s">
        <v>85</v>
      </c>
      <c r="AY1359" s="17" t="s">
        <v>156</v>
      </c>
      <c r="BE1359" s="240">
        <f>IF(N1359="základní",J1359,0)</f>
        <v>0</v>
      </c>
      <c r="BF1359" s="240">
        <f>IF(N1359="snížená",J1359,0)</f>
        <v>0</v>
      </c>
      <c r="BG1359" s="240">
        <f>IF(N1359="zákl. přenesená",J1359,0)</f>
        <v>0</v>
      </c>
      <c r="BH1359" s="240">
        <f>IF(N1359="sníž. přenesená",J1359,0)</f>
        <v>0</v>
      </c>
      <c r="BI1359" s="240">
        <f>IF(N1359="nulová",J1359,0)</f>
        <v>0</v>
      </c>
      <c r="BJ1359" s="17" t="s">
        <v>83</v>
      </c>
      <c r="BK1359" s="240">
        <f>ROUND(I1359*H1359,2)</f>
        <v>0</v>
      </c>
      <c r="BL1359" s="17" t="s">
        <v>222</v>
      </c>
      <c r="BM1359" s="239" t="s">
        <v>1122</v>
      </c>
    </row>
    <row r="1360" s="13" customFormat="1">
      <c r="A1360" s="13"/>
      <c r="B1360" s="241"/>
      <c r="C1360" s="242"/>
      <c r="D1360" s="243" t="s">
        <v>165</v>
      </c>
      <c r="E1360" s="244" t="s">
        <v>1</v>
      </c>
      <c r="F1360" s="245" t="s">
        <v>1081</v>
      </c>
      <c r="G1360" s="242"/>
      <c r="H1360" s="244" t="s">
        <v>1</v>
      </c>
      <c r="I1360" s="246"/>
      <c r="J1360" s="242"/>
      <c r="K1360" s="242"/>
      <c r="L1360" s="247"/>
      <c r="M1360" s="248"/>
      <c r="N1360" s="249"/>
      <c r="O1360" s="249"/>
      <c r="P1360" s="249"/>
      <c r="Q1360" s="249"/>
      <c r="R1360" s="249"/>
      <c r="S1360" s="249"/>
      <c r="T1360" s="250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51" t="s">
        <v>165</v>
      </c>
      <c r="AU1360" s="251" t="s">
        <v>85</v>
      </c>
      <c r="AV1360" s="13" t="s">
        <v>83</v>
      </c>
      <c r="AW1360" s="13" t="s">
        <v>32</v>
      </c>
      <c r="AX1360" s="13" t="s">
        <v>76</v>
      </c>
      <c r="AY1360" s="251" t="s">
        <v>156</v>
      </c>
    </row>
    <row r="1361" s="13" customFormat="1">
      <c r="A1361" s="13"/>
      <c r="B1361" s="241"/>
      <c r="C1361" s="242"/>
      <c r="D1361" s="243" t="s">
        <v>165</v>
      </c>
      <c r="E1361" s="244" t="s">
        <v>1</v>
      </c>
      <c r="F1361" s="245" t="s">
        <v>471</v>
      </c>
      <c r="G1361" s="242"/>
      <c r="H1361" s="244" t="s">
        <v>1</v>
      </c>
      <c r="I1361" s="246"/>
      <c r="J1361" s="242"/>
      <c r="K1361" s="242"/>
      <c r="L1361" s="247"/>
      <c r="M1361" s="248"/>
      <c r="N1361" s="249"/>
      <c r="O1361" s="249"/>
      <c r="P1361" s="249"/>
      <c r="Q1361" s="249"/>
      <c r="R1361" s="249"/>
      <c r="S1361" s="249"/>
      <c r="T1361" s="250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51" t="s">
        <v>165</v>
      </c>
      <c r="AU1361" s="251" t="s">
        <v>85</v>
      </c>
      <c r="AV1361" s="13" t="s">
        <v>83</v>
      </c>
      <c r="AW1361" s="13" t="s">
        <v>32</v>
      </c>
      <c r="AX1361" s="13" t="s">
        <v>76</v>
      </c>
      <c r="AY1361" s="251" t="s">
        <v>156</v>
      </c>
    </row>
    <row r="1362" s="14" customFormat="1">
      <c r="A1362" s="14"/>
      <c r="B1362" s="252"/>
      <c r="C1362" s="253"/>
      <c r="D1362" s="243" t="s">
        <v>165</v>
      </c>
      <c r="E1362" s="254" t="s">
        <v>1</v>
      </c>
      <c r="F1362" s="255" t="s">
        <v>1082</v>
      </c>
      <c r="G1362" s="253"/>
      <c r="H1362" s="256">
        <v>33.210000000000001</v>
      </c>
      <c r="I1362" s="257"/>
      <c r="J1362" s="253"/>
      <c r="K1362" s="253"/>
      <c r="L1362" s="258"/>
      <c r="M1362" s="259"/>
      <c r="N1362" s="260"/>
      <c r="O1362" s="260"/>
      <c r="P1362" s="260"/>
      <c r="Q1362" s="260"/>
      <c r="R1362" s="260"/>
      <c r="S1362" s="260"/>
      <c r="T1362" s="261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62" t="s">
        <v>165</v>
      </c>
      <c r="AU1362" s="262" t="s">
        <v>85</v>
      </c>
      <c r="AV1362" s="14" t="s">
        <v>85</v>
      </c>
      <c r="AW1362" s="14" t="s">
        <v>32</v>
      </c>
      <c r="AX1362" s="14" t="s">
        <v>76</v>
      </c>
      <c r="AY1362" s="262" t="s">
        <v>156</v>
      </c>
    </row>
    <row r="1363" s="14" customFormat="1">
      <c r="A1363" s="14"/>
      <c r="B1363" s="252"/>
      <c r="C1363" s="253"/>
      <c r="D1363" s="243" t="s">
        <v>165</v>
      </c>
      <c r="E1363" s="254" t="s">
        <v>1</v>
      </c>
      <c r="F1363" s="255" t="s">
        <v>1083</v>
      </c>
      <c r="G1363" s="253"/>
      <c r="H1363" s="256">
        <v>2.0670000000000002</v>
      </c>
      <c r="I1363" s="257"/>
      <c r="J1363" s="253"/>
      <c r="K1363" s="253"/>
      <c r="L1363" s="258"/>
      <c r="M1363" s="259"/>
      <c r="N1363" s="260"/>
      <c r="O1363" s="260"/>
      <c r="P1363" s="260"/>
      <c r="Q1363" s="260"/>
      <c r="R1363" s="260"/>
      <c r="S1363" s="260"/>
      <c r="T1363" s="261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62" t="s">
        <v>165</v>
      </c>
      <c r="AU1363" s="262" t="s">
        <v>85</v>
      </c>
      <c r="AV1363" s="14" t="s">
        <v>85</v>
      </c>
      <c r="AW1363" s="14" t="s">
        <v>32</v>
      </c>
      <c r="AX1363" s="14" t="s">
        <v>76</v>
      </c>
      <c r="AY1363" s="262" t="s">
        <v>156</v>
      </c>
    </row>
    <row r="1364" s="14" customFormat="1">
      <c r="A1364" s="14"/>
      <c r="B1364" s="252"/>
      <c r="C1364" s="253"/>
      <c r="D1364" s="243" t="s">
        <v>165</v>
      </c>
      <c r="E1364" s="254" t="s">
        <v>1</v>
      </c>
      <c r="F1364" s="255" t="s">
        <v>1123</v>
      </c>
      <c r="G1364" s="253"/>
      <c r="H1364" s="256">
        <v>3.1589999999999998</v>
      </c>
      <c r="I1364" s="257"/>
      <c r="J1364" s="253"/>
      <c r="K1364" s="253"/>
      <c r="L1364" s="258"/>
      <c r="M1364" s="259"/>
      <c r="N1364" s="260"/>
      <c r="O1364" s="260"/>
      <c r="P1364" s="260"/>
      <c r="Q1364" s="260"/>
      <c r="R1364" s="260"/>
      <c r="S1364" s="260"/>
      <c r="T1364" s="261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62" t="s">
        <v>165</v>
      </c>
      <c r="AU1364" s="262" t="s">
        <v>85</v>
      </c>
      <c r="AV1364" s="14" t="s">
        <v>85</v>
      </c>
      <c r="AW1364" s="14" t="s">
        <v>32</v>
      </c>
      <c r="AX1364" s="14" t="s">
        <v>76</v>
      </c>
      <c r="AY1364" s="262" t="s">
        <v>156</v>
      </c>
    </row>
    <row r="1365" s="13" customFormat="1">
      <c r="A1365" s="13"/>
      <c r="B1365" s="241"/>
      <c r="C1365" s="242"/>
      <c r="D1365" s="243" t="s">
        <v>165</v>
      </c>
      <c r="E1365" s="244" t="s">
        <v>1</v>
      </c>
      <c r="F1365" s="245" t="s">
        <v>269</v>
      </c>
      <c r="G1365" s="242"/>
      <c r="H1365" s="244" t="s">
        <v>1</v>
      </c>
      <c r="I1365" s="246"/>
      <c r="J1365" s="242"/>
      <c r="K1365" s="242"/>
      <c r="L1365" s="247"/>
      <c r="M1365" s="248"/>
      <c r="N1365" s="249"/>
      <c r="O1365" s="249"/>
      <c r="P1365" s="249"/>
      <c r="Q1365" s="249"/>
      <c r="R1365" s="249"/>
      <c r="S1365" s="249"/>
      <c r="T1365" s="250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51" t="s">
        <v>165</v>
      </c>
      <c r="AU1365" s="251" t="s">
        <v>85</v>
      </c>
      <c r="AV1365" s="13" t="s">
        <v>83</v>
      </c>
      <c r="AW1365" s="13" t="s">
        <v>32</v>
      </c>
      <c r="AX1365" s="13" t="s">
        <v>76</v>
      </c>
      <c r="AY1365" s="251" t="s">
        <v>156</v>
      </c>
    </row>
    <row r="1366" s="14" customFormat="1">
      <c r="A1366" s="14"/>
      <c r="B1366" s="252"/>
      <c r="C1366" s="253"/>
      <c r="D1366" s="243" t="s">
        <v>165</v>
      </c>
      <c r="E1366" s="254" t="s">
        <v>1</v>
      </c>
      <c r="F1366" s="255" t="s">
        <v>1085</v>
      </c>
      <c r="G1366" s="253"/>
      <c r="H1366" s="256">
        <v>-0.75800000000000001</v>
      </c>
      <c r="I1366" s="257"/>
      <c r="J1366" s="253"/>
      <c r="K1366" s="253"/>
      <c r="L1366" s="258"/>
      <c r="M1366" s="259"/>
      <c r="N1366" s="260"/>
      <c r="O1366" s="260"/>
      <c r="P1366" s="260"/>
      <c r="Q1366" s="260"/>
      <c r="R1366" s="260"/>
      <c r="S1366" s="260"/>
      <c r="T1366" s="261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62" t="s">
        <v>165</v>
      </c>
      <c r="AU1366" s="262" t="s">
        <v>85</v>
      </c>
      <c r="AV1366" s="14" t="s">
        <v>85</v>
      </c>
      <c r="AW1366" s="14" t="s">
        <v>32</v>
      </c>
      <c r="AX1366" s="14" t="s">
        <v>76</v>
      </c>
      <c r="AY1366" s="262" t="s">
        <v>156</v>
      </c>
    </row>
    <row r="1367" s="13" customFormat="1">
      <c r="A1367" s="13"/>
      <c r="B1367" s="241"/>
      <c r="C1367" s="242"/>
      <c r="D1367" s="243" t="s">
        <v>165</v>
      </c>
      <c r="E1367" s="244" t="s">
        <v>1</v>
      </c>
      <c r="F1367" s="245" t="s">
        <v>463</v>
      </c>
      <c r="G1367" s="242"/>
      <c r="H1367" s="244" t="s">
        <v>1</v>
      </c>
      <c r="I1367" s="246"/>
      <c r="J1367" s="242"/>
      <c r="K1367" s="242"/>
      <c r="L1367" s="247"/>
      <c r="M1367" s="248"/>
      <c r="N1367" s="249"/>
      <c r="O1367" s="249"/>
      <c r="P1367" s="249"/>
      <c r="Q1367" s="249"/>
      <c r="R1367" s="249"/>
      <c r="S1367" s="249"/>
      <c r="T1367" s="250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51" t="s">
        <v>165</v>
      </c>
      <c r="AU1367" s="251" t="s">
        <v>85</v>
      </c>
      <c r="AV1367" s="13" t="s">
        <v>83</v>
      </c>
      <c r="AW1367" s="13" t="s">
        <v>32</v>
      </c>
      <c r="AX1367" s="13" t="s">
        <v>76</v>
      </c>
      <c r="AY1367" s="251" t="s">
        <v>156</v>
      </c>
    </row>
    <row r="1368" s="14" customFormat="1">
      <c r="A1368" s="14"/>
      <c r="B1368" s="252"/>
      <c r="C1368" s="253"/>
      <c r="D1368" s="243" t="s">
        <v>165</v>
      </c>
      <c r="E1368" s="254" t="s">
        <v>1</v>
      </c>
      <c r="F1368" s="255" t="s">
        <v>1124</v>
      </c>
      <c r="G1368" s="253"/>
      <c r="H1368" s="256">
        <v>197.21199999999999</v>
      </c>
      <c r="I1368" s="257"/>
      <c r="J1368" s="253"/>
      <c r="K1368" s="253"/>
      <c r="L1368" s="258"/>
      <c r="M1368" s="259"/>
      <c r="N1368" s="260"/>
      <c r="O1368" s="260"/>
      <c r="P1368" s="260"/>
      <c r="Q1368" s="260"/>
      <c r="R1368" s="260"/>
      <c r="S1368" s="260"/>
      <c r="T1368" s="261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62" t="s">
        <v>165</v>
      </c>
      <c r="AU1368" s="262" t="s">
        <v>85</v>
      </c>
      <c r="AV1368" s="14" t="s">
        <v>85</v>
      </c>
      <c r="AW1368" s="14" t="s">
        <v>32</v>
      </c>
      <c r="AX1368" s="14" t="s">
        <v>76</v>
      </c>
      <c r="AY1368" s="262" t="s">
        <v>156</v>
      </c>
    </row>
    <row r="1369" s="13" customFormat="1">
      <c r="A1369" s="13"/>
      <c r="B1369" s="241"/>
      <c r="C1369" s="242"/>
      <c r="D1369" s="243" t="s">
        <v>165</v>
      </c>
      <c r="E1369" s="244" t="s">
        <v>1</v>
      </c>
      <c r="F1369" s="245" t="s">
        <v>561</v>
      </c>
      <c r="G1369" s="242"/>
      <c r="H1369" s="244" t="s">
        <v>1</v>
      </c>
      <c r="I1369" s="246"/>
      <c r="J1369" s="242"/>
      <c r="K1369" s="242"/>
      <c r="L1369" s="247"/>
      <c r="M1369" s="248"/>
      <c r="N1369" s="249"/>
      <c r="O1369" s="249"/>
      <c r="P1369" s="249"/>
      <c r="Q1369" s="249"/>
      <c r="R1369" s="249"/>
      <c r="S1369" s="249"/>
      <c r="T1369" s="250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51" t="s">
        <v>165</v>
      </c>
      <c r="AU1369" s="251" t="s">
        <v>85</v>
      </c>
      <c r="AV1369" s="13" t="s">
        <v>83</v>
      </c>
      <c r="AW1369" s="13" t="s">
        <v>32</v>
      </c>
      <c r="AX1369" s="13" t="s">
        <v>76</v>
      </c>
      <c r="AY1369" s="251" t="s">
        <v>156</v>
      </c>
    </row>
    <row r="1370" s="14" customFormat="1">
      <c r="A1370" s="14"/>
      <c r="B1370" s="252"/>
      <c r="C1370" s="253"/>
      <c r="D1370" s="243" t="s">
        <v>165</v>
      </c>
      <c r="E1370" s="254" t="s">
        <v>1</v>
      </c>
      <c r="F1370" s="255" t="s">
        <v>698</v>
      </c>
      <c r="G1370" s="253"/>
      <c r="H1370" s="256">
        <v>16.055</v>
      </c>
      <c r="I1370" s="257"/>
      <c r="J1370" s="253"/>
      <c r="K1370" s="253"/>
      <c r="L1370" s="258"/>
      <c r="M1370" s="259"/>
      <c r="N1370" s="260"/>
      <c r="O1370" s="260"/>
      <c r="P1370" s="260"/>
      <c r="Q1370" s="260"/>
      <c r="R1370" s="260"/>
      <c r="S1370" s="260"/>
      <c r="T1370" s="261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62" t="s">
        <v>165</v>
      </c>
      <c r="AU1370" s="262" t="s">
        <v>85</v>
      </c>
      <c r="AV1370" s="14" t="s">
        <v>85</v>
      </c>
      <c r="AW1370" s="14" t="s">
        <v>32</v>
      </c>
      <c r="AX1370" s="14" t="s">
        <v>76</v>
      </c>
      <c r="AY1370" s="262" t="s">
        <v>156</v>
      </c>
    </row>
    <row r="1371" s="14" customFormat="1">
      <c r="A1371" s="14"/>
      <c r="B1371" s="252"/>
      <c r="C1371" s="253"/>
      <c r="D1371" s="243" t="s">
        <v>165</v>
      </c>
      <c r="E1371" s="254" t="s">
        <v>1</v>
      </c>
      <c r="F1371" s="255" t="s">
        <v>1087</v>
      </c>
      <c r="G1371" s="253"/>
      <c r="H1371" s="256">
        <v>5.0700000000000003</v>
      </c>
      <c r="I1371" s="257"/>
      <c r="J1371" s="253"/>
      <c r="K1371" s="253"/>
      <c r="L1371" s="258"/>
      <c r="M1371" s="259"/>
      <c r="N1371" s="260"/>
      <c r="O1371" s="260"/>
      <c r="P1371" s="260"/>
      <c r="Q1371" s="260"/>
      <c r="R1371" s="260"/>
      <c r="S1371" s="260"/>
      <c r="T1371" s="261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62" t="s">
        <v>165</v>
      </c>
      <c r="AU1371" s="262" t="s">
        <v>85</v>
      </c>
      <c r="AV1371" s="14" t="s">
        <v>85</v>
      </c>
      <c r="AW1371" s="14" t="s">
        <v>32</v>
      </c>
      <c r="AX1371" s="14" t="s">
        <v>76</v>
      </c>
      <c r="AY1371" s="262" t="s">
        <v>156</v>
      </c>
    </row>
    <row r="1372" s="13" customFormat="1">
      <c r="A1372" s="13"/>
      <c r="B1372" s="241"/>
      <c r="C1372" s="242"/>
      <c r="D1372" s="243" t="s">
        <v>165</v>
      </c>
      <c r="E1372" s="244" t="s">
        <v>1</v>
      </c>
      <c r="F1372" s="245" t="s">
        <v>566</v>
      </c>
      <c r="G1372" s="242"/>
      <c r="H1372" s="244" t="s">
        <v>1</v>
      </c>
      <c r="I1372" s="246"/>
      <c r="J1372" s="242"/>
      <c r="K1372" s="242"/>
      <c r="L1372" s="247"/>
      <c r="M1372" s="248"/>
      <c r="N1372" s="249"/>
      <c r="O1372" s="249"/>
      <c r="P1372" s="249"/>
      <c r="Q1372" s="249"/>
      <c r="R1372" s="249"/>
      <c r="S1372" s="249"/>
      <c r="T1372" s="250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51" t="s">
        <v>165</v>
      </c>
      <c r="AU1372" s="251" t="s">
        <v>85</v>
      </c>
      <c r="AV1372" s="13" t="s">
        <v>83</v>
      </c>
      <c r="AW1372" s="13" t="s">
        <v>32</v>
      </c>
      <c r="AX1372" s="13" t="s">
        <v>76</v>
      </c>
      <c r="AY1372" s="251" t="s">
        <v>156</v>
      </c>
    </row>
    <row r="1373" s="14" customFormat="1">
      <c r="A1373" s="14"/>
      <c r="B1373" s="252"/>
      <c r="C1373" s="253"/>
      <c r="D1373" s="243" t="s">
        <v>165</v>
      </c>
      <c r="E1373" s="254" t="s">
        <v>1</v>
      </c>
      <c r="F1373" s="255" t="s">
        <v>420</v>
      </c>
      <c r="G1373" s="253"/>
      <c r="H1373" s="256">
        <v>22</v>
      </c>
      <c r="I1373" s="257"/>
      <c r="J1373" s="253"/>
      <c r="K1373" s="253"/>
      <c r="L1373" s="258"/>
      <c r="M1373" s="259"/>
      <c r="N1373" s="260"/>
      <c r="O1373" s="260"/>
      <c r="P1373" s="260"/>
      <c r="Q1373" s="260"/>
      <c r="R1373" s="260"/>
      <c r="S1373" s="260"/>
      <c r="T1373" s="261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62" t="s">
        <v>165</v>
      </c>
      <c r="AU1373" s="262" t="s">
        <v>85</v>
      </c>
      <c r="AV1373" s="14" t="s">
        <v>85</v>
      </c>
      <c r="AW1373" s="14" t="s">
        <v>32</v>
      </c>
      <c r="AX1373" s="14" t="s">
        <v>76</v>
      </c>
      <c r="AY1373" s="262" t="s">
        <v>156</v>
      </c>
    </row>
    <row r="1374" s="14" customFormat="1">
      <c r="A1374" s="14"/>
      <c r="B1374" s="252"/>
      <c r="C1374" s="253"/>
      <c r="D1374" s="243" t="s">
        <v>165</v>
      </c>
      <c r="E1374" s="254" t="s">
        <v>1</v>
      </c>
      <c r="F1374" s="255" t="s">
        <v>1088</v>
      </c>
      <c r="G1374" s="253"/>
      <c r="H1374" s="256">
        <v>4.7999999999999998</v>
      </c>
      <c r="I1374" s="257"/>
      <c r="J1374" s="253"/>
      <c r="K1374" s="253"/>
      <c r="L1374" s="258"/>
      <c r="M1374" s="259"/>
      <c r="N1374" s="260"/>
      <c r="O1374" s="260"/>
      <c r="P1374" s="260"/>
      <c r="Q1374" s="260"/>
      <c r="R1374" s="260"/>
      <c r="S1374" s="260"/>
      <c r="T1374" s="261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62" t="s">
        <v>165</v>
      </c>
      <c r="AU1374" s="262" t="s">
        <v>85</v>
      </c>
      <c r="AV1374" s="14" t="s">
        <v>85</v>
      </c>
      <c r="AW1374" s="14" t="s">
        <v>32</v>
      </c>
      <c r="AX1374" s="14" t="s">
        <v>76</v>
      </c>
      <c r="AY1374" s="262" t="s">
        <v>156</v>
      </c>
    </row>
    <row r="1375" s="15" customFormat="1">
      <c r="A1375" s="15"/>
      <c r="B1375" s="263"/>
      <c r="C1375" s="264"/>
      <c r="D1375" s="243" t="s">
        <v>165</v>
      </c>
      <c r="E1375" s="265" t="s">
        <v>1</v>
      </c>
      <c r="F1375" s="266" t="s">
        <v>168</v>
      </c>
      <c r="G1375" s="264"/>
      <c r="H1375" s="267">
        <v>282.815</v>
      </c>
      <c r="I1375" s="268"/>
      <c r="J1375" s="264"/>
      <c r="K1375" s="264"/>
      <c r="L1375" s="269"/>
      <c r="M1375" s="270"/>
      <c r="N1375" s="271"/>
      <c r="O1375" s="271"/>
      <c r="P1375" s="271"/>
      <c r="Q1375" s="271"/>
      <c r="R1375" s="271"/>
      <c r="S1375" s="271"/>
      <c r="T1375" s="272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T1375" s="273" t="s">
        <v>165</v>
      </c>
      <c r="AU1375" s="273" t="s">
        <v>85</v>
      </c>
      <c r="AV1375" s="15" t="s">
        <v>163</v>
      </c>
      <c r="AW1375" s="15" t="s">
        <v>32</v>
      </c>
      <c r="AX1375" s="15" t="s">
        <v>83</v>
      </c>
      <c r="AY1375" s="273" t="s">
        <v>156</v>
      </c>
    </row>
    <row r="1376" s="2" customFormat="1" ht="24.15" customHeight="1">
      <c r="A1376" s="38"/>
      <c r="B1376" s="39"/>
      <c r="C1376" s="277" t="s">
        <v>1125</v>
      </c>
      <c r="D1376" s="277" t="s">
        <v>355</v>
      </c>
      <c r="E1376" s="278" t="s">
        <v>1126</v>
      </c>
      <c r="F1376" s="279" t="s">
        <v>1127</v>
      </c>
      <c r="G1376" s="280" t="s">
        <v>162</v>
      </c>
      <c r="H1376" s="281">
        <v>329.62099999999998</v>
      </c>
      <c r="I1376" s="282"/>
      <c r="J1376" s="283">
        <f>ROUND(I1376*H1376,2)</f>
        <v>0</v>
      </c>
      <c r="K1376" s="284"/>
      <c r="L1376" s="285"/>
      <c r="M1376" s="286" t="s">
        <v>1</v>
      </c>
      <c r="N1376" s="287" t="s">
        <v>41</v>
      </c>
      <c r="O1376" s="91"/>
      <c r="P1376" s="237">
        <f>O1376*H1376</f>
        <v>0</v>
      </c>
      <c r="Q1376" s="237">
        <v>0.0019</v>
      </c>
      <c r="R1376" s="237">
        <f>Q1376*H1376</f>
        <v>0.6262799</v>
      </c>
      <c r="S1376" s="237">
        <v>0</v>
      </c>
      <c r="T1376" s="238">
        <f>S1376*H1376</f>
        <v>0</v>
      </c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R1376" s="239" t="s">
        <v>501</v>
      </c>
      <c r="AT1376" s="239" t="s">
        <v>355</v>
      </c>
      <c r="AU1376" s="239" t="s">
        <v>85</v>
      </c>
      <c r="AY1376" s="17" t="s">
        <v>156</v>
      </c>
      <c r="BE1376" s="240">
        <f>IF(N1376="základní",J1376,0)</f>
        <v>0</v>
      </c>
      <c r="BF1376" s="240">
        <f>IF(N1376="snížená",J1376,0)</f>
        <v>0</v>
      </c>
      <c r="BG1376" s="240">
        <f>IF(N1376="zákl. přenesená",J1376,0)</f>
        <v>0</v>
      </c>
      <c r="BH1376" s="240">
        <f>IF(N1376="sníž. přenesená",J1376,0)</f>
        <v>0</v>
      </c>
      <c r="BI1376" s="240">
        <f>IF(N1376="nulová",J1376,0)</f>
        <v>0</v>
      </c>
      <c r="BJ1376" s="17" t="s">
        <v>83</v>
      </c>
      <c r="BK1376" s="240">
        <f>ROUND(I1376*H1376,2)</f>
        <v>0</v>
      </c>
      <c r="BL1376" s="17" t="s">
        <v>222</v>
      </c>
      <c r="BM1376" s="239" t="s">
        <v>1128</v>
      </c>
    </row>
    <row r="1377" s="14" customFormat="1">
      <c r="A1377" s="14"/>
      <c r="B1377" s="252"/>
      <c r="C1377" s="253"/>
      <c r="D1377" s="243" t="s">
        <v>165</v>
      </c>
      <c r="E1377" s="253"/>
      <c r="F1377" s="255" t="s">
        <v>1129</v>
      </c>
      <c r="G1377" s="253"/>
      <c r="H1377" s="256">
        <v>329.62099999999998</v>
      </c>
      <c r="I1377" s="257"/>
      <c r="J1377" s="253"/>
      <c r="K1377" s="253"/>
      <c r="L1377" s="258"/>
      <c r="M1377" s="259"/>
      <c r="N1377" s="260"/>
      <c r="O1377" s="260"/>
      <c r="P1377" s="260"/>
      <c r="Q1377" s="260"/>
      <c r="R1377" s="260"/>
      <c r="S1377" s="260"/>
      <c r="T1377" s="261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62" t="s">
        <v>165</v>
      </c>
      <c r="AU1377" s="262" t="s">
        <v>85</v>
      </c>
      <c r="AV1377" s="14" t="s">
        <v>85</v>
      </c>
      <c r="AW1377" s="14" t="s">
        <v>4</v>
      </c>
      <c r="AX1377" s="14" t="s">
        <v>83</v>
      </c>
      <c r="AY1377" s="262" t="s">
        <v>156</v>
      </c>
    </row>
    <row r="1378" s="2" customFormat="1" ht="24.15" customHeight="1">
      <c r="A1378" s="38"/>
      <c r="B1378" s="39"/>
      <c r="C1378" s="227" t="s">
        <v>1130</v>
      </c>
      <c r="D1378" s="227" t="s">
        <v>159</v>
      </c>
      <c r="E1378" s="228" t="s">
        <v>1131</v>
      </c>
      <c r="F1378" s="229" t="s">
        <v>1132</v>
      </c>
      <c r="G1378" s="230" t="s">
        <v>162</v>
      </c>
      <c r="H1378" s="231">
        <v>282.815</v>
      </c>
      <c r="I1378" s="232"/>
      <c r="J1378" s="233">
        <f>ROUND(I1378*H1378,2)</f>
        <v>0</v>
      </c>
      <c r="K1378" s="234"/>
      <c r="L1378" s="44"/>
      <c r="M1378" s="235" t="s">
        <v>1</v>
      </c>
      <c r="N1378" s="236" t="s">
        <v>41</v>
      </c>
      <c r="O1378" s="91"/>
      <c r="P1378" s="237">
        <f>O1378*H1378</f>
        <v>0</v>
      </c>
      <c r="Q1378" s="237">
        <v>0</v>
      </c>
      <c r="R1378" s="237">
        <f>Q1378*H1378</f>
        <v>0</v>
      </c>
      <c r="S1378" s="237">
        <v>0</v>
      </c>
      <c r="T1378" s="238">
        <f>S1378*H1378</f>
        <v>0</v>
      </c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R1378" s="239" t="s">
        <v>222</v>
      </c>
      <c r="AT1378" s="239" t="s">
        <v>159</v>
      </c>
      <c r="AU1378" s="239" t="s">
        <v>85</v>
      </c>
      <c r="AY1378" s="17" t="s">
        <v>156</v>
      </c>
      <c r="BE1378" s="240">
        <f>IF(N1378="základní",J1378,0)</f>
        <v>0</v>
      </c>
      <c r="BF1378" s="240">
        <f>IF(N1378="snížená",J1378,0)</f>
        <v>0</v>
      </c>
      <c r="BG1378" s="240">
        <f>IF(N1378="zákl. přenesená",J1378,0)</f>
        <v>0</v>
      </c>
      <c r="BH1378" s="240">
        <f>IF(N1378="sníž. přenesená",J1378,0)</f>
        <v>0</v>
      </c>
      <c r="BI1378" s="240">
        <f>IF(N1378="nulová",J1378,0)</f>
        <v>0</v>
      </c>
      <c r="BJ1378" s="17" t="s">
        <v>83</v>
      </c>
      <c r="BK1378" s="240">
        <f>ROUND(I1378*H1378,2)</f>
        <v>0</v>
      </c>
      <c r="BL1378" s="17" t="s">
        <v>222</v>
      </c>
      <c r="BM1378" s="239" t="s">
        <v>1133</v>
      </c>
    </row>
    <row r="1379" s="13" customFormat="1">
      <c r="A1379" s="13"/>
      <c r="B1379" s="241"/>
      <c r="C1379" s="242"/>
      <c r="D1379" s="243" t="s">
        <v>165</v>
      </c>
      <c r="E1379" s="244" t="s">
        <v>1</v>
      </c>
      <c r="F1379" s="245" t="s">
        <v>1081</v>
      </c>
      <c r="G1379" s="242"/>
      <c r="H1379" s="244" t="s">
        <v>1</v>
      </c>
      <c r="I1379" s="246"/>
      <c r="J1379" s="242"/>
      <c r="K1379" s="242"/>
      <c r="L1379" s="247"/>
      <c r="M1379" s="248"/>
      <c r="N1379" s="249"/>
      <c r="O1379" s="249"/>
      <c r="P1379" s="249"/>
      <c r="Q1379" s="249"/>
      <c r="R1379" s="249"/>
      <c r="S1379" s="249"/>
      <c r="T1379" s="250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51" t="s">
        <v>165</v>
      </c>
      <c r="AU1379" s="251" t="s">
        <v>85</v>
      </c>
      <c r="AV1379" s="13" t="s">
        <v>83</v>
      </c>
      <c r="AW1379" s="13" t="s">
        <v>32</v>
      </c>
      <c r="AX1379" s="13" t="s">
        <v>76</v>
      </c>
      <c r="AY1379" s="251" t="s">
        <v>156</v>
      </c>
    </row>
    <row r="1380" s="13" customFormat="1">
      <c r="A1380" s="13"/>
      <c r="B1380" s="241"/>
      <c r="C1380" s="242"/>
      <c r="D1380" s="243" t="s">
        <v>165</v>
      </c>
      <c r="E1380" s="244" t="s">
        <v>1</v>
      </c>
      <c r="F1380" s="245" t="s">
        <v>471</v>
      </c>
      <c r="G1380" s="242"/>
      <c r="H1380" s="244" t="s">
        <v>1</v>
      </c>
      <c r="I1380" s="246"/>
      <c r="J1380" s="242"/>
      <c r="K1380" s="242"/>
      <c r="L1380" s="247"/>
      <c r="M1380" s="248"/>
      <c r="N1380" s="249"/>
      <c r="O1380" s="249"/>
      <c r="P1380" s="249"/>
      <c r="Q1380" s="249"/>
      <c r="R1380" s="249"/>
      <c r="S1380" s="249"/>
      <c r="T1380" s="250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51" t="s">
        <v>165</v>
      </c>
      <c r="AU1380" s="251" t="s">
        <v>85</v>
      </c>
      <c r="AV1380" s="13" t="s">
        <v>83</v>
      </c>
      <c r="AW1380" s="13" t="s">
        <v>32</v>
      </c>
      <c r="AX1380" s="13" t="s">
        <v>76</v>
      </c>
      <c r="AY1380" s="251" t="s">
        <v>156</v>
      </c>
    </row>
    <row r="1381" s="14" customFormat="1">
      <c r="A1381" s="14"/>
      <c r="B1381" s="252"/>
      <c r="C1381" s="253"/>
      <c r="D1381" s="243" t="s">
        <v>165</v>
      </c>
      <c r="E1381" s="254" t="s">
        <v>1</v>
      </c>
      <c r="F1381" s="255" t="s">
        <v>1082</v>
      </c>
      <c r="G1381" s="253"/>
      <c r="H1381" s="256">
        <v>33.210000000000001</v>
      </c>
      <c r="I1381" s="257"/>
      <c r="J1381" s="253"/>
      <c r="K1381" s="253"/>
      <c r="L1381" s="258"/>
      <c r="M1381" s="259"/>
      <c r="N1381" s="260"/>
      <c r="O1381" s="260"/>
      <c r="P1381" s="260"/>
      <c r="Q1381" s="260"/>
      <c r="R1381" s="260"/>
      <c r="S1381" s="260"/>
      <c r="T1381" s="261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62" t="s">
        <v>165</v>
      </c>
      <c r="AU1381" s="262" t="s">
        <v>85</v>
      </c>
      <c r="AV1381" s="14" t="s">
        <v>85</v>
      </c>
      <c r="AW1381" s="14" t="s">
        <v>32</v>
      </c>
      <c r="AX1381" s="14" t="s">
        <v>76</v>
      </c>
      <c r="AY1381" s="262" t="s">
        <v>156</v>
      </c>
    </row>
    <row r="1382" s="14" customFormat="1">
      <c r="A1382" s="14"/>
      <c r="B1382" s="252"/>
      <c r="C1382" s="253"/>
      <c r="D1382" s="243" t="s">
        <v>165</v>
      </c>
      <c r="E1382" s="254" t="s">
        <v>1</v>
      </c>
      <c r="F1382" s="255" t="s">
        <v>1083</v>
      </c>
      <c r="G1382" s="253"/>
      <c r="H1382" s="256">
        <v>2.0670000000000002</v>
      </c>
      <c r="I1382" s="257"/>
      <c r="J1382" s="253"/>
      <c r="K1382" s="253"/>
      <c r="L1382" s="258"/>
      <c r="M1382" s="259"/>
      <c r="N1382" s="260"/>
      <c r="O1382" s="260"/>
      <c r="P1382" s="260"/>
      <c r="Q1382" s="260"/>
      <c r="R1382" s="260"/>
      <c r="S1382" s="260"/>
      <c r="T1382" s="261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62" t="s">
        <v>165</v>
      </c>
      <c r="AU1382" s="262" t="s">
        <v>85</v>
      </c>
      <c r="AV1382" s="14" t="s">
        <v>85</v>
      </c>
      <c r="AW1382" s="14" t="s">
        <v>32</v>
      </c>
      <c r="AX1382" s="14" t="s">
        <v>76</v>
      </c>
      <c r="AY1382" s="262" t="s">
        <v>156</v>
      </c>
    </row>
    <row r="1383" s="14" customFormat="1">
      <c r="A1383" s="14"/>
      <c r="B1383" s="252"/>
      <c r="C1383" s="253"/>
      <c r="D1383" s="243" t="s">
        <v>165</v>
      </c>
      <c r="E1383" s="254" t="s">
        <v>1</v>
      </c>
      <c r="F1383" s="255" t="s">
        <v>1123</v>
      </c>
      <c r="G1383" s="253"/>
      <c r="H1383" s="256">
        <v>3.1589999999999998</v>
      </c>
      <c r="I1383" s="257"/>
      <c r="J1383" s="253"/>
      <c r="K1383" s="253"/>
      <c r="L1383" s="258"/>
      <c r="M1383" s="259"/>
      <c r="N1383" s="260"/>
      <c r="O1383" s="260"/>
      <c r="P1383" s="260"/>
      <c r="Q1383" s="260"/>
      <c r="R1383" s="260"/>
      <c r="S1383" s="260"/>
      <c r="T1383" s="261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62" t="s">
        <v>165</v>
      </c>
      <c r="AU1383" s="262" t="s">
        <v>85</v>
      </c>
      <c r="AV1383" s="14" t="s">
        <v>85</v>
      </c>
      <c r="AW1383" s="14" t="s">
        <v>32</v>
      </c>
      <c r="AX1383" s="14" t="s">
        <v>76</v>
      </c>
      <c r="AY1383" s="262" t="s">
        <v>156</v>
      </c>
    </row>
    <row r="1384" s="13" customFormat="1">
      <c r="A1384" s="13"/>
      <c r="B1384" s="241"/>
      <c r="C1384" s="242"/>
      <c r="D1384" s="243" t="s">
        <v>165</v>
      </c>
      <c r="E1384" s="244" t="s">
        <v>1</v>
      </c>
      <c r="F1384" s="245" t="s">
        <v>269</v>
      </c>
      <c r="G1384" s="242"/>
      <c r="H1384" s="244" t="s">
        <v>1</v>
      </c>
      <c r="I1384" s="246"/>
      <c r="J1384" s="242"/>
      <c r="K1384" s="242"/>
      <c r="L1384" s="247"/>
      <c r="M1384" s="248"/>
      <c r="N1384" s="249"/>
      <c r="O1384" s="249"/>
      <c r="P1384" s="249"/>
      <c r="Q1384" s="249"/>
      <c r="R1384" s="249"/>
      <c r="S1384" s="249"/>
      <c r="T1384" s="250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51" t="s">
        <v>165</v>
      </c>
      <c r="AU1384" s="251" t="s">
        <v>85</v>
      </c>
      <c r="AV1384" s="13" t="s">
        <v>83</v>
      </c>
      <c r="AW1384" s="13" t="s">
        <v>32</v>
      </c>
      <c r="AX1384" s="13" t="s">
        <v>76</v>
      </c>
      <c r="AY1384" s="251" t="s">
        <v>156</v>
      </c>
    </row>
    <row r="1385" s="14" customFormat="1">
      <c r="A1385" s="14"/>
      <c r="B1385" s="252"/>
      <c r="C1385" s="253"/>
      <c r="D1385" s="243" t="s">
        <v>165</v>
      </c>
      <c r="E1385" s="254" t="s">
        <v>1</v>
      </c>
      <c r="F1385" s="255" t="s">
        <v>1085</v>
      </c>
      <c r="G1385" s="253"/>
      <c r="H1385" s="256">
        <v>-0.75800000000000001</v>
      </c>
      <c r="I1385" s="257"/>
      <c r="J1385" s="253"/>
      <c r="K1385" s="253"/>
      <c r="L1385" s="258"/>
      <c r="M1385" s="259"/>
      <c r="N1385" s="260"/>
      <c r="O1385" s="260"/>
      <c r="P1385" s="260"/>
      <c r="Q1385" s="260"/>
      <c r="R1385" s="260"/>
      <c r="S1385" s="260"/>
      <c r="T1385" s="261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62" t="s">
        <v>165</v>
      </c>
      <c r="AU1385" s="262" t="s">
        <v>85</v>
      </c>
      <c r="AV1385" s="14" t="s">
        <v>85</v>
      </c>
      <c r="AW1385" s="14" t="s">
        <v>32</v>
      </c>
      <c r="AX1385" s="14" t="s">
        <v>76</v>
      </c>
      <c r="AY1385" s="262" t="s">
        <v>156</v>
      </c>
    </row>
    <row r="1386" s="13" customFormat="1">
      <c r="A1386" s="13"/>
      <c r="B1386" s="241"/>
      <c r="C1386" s="242"/>
      <c r="D1386" s="243" t="s">
        <v>165</v>
      </c>
      <c r="E1386" s="244" t="s">
        <v>1</v>
      </c>
      <c r="F1386" s="245" t="s">
        <v>463</v>
      </c>
      <c r="G1386" s="242"/>
      <c r="H1386" s="244" t="s">
        <v>1</v>
      </c>
      <c r="I1386" s="246"/>
      <c r="J1386" s="242"/>
      <c r="K1386" s="242"/>
      <c r="L1386" s="247"/>
      <c r="M1386" s="248"/>
      <c r="N1386" s="249"/>
      <c r="O1386" s="249"/>
      <c r="P1386" s="249"/>
      <c r="Q1386" s="249"/>
      <c r="R1386" s="249"/>
      <c r="S1386" s="249"/>
      <c r="T1386" s="250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51" t="s">
        <v>165</v>
      </c>
      <c r="AU1386" s="251" t="s">
        <v>85</v>
      </c>
      <c r="AV1386" s="13" t="s">
        <v>83</v>
      </c>
      <c r="AW1386" s="13" t="s">
        <v>32</v>
      </c>
      <c r="AX1386" s="13" t="s">
        <v>76</v>
      </c>
      <c r="AY1386" s="251" t="s">
        <v>156</v>
      </c>
    </row>
    <row r="1387" s="14" customFormat="1">
      <c r="A1387" s="14"/>
      <c r="B1387" s="252"/>
      <c r="C1387" s="253"/>
      <c r="D1387" s="243" t="s">
        <v>165</v>
      </c>
      <c r="E1387" s="254" t="s">
        <v>1</v>
      </c>
      <c r="F1387" s="255" t="s">
        <v>1124</v>
      </c>
      <c r="G1387" s="253"/>
      <c r="H1387" s="256">
        <v>197.21199999999999</v>
      </c>
      <c r="I1387" s="257"/>
      <c r="J1387" s="253"/>
      <c r="K1387" s="253"/>
      <c r="L1387" s="258"/>
      <c r="M1387" s="259"/>
      <c r="N1387" s="260"/>
      <c r="O1387" s="260"/>
      <c r="P1387" s="260"/>
      <c r="Q1387" s="260"/>
      <c r="R1387" s="260"/>
      <c r="S1387" s="260"/>
      <c r="T1387" s="261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62" t="s">
        <v>165</v>
      </c>
      <c r="AU1387" s="262" t="s">
        <v>85</v>
      </c>
      <c r="AV1387" s="14" t="s">
        <v>85</v>
      </c>
      <c r="AW1387" s="14" t="s">
        <v>32</v>
      </c>
      <c r="AX1387" s="14" t="s">
        <v>76</v>
      </c>
      <c r="AY1387" s="262" t="s">
        <v>156</v>
      </c>
    </row>
    <row r="1388" s="13" customFormat="1">
      <c r="A1388" s="13"/>
      <c r="B1388" s="241"/>
      <c r="C1388" s="242"/>
      <c r="D1388" s="243" t="s">
        <v>165</v>
      </c>
      <c r="E1388" s="244" t="s">
        <v>1</v>
      </c>
      <c r="F1388" s="245" t="s">
        <v>561</v>
      </c>
      <c r="G1388" s="242"/>
      <c r="H1388" s="244" t="s">
        <v>1</v>
      </c>
      <c r="I1388" s="246"/>
      <c r="J1388" s="242"/>
      <c r="K1388" s="242"/>
      <c r="L1388" s="247"/>
      <c r="M1388" s="248"/>
      <c r="N1388" s="249"/>
      <c r="O1388" s="249"/>
      <c r="P1388" s="249"/>
      <c r="Q1388" s="249"/>
      <c r="R1388" s="249"/>
      <c r="S1388" s="249"/>
      <c r="T1388" s="250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51" t="s">
        <v>165</v>
      </c>
      <c r="AU1388" s="251" t="s">
        <v>85</v>
      </c>
      <c r="AV1388" s="13" t="s">
        <v>83</v>
      </c>
      <c r="AW1388" s="13" t="s">
        <v>32</v>
      </c>
      <c r="AX1388" s="13" t="s">
        <v>76</v>
      </c>
      <c r="AY1388" s="251" t="s">
        <v>156</v>
      </c>
    </row>
    <row r="1389" s="14" customFormat="1">
      <c r="A1389" s="14"/>
      <c r="B1389" s="252"/>
      <c r="C1389" s="253"/>
      <c r="D1389" s="243" t="s">
        <v>165</v>
      </c>
      <c r="E1389" s="254" t="s">
        <v>1</v>
      </c>
      <c r="F1389" s="255" t="s">
        <v>698</v>
      </c>
      <c r="G1389" s="253"/>
      <c r="H1389" s="256">
        <v>16.055</v>
      </c>
      <c r="I1389" s="257"/>
      <c r="J1389" s="253"/>
      <c r="K1389" s="253"/>
      <c r="L1389" s="258"/>
      <c r="M1389" s="259"/>
      <c r="N1389" s="260"/>
      <c r="O1389" s="260"/>
      <c r="P1389" s="260"/>
      <c r="Q1389" s="260"/>
      <c r="R1389" s="260"/>
      <c r="S1389" s="260"/>
      <c r="T1389" s="261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62" t="s">
        <v>165</v>
      </c>
      <c r="AU1389" s="262" t="s">
        <v>85</v>
      </c>
      <c r="AV1389" s="14" t="s">
        <v>85</v>
      </c>
      <c r="AW1389" s="14" t="s">
        <v>32</v>
      </c>
      <c r="AX1389" s="14" t="s">
        <v>76</v>
      </c>
      <c r="AY1389" s="262" t="s">
        <v>156</v>
      </c>
    </row>
    <row r="1390" s="14" customFormat="1">
      <c r="A1390" s="14"/>
      <c r="B1390" s="252"/>
      <c r="C1390" s="253"/>
      <c r="D1390" s="243" t="s">
        <v>165</v>
      </c>
      <c r="E1390" s="254" t="s">
        <v>1</v>
      </c>
      <c r="F1390" s="255" t="s">
        <v>1087</v>
      </c>
      <c r="G1390" s="253"/>
      <c r="H1390" s="256">
        <v>5.0700000000000003</v>
      </c>
      <c r="I1390" s="257"/>
      <c r="J1390" s="253"/>
      <c r="K1390" s="253"/>
      <c r="L1390" s="258"/>
      <c r="M1390" s="259"/>
      <c r="N1390" s="260"/>
      <c r="O1390" s="260"/>
      <c r="P1390" s="260"/>
      <c r="Q1390" s="260"/>
      <c r="R1390" s="260"/>
      <c r="S1390" s="260"/>
      <c r="T1390" s="261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62" t="s">
        <v>165</v>
      </c>
      <c r="AU1390" s="262" t="s">
        <v>85</v>
      </c>
      <c r="AV1390" s="14" t="s">
        <v>85</v>
      </c>
      <c r="AW1390" s="14" t="s">
        <v>32</v>
      </c>
      <c r="AX1390" s="14" t="s">
        <v>76</v>
      </c>
      <c r="AY1390" s="262" t="s">
        <v>156</v>
      </c>
    </row>
    <row r="1391" s="13" customFormat="1">
      <c r="A1391" s="13"/>
      <c r="B1391" s="241"/>
      <c r="C1391" s="242"/>
      <c r="D1391" s="243" t="s">
        <v>165</v>
      </c>
      <c r="E1391" s="244" t="s">
        <v>1</v>
      </c>
      <c r="F1391" s="245" t="s">
        <v>566</v>
      </c>
      <c r="G1391" s="242"/>
      <c r="H1391" s="244" t="s">
        <v>1</v>
      </c>
      <c r="I1391" s="246"/>
      <c r="J1391" s="242"/>
      <c r="K1391" s="242"/>
      <c r="L1391" s="247"/>
      <c r="M1391" s="248"/>
      <c r="N1391" s="249"/>
      <c r="O1391" s="249"/>
      <c r="P1391" s="249"/>
      <c r="Q1391" s="249"/>
      <c r="R1391" s="249"/>
      <c r="S1391" s="249"/>
      <c r="T1391" s="250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51" t="s">
        <v>165</v>
      </c>
      <c r="AU1391" s="251" t="s">
        <v>85</v>
      </c>
      <c r="AV1391" s="13" t="s">
        <v>83</v>
      </c>
      <c r="AW1391" s="13" t="s">
        <v>32</v>
      </c>
      <c r="AX1391" s="13" t="s">
        <v>76</v>
      </c>
      <c r="AY1391" s="251" t="s">
        <v>156</v>
      </c>
    </row>
    <row r="1392" s="14" customFormat="1">
      <c r="A1392" s="14"/>
      <c r="B1392" s="252"/>
      <c r="C1392" s="253"/>
      <c r="D1392" s="243" t="s">
        <v>165</v>
      </c>
      <c r="E1392" s="254" t="s">
        <v>1</v>
      </c>
      <c r="F1392" s="255" t="s">
        <v>420</v>
      </c>
      <c r="G1392" s="253"/>
      <c r="H1392" s="256">
        <v>22</v>
      </c>
      <c r="I1392" s="257"/>
      <c r="J1392" s="253"/>
      <c r="K1392" s="253"/>
      <c r="L1392" s="258"/>
      <c r="M1392" s="259"/>
      <c r="N1392" s="260"/>
      <c r="O1392" s="260"/>
      <c r="P1392" s="260"/>
      <c r="Q1392" s="260"/>
      <c r="R1392" s="260"/>
      <c r="S1392" s="260"/>
      <c r="T1392" s="261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62" t="s">
        <v>165</v>
      </c>
      <c r="AU1392" s="262" t="s">
        <v>85</v>
      </c>
      <c r="AV1392" s="14" t="s">
        <v>85</v>
      </c>
      <c r="AW1392" s="14" t="s">
        <v>32</v>
      </c>
      <c r="AX1392" s="14" t="s">
        <v>76</v>
      </c>
      <c r="AY1392" s="262" t="s">
        <v>156</v>
      </c>
    </row>
    <row r="1393" s="14" customFormat="1">
      <c r="A1393" s="14"/>
      <c r="B1393" s="252"/>
      <c r="C1393" s="253"/>
      <c r="D1393" s="243" t="s">
        <v>165</v>
      </c>
      <c r="E1393" s="254" t="s">
        <v>1</v>
      </c>
      <c r="F1393" s="255" t="s">
        <v>1088</v>
      </c>
      <c r="G1393" s="253"/>
      <c r="H1393" s="256">
        <v>4.7999999999999998</v>
      </c>
      <c r="I1393" s="257"/>
      <c r="J1393" s="253"/>
      <c r="K1393" s="253"/>
      <c r="L1393" s="258"/>
      <c r="M1393" s="259"/>
      <c r="N1393" s="260"/>
      <c r="O1393" s="260"/>
      <c r="P1393" s="260"/>
      <c r="Q1393" s="260"/>
      <c r="R1393" s="260"/>
      <c r="S1393" s="260"/>
      <c r="T1393" s="261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T1393" s="262" t="s">
        <v>165</v>
      </c>
      <c r="AU1393" s="262" t="s">
        <v>85</v>
      </c>
      <c r="AV1393" s="14" t="s">
        <v>85</v>
      </c>
      <c r="AW1393" s="14" t="s">
        <v>32</v>
      </c>
      <c r="AX1393" s="14" t="s">
        <v>76</v>
      </c>
      <c r="AY1393" s="262" t="s">
        <v>156</v>
      </c>
    </row>
    <row r="1394" s="15" customFormat="1">
      <c r="A1394" s="15"/>
      <c r="B1394" s="263"/>
      <c r="C1394" s="264"/>
      <c r="D1394" s="243" t="s">
        <v>165</v>
      </c>
      <c r="E1394" s="265" t="s">
        <v>1</v>
      </c>
      <c r="F1394" s="266" t="s">
        <v>168</v>
      </c>
      <c r="G1394" s="264"/>
      <c r="H1394" s="267">
        <v>282.815</v>
      </c>
      <c r="I1394" s="268"/>
      <c r="J1394" s="264"/>
      <c r="K1394" s="264"/>
      <c r="L1394" s="269"/>
      <c r="M1394" s="270"/>
      <c r="N1394" s="271"/>
      <c r="O1394" s="271"/>
      <c r="P1394" s="271"/>
      <c r="Q1394" s="271"/>
      <c r="R1394" s="271"/>
      <c r="S1394" s="271"/>
      <c r="T1394" s="272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T1394" s="273" t="s">
        <v>165</v>
      </c>
      <c r="AU1394" s="273" t="s">
        <v>85</v>
      </c>
      <c r="AV1394" s="15" t="s">
        <v>163</v>
      </c>
      <c r="AW1394" s="15" t="s">
        <v>32</v>
      </c>
      <c r="AX1394" s="15" t="s">
        <v>83</v>
      </c>
      <c r="AY1394" s="273" t="s">
        <v>156</v>
      </c>
    </row>
    <row r="1395" s="2" customFormat="1" ht="24.15" customHeight="1">
      <c r="A1395" s="38"/>
      <c r="B1395" s="39"/>
      <c r="C1395" s="277" t="s">
        <v>1134</v>
      </c>
      <c r="D1395" s="277" t="s">
        <v>355</v>
      </c>
      <c r="E1395" s="278" t="s">
        <v>1135</v>
      </c>
      <c r="F1395" s="279" t="s">
        <v>1136</v>
      </c>
      <c r="G1395" s="280" t="s">
        <v>162</v>
      </c>
      <c r="H1395" s="281">
        <v>326.65100000000001</v>
      </c>
      <c r="I1395" s="282"/>
      <c r="J1395" s="283">
        <f>ROUND(I1395*H1395,2)</f>
        <v>0</v>
      </c>
      <c r="K1395" s="284"/>
      <c r="L1395" s="285"/>
      <c r="M1395" s="286" t="s">
        <v>1</v>
      </c>
      <c r="N1395" s="287" t="s">
        <v>41</v>
      </c>
      <c r="O1395" s="91"/>
      <c r="P1395" s="237">
        <f>O1395*H1395</f>
        <v>0</v>
      </c>
      <c r="Q1395" s="237">
        <v>0.00029999999999999997</v>
      </c>
      <c r="R1395" s="237">
        <f>Q1395*H1395</f>
        <v>0.097995299999999994</v>
      </c>
      <c r="S1395" s="237">
        <v>0</v>
      </c>
      <c r="T1395" s="238">
        <f>S1395*H1395</f>
        <v>0</v>
      </c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R1395" s="239" t="s">
        <v>501</v>
      </c>
      <c r="AT1395" s="239" t="s">
        <v>355</v>
      </c>
      <c r="AU1395" s="239" t="s">
        <v>85</v>
      </c>
      <c r="AY1395" s="17" t="s">
        <v>156</v>
      </c>
      <c r="BE1395" s="240">
        <f>IF(N1395="základní",J1395,0)</f>
        <v>0</v>
      </c>
      <c r="BF1395" s="240">
        <f>IF(N1395="snížená",J1395,0)</f>
        <v>0</v>
      </c>
      <c r="BG1395" s="240">
        <f>IF(N1395="zákl. přenesená",J1395,0)</f>
        <v>0</v>
      </c>
      <c r="BH1395" s="240">
        <f>IF(N1395="sníž. přenesená",J1395,0)</f>
        <v>0</v>
      </c>
      <c r="BI1395" s="240">
        <f>IF(N1395="nulová",J1395,0)</f>
        <v>0</v>
      </c>
      <c r="BJ1395" s="17" t="s">
        <v>83</v>
      </c>
      <c r="BK1395" s="240">
        <f>ROUND(I1395*H1395,2)</f>
        <v>0</v>
      </c>
      <c r="BL1395" s="17" t="s">
        <v>222</v>
      </c>
      <c r="BM1395" s="239" t="s">
        <v>1137</v>
      </c>
    </row>
    <row r="1396" s="14" customFormat="1">
      <c r="A1396" s="14"/>
      <c r="B1396" s="252"/>
      <c r="C1396" s="253"/>
      <c r="D1396" s="243" t="s">
        <v>165</v>
      </c>
      <c r="E1396" s="253"/>
      <c r="F1396" s="255" t="s">
        <v>1138</v>
      </c>
      <c r="G1396" s="253"/>
      <c r="H1396" s="256">
        <v>326.65100000000001</v>
      </c>
      <c r="I1396" s="257"/>
      <c r="J1396" s="253"/>
      <c r="K1396" s="253"/>
      <c r="L1396" s="258"/>
      <c r="M1396" s="259"/>
      <c r="N1396" s="260"/>
      <c r="O1396" s="260"/>
      <c r="P1396" s="260"/>
      <c r="Q1396" s="260"/>
      <c r="R1396" s="260"/>
      <c r="S1396" s="260"/>
      <c r="T1396" s="261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62" t="s">
        <v>165</v>
      </c>
      <c r="AU1396" s="262" t="s">
        <v>85</v>
      </c>
      <c r="AV1396" s="14" t="s">
        <v>85</v>
      </c>
      <c r="AW1396" s="14" t="s">
        <v>4</v>
      </c>
      <c r="AX1396" s="14" t="s">
        <v>83</v>
      </c>
      <c r="AY1396" s="262" t="s">
        <v>156</v>
      </c>
    </row>
    <row r="1397" s="2" customFormat="1" ht="16.5" customHeight="1">
      <c r="A1397" s="38"/>
      <c r="B1397" s="39"/>
      <c r="C1397" s="227" t="s">
        <v>1139</v>
      </c>
      <c r="D1397" s="227" t="s">
        <v>159</v>
      </c>
      <c r="E1397" s="228" t="s">
        <v>1140</v>
      </c>
      <c r="F1397" s="229" t="s">
        <v>1141</v>
      </c>
      <c r="G1397" s="230" t="s">
        <v>254</v>
      </c>
      <c r="H1397" s="231">
        <v>8</v>
      </c>
      <c r="I1397" s="232"/>
      <c r="J1397" s="233">
        <f>ROUND(I1397*H1397,2)</f>
        <v>0</v>
      </c>
      <c r="K1397" s="234"/>
      <c r="L1397" s="44"/>
      <c r="M1397" s="235" t="s">
        <v>1</v>
      </c>
      <c r="N1397" s="236" t="s">
        <v>41</v>
      </c>
      <c r="O1397" s="91"/>
      <c r="P1397" s="237">
        <f>O1397*H1397</f>
        <v>0</v>
      </c>
      <c r="Q1397" s="237">
        <v>0</v>
      </c>
      <c r="R1397" s="237">
        <f>Q1397*H1397</f>
        <v>0</v>
      </c>
      <c r="S1397" s="237">
        <v>0</v>
      </c>
      <c r="T1397" s="238">
        <f>S1397*H1397</f>
        <v>0</v>
      </c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R1397" s="239" t="s">
        <v>222</v>
      </c>
      <c r="AT1397" s="239" t="s">
        <v>159</v>
      </c>
      <c r="AU1397" s="239" t="s">
        <v>85</v>
      </c>
      <c r="AY1397" s="17" t="s">
        <v>156</v>
      </c>
      <c r="BE1397" s="240">
        <f>IF(N1397="základní",J1397,0)</f>
        <v>0</v>
      </c>
      <c r="BF1397" s="240">
        <f>IF(N1397="snížená",J1397,0)</f>
        <v>0</v>
      </c>
      <c r="BG1397" s="240">
        <f>IF(N1397="zákl. přenesená",J1397,0)</f>
        <v>0</v>
      </c>
      <c r="BH1397" s="240">
        <f>IF(N1397="sníž. přenesená",J1397,0)</f>
        <v>0</v>
      </c>
      <c r="BI1397" s="240">
        <f>IF(N1397="nulová",J1397,0)</f>
        <v>0</v>
      </c>
      <c r="BJ1397" s="17" t="s">
        <v>83</v>
      </c>
      <c r="BK1397" s="240">
        <f>ROUND(I1397*H1397,2)</f>
        <v>0</v>
      </c>
      <c r="BL1397" s="17" t="s">
        <v>222</v>
      </c>
      <c r="BM1397" s="239" t="s">
        <v>1142</v>
      </c>
    </row>
    <row r="1398" s="2" customFormat="1" ht="24.15" customHeight="1">
      <c r="A1398" s="38"/>
      <c r="B1398" s="39"/>
      <c r="C1398" s="227" t="s">
        <v>1143</v>
      </c>
      <c r="D1398" s="227" t="s">
        <v>159</v>
      </c>
      <c r="E1398" s="228" t="s">
        <v>1144</v>
      </c>
      <c r="F1398" s="229" t="s">
        <v>1145</v>
      </c>
      <c r="G1398" s="230" t="s">
        <v>1071</v>
      </c>
      <c r="H1398" s="288"/>
      <c r="I1398" s="232"/>
      <c r="J1398" s="233">
        <f>ROUND(I1398*H1398,2)</f>
        <v>0</v>
      </c>
      <c r="K1398" s="234"/>
      <c r="L1398" s="44"/>
      <c r="M1398" s="235" t="s">
        <v>1</v>
      </c>
      <c r="N1398" s="236" t="s">
        <v>41</v>
      </c>
      <c r="O1398" s="91"/>
      <c r="P1398" s="237">
        <f>O1398*H1398</f>
        <v>0</v>
      </c>
      <c r="Q1398" s="237">
        <v>0</v>
      </c>
      <c r="R1398" s="237">
        <f>Q1398*H1398</f>
        <v>0</v>
      </c>
      <c r="S1398" s="237">
        <v>0</v>
      </c>
      <c r="T1398" s="238">
        <f>S1398*H1398</f>
        <v>0</v>
      </c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R1398" s="239" t="s">
        <v>222</v>
      </c>
      <c r="AT1398" s="239" t="s">
        <v>159</v>
      </c>
      <c r="AU1398" s="239" t="s">
        <v>85</v>
      </c>
      <c r="AY1398" s="17" t="s">
        <v>156</v>
      </c>
      <c r="BE1398" s="240">
        <f>IF(N1398="základní",J1398,0)</f>
        <v>0</v>
      </c>
      <c r="BF1398" s="240">
        <f>IF(N1398="snížená",J1398,0)</f>
        <v>0</v>
      </c>
      <c r="BG1398" s="240">
        <f>IF(N1398="zákl. přenesená",J1398,0)</f>
        <v>0</v>
      </c>
      <c r="BH1398" s="240">
        <f>IF(N1398="sníž. přenesená",J1398,0)</f>
        <v>0</v>
      </c>
      <c r="BI1398" s="240">
        <f>IF(N1398="nulová",J1398,0)</f>
        <v>0</v>
      </c>
      <c r="BJ1398" s="17" t="s">
        <v>83</v>
      </c>
      <c r="BK1398" s="240">
        <f>ROUND(I1398*H1398,2)</f>
        <v>0</v>
      </c>
      <c r="BL1398" s="17" t="s">
        <v>222</v>
      </c>
      <c r="BM1398" s="239" t="s">
        <v>1146</v>
      </c>
    </row>
    <row r="1399" s="2" customFormat="1" ht="33" customHeight="1">
      <c r="A1399" s="38"/>
      <c r="B1399" s="39"/>
      <c r="C1399" s="227" t="s">
        <v>1147</v>
      </c>
      <c r="D1399" s="227" t="s">
        <v>159</v>
      </c>
      <c r="E1399" s="228" t="s">
        <v>1148</v>
      </c>
      <c r="F1399" s="229" t="s">
        <v>1149</v>
      </c>
      <c r="G1399" s="230" t="s">
        <v>1071</v>
      </c>
      <c r="H1399" s="288"/>
      <c r="I1399" s="232"/>
      <c r="J1399" s="233">
        <f>ROUND(I1399*H1399,2)</f>
        <v>0</v>
      </c>
      <c r="K1399" s="234"/>
      <c r="L1399" s="44"/>
      <c r="M1399" s="235" t="s">
        <v>1</v>
      </c>
      <c r="N1399" s="236" t="s">
        <v>41</v>
      </c>
      <c r="O1399" s="91"/>
      <c r="P1399" s="237">
        <f>O1399*H1399</f>
        <v>0</v>
      </c>
      <c r="Q1399" s="237">
        <v>0</v>
      </c>
      <c r="R1399" s="237">
        <f>Q1399*H1399</f>
        <v>0</v>
      </c>
      <c r="S1399" s="237">
        <v>0</v>
      </c>
      <c r="T1399" s="238">
        <f>S1399*H1399</f>
        <v>0</v>
      </c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R1399" s="239" t="s">
        <v>222</v>
      </c>
      <c r="AT1399" s="239" t="s">
        <v>159</v>
      </c>
      <c r="AU1399" s="239" t="s">
        <v>85</v>
      </c>
      <c r="AY1399" s="17" t="s">
        <v>156</v>
      </c>
      <c r="BE1399" s="240">
        <f>IF(N1399="základní",J1399,0)</f>
        <v>0</v>
      </c>
      <c r="BF1399" s="240">
        <f>IF(N1399="snížená",J1399,0)</f>
        <v>0</v>
      </c>
      <c r="BG1399" s="240">
        <f>IF(N1399="zákl. přenesená",J1399,0)</f>
        <v>0</v>
      </c>
      <c r="BH1399" s="240">
        <f>IF(N1399="sníž. přenesená",J1399,0)</f>
        <v>0</v>
      </c>
      <c r="BI1399" s="240">
        <f>IF(N1399="nulová",J1399,0)</f>
        <v>0</v>
      </c>
      <c r="BJ1399" s="17" t="s">
        <v>83</v>
      </c>
      <c r="BK1399" s="240">
        <f>ROUND(I1399*H1399,2)</f>
        <v>0</v>
      </c>
      <c r="BL1399" s="17" t="s">
        <v>222</v>
      </c>
      <c r="BM1399" s="239" t="s">
        <v>1150</v>
      </c>
    </row>
    <row r="1400" s="12" customFormat="1" ht="22.8" customHeight="1">
      <c r="A1400" s="12"/>
      <c r="B1400" s="211"/>
      <c r="C1400" s="212"/>
      <c r="D1400" s="213" t="s">
        <v>75</v>
      </c>
      <c r="E1400" s="225" t="s">
        <v>226</v>
      </c>
      <c r="F1400" s="225" t="s">
        <v>227</v>
      </c>
      <c r="G1400" s="212"/>
      <c r="H1400" s="212"/>
      <c r="I1400" s="215"/>
      <c r="J1400" s="226">
        <f>BK1400</f>
        <v>0</v>
      </c>
      <c r="K1400" s="212"/>
      <c r="L1400" s="217"/>
      <c r="M1400" s="218"/>
      <c r="N1400" s="219"/>
      <c r="O1400" s="219"/>
      <c r="P1400" s="220">
        <f>SUM(P1401:P1483)</f>
        <v>0</v>
      </c>
      <c r="Q1400" s="219"/>
      <c r="R1400" s="220">
        <f>SUM(R1401:R1483)</f>
        <v>3.7301910800000004</v>
      </c>
      <c r="S1400" s="219"/>
      <c r="T1400" s="221">
        <f>SUM(T1401:T1483)</f>
        <v>0</v>
      </c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R1400" s="222" t="s">
        <v>85</v>
      </c>
      <c r="AT1400" s="223" t="s">
        <v>75</v>
      </c>
      <c r="AU1400" s="223" t="s">
        <v>83</v>
      </c>
      <c r="AY1400" s="222" t="s">
        <v>156</v>
      </c>
      <c r="BK1400" s="224">
        <f>SUM(BK1401:BK1483)</f>
        <v>0</v>
      </c>
    </row>
    <row r="1401" s="2" customFormat="1" ht="24.15" customHeight="1">
      <c r="A1401" s="38"/>
      <c r="B1401" s="39"/>
      <c r="C1401" s="227" t="s">
        <v>1151</v>
      </c>
      <c r="D1401" s="227" t="s">
        <v>159</v>
      </c>
      <c r="E1401" s="228" t="s">
        <v>1152</v>
      </c>
      <c r="F1401" s="229" t="s">
        <v>1153</v>
      </c>
      <c r="G1401" s="230" t="s">
        <v>162</v>
      </c>
      <c r="H1401" s="231">
        <v>190.75</v>
      </c>
      <c r="I1401" s="232"/>
      <c r="J1401" s="233">
        <f>ROUND(I1401*H1401,2)</f>
        <v>0</v>
      </c>
      <c r="K1401" s="234"/>
      <c r="L1401" s="44"/>
      <c r="M1401" s="235" t="s">
        <v>1</v>
      </c>
      <c r="N1401" s="236" t="s">
        <v>41</v>
      </c>
      <c r="O1401" s="91"/>
      <c r="P1401" s="237">
        <f>O1401*H1401</f>
        <v>0</v>
      </c>
      <c r="Q1401" s="237">
        <v>0</v>
      </c>
      <c r="R1401" s="237">
        <f>Q1401*H1401</f>
        <v>0</v>
      </c>
      <c r="S1401" s="237">
        <v>0</v>
      </c>
      <c r="T1401" s="238">
        <f>S1401*H1401</f>
        <v>0</v>
      </c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R1401" s="239" t="s">
        <v>222</v>
      </c>
      <c r="AT1401" s="239" t="s">
        <v>159</v>
      </c>
      <c r="AU1401" s="239" t="s">
        <v>85</v>
      </c>
      <c r="AY1401" s="17" t="s">
        <v>156</v>
      </c>
      <c r="BE1401" s="240">
        <f>IF(N1401="základní",J1401,0)</f>
        <v>0</v>
      </c>
      <c r="BF1401" s="240">
        <f>IF(N1401="snížená",J1401,0)</f>
        <v>0</v>
      </c>
      <c r="BG1401" s="240">
        <f>IF(N1401="zákl. přenesená",J1401,0)</f>
        <v>0</v>
      </c>
      <c r="BH1401" s="240">
        <f>IF(N1401="sníž. přenesená",J1401,0)</f>
        <v>0</v>
      </c>
      <c r="BI1401" s="240">
        <f>IF(N1401="nulová",J1401,0)</f>
        <v>0</v>
      </c>
      <c r="BJ1401" s="17" t="s">
        <v>83</v>
      </c>
      <c r="BK1401" s="240">
        <f>ROUND(I1401*H1401,2)</f>
        <v>0</v>
      </c>
      <c r="BL1401" s="17" t="s">
        <v>222</v>
      </c>
      <c r="BM1401" s="239" t="s">
        <v>1154</v>
      </c>
    </row>
    <row r="1402" s="13" customFormat="1">
      <c r="A1402" s="13"/>
      <c r="B1402" s="241"/>
      <c r="C1402" s="242"/>
      <c r="D1402" s="243" t="s">
        <v>165</v>
      </c>
      <c r="E1402" s="244" t="s">
        <v>1</v>
      </c>
      <c r="F1402" s="245" t="s">
        <v>898</v>
      </c>
      <c r="G1402" s="242"/>
      <c r="H1402" s="244" t="s">
        <v>1</v>
      </c>
      <c r="I1402" s="246"/>
      <c r="J1402" s="242"/>
      <c r="K1402" s="242"/>
      <c r="L1402" s="247"/>
      <c r="M1402" s="248"/>
      <c r="N1402" s="249"/>
      <c r="O1402" s="249"/>
      <c r="P1402" s="249"/>
      <c r="Q1402" s="249"/>
      <c r="R1402" s="249"/>
      <c r="S1402" s="249"/>
      <c r="T1402" s="250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51" t="s">
        <v>165</v>
      </c>
      <c r="AU1402" s="251" t="s">
        <v>85</v>
      </c>
      <c r="AV1402" s="13" t="s">
        <v>83</v>
      </c>
      <c r="AW1402" s="13" t="s">
        <v>32</v>
      </c>
      <c r="AX1402" s="13" t="s">
        <v>76</v>
      </c>
      <c r="AY1402" s="251" t="s">
        <v>156</v>
      </c>
    </row>
    <row r="1403" s="13" customFormat="1">
      <c r="A1403" s="13"/>
      <c r="B1403" s="241"/>
      <c r="C1403" s="242"/>
      <c r="D1403" s="243" t="s">
        <v>165</v>
      </c>
      <c r="E1403" s="244" t="s">
        <v>1</v>
      </c>
      <c r="F1403" s="245" t="s">
        <v>652</v>
      </c>
      <c r="G1403" s="242"/>
      <c r="H1403" s="244" t="s">
        <v>1</v>
      </c>
      <c r="I1403" s="246"/>
      <c r="J1403" s="242"/>
      <c r="K1403" s="242"/>
      <c r="L1403" s="247"/>
      <c r="M1403" s="248"/>
      <c r="N1403" s="249"/>
      <c r="O1403" s="249"/>
      <c r="P1403" s="249"/>
      <c r="Q1403" s="249"/>
      <c r="R1403" s="249"/>
      <c r="S1403" s="249"/>
      <c r="T1403" s="250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51" t="s">
        <v>165</v>
      </c>
      <c r="AU1403" s="251" t="s">
        <v>85</v>
      </c>
      <c r="AV1403" s="13" t="s">
        <v>83</v>
      </c>
      <c r="AW1403" s="13" t="s">
        <v>32</v>
      </c>
      <c r="AX1403" s="13" t="s">
        <v>76</v>
      </c>
      <c r="AY1403" s="251" t="s">
        <v>156</v>
      </c>
    </row>
    <row r="1404" s="14" customFormat="1">
      <c r="A1404" s="14"/>
      <c r="B1404" s="252"/>
      <c r="C1404" s="253"/>
      <c r="D1404" s="243" t="s">
        <v>165</v>
      </c>
      <c r="E1404" s="254" t="s">
        <v>1</v>
      </c>
      <c r="F1404" s="255" t="s">
        <v>899</v>
      </c>
      <c r="G1404" s="253"/>
      <c r="H1404" s="256">
        <v>56.450000000000003</v>
      </c>
      <c r="I1404" s="257"/>
      <c r="J1404" s="253"/>
      <c r="K1404" s="253"/>
      <c r="L1404" s="258"/>
      <c r="M1404" s="259"/>
      <c r="N1404" s="260"/>
      <c r="O1404" s="260"/>
      <c r="P1404" s="260"/>
      <c r="Q1404" s="260"/>
      <c r="R1404" s="260"/>
      <c r="S1404" s="260"/>
      <c r="T1404" s="261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62" t="s">
        <v>165</v>
      </c>
      <c r="AU1404" s="262" t="s">
        <v>85</v>
      </c>
      <c r="AV1404" s="14" t="s">
        <v>85</v>
      </c>
      <c r="AW1404" s="14" t="s">
        <v>32</v>
      </c>
      <c r="AX1404" s="14" t="s">
        <v>76</v>
      </c>
      <c r="AY1404" s="262" t="s">
        <v>156</v>
      </c>
    </row>
    <row r="1405" s="13" customFormat="1">
      <c r="A1405" s="13"/>
      <c r="B1405" s="241"/>
      <c r="C1405" s="242"/>
      <c r="D1405" s="243" t="s">
        <v>165</v>
      </c>
      <c r="E1405" s="244" t="s">
        <v>1</v>
      </c>
      <c r="F1405" s="245" t="s">
        <v>658</v>
      </c>
      <c r="G1405" s="242"/>
      <c r="H1405" s="244" t="s">
        <v>1</v>
      </c>
      <c r="I1405" s="246"/>
      <c r="J1405" s="242"/>
      <c r="K1405" s="242"/>
      <c r="L1405" s="247"/>
      <c r="M1405" s="248"/>
      <c r="N1405" s="249"/>
      <c r="O1405" s="249"/>
      <c r="P1405" s="249"/>
      <c r="Q1405" s="249"/>
      <c r="R1405" s="249"/>
      <c r="S1405" s="249"/>
      <c r="T1405" s="250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51" t="s">
        <v>165</v>
      </c>
      <c r="AU1405" s="251" t="s">
        <v>85</v>
      </c>
      <c r="AV1405" s="13" t="s">
        <v>83</v>
      </c>
      <c r="AW1405" s="13" t="s">
        <v>32</v>
      </c>
      <c r="AX1405" s="13" t="s">
        <v>76</v>
      </c>
      <c r="AY1405" s="251" t="s">
        <v>156</v>
      </c>
    </row>
    <row r="1406" s="14" customFormat="1">
      <c r="A1406" s="14"/>
      <c r="B1406" s="252"/>
      <c r="C1406" s="253"/>
      <c r="D1406" s="243" t="s">
        <v>165</v>
      </c>
      <c r="E1406" s="254" t="s">
        <v>1</v>
      </c>
      <c r="F1406" s="255" t="s">
        <v>899</v>
      </c>
      <c r="G1406" s="253"/>
      <c r="H1406" s="256">
        <v>56.450000000000003</v>
      </c>
      <c r="I1406" s="257"/>
      <c r="J1406" s="253"/>
      <c r="K1406" s="253"/>
      <c r="L1406" s="258"/>
      <c r="M1406" s="259"/>
      <c r="N1406" s="260"/>
      <c r="O1406" s="260"/>
      <c r="P1406" s="260"/>
      <c r="Q1406" s="260"/>
      <c r="R1406" s="260"/>
      <c r="S1406" s="260"/>
      <c r="T1406" s="261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62" t="s">
        <v>165</v>
      </c>
      <c r="AU1406" s="262" t="s">
        <v>85</v>
      </c>
      <c r="AV1406" s="14" t="s">
        <v>85</v>
      </c>
      <c r="AW1406" s="14" t="s">
        <v>32</v>
      </c>
      <c r="AX1406" s="14" t="s">
        <v>76</v>
      </c>
      <c r="AY1406" s="262" t="s">
        <v>156</v>
      </c>
    </row>
    <row r="1407" s="13" customFormat="1">
      <c r="A1407" s="13"/>
      <c r="B1407" s="241"/>
      <c r="C1407" s="242"/>
      <c r="D1407" s="243" t="s">
        <v>165</v>
      </c>
      <c r="E1407" s="244" t="s">
        <v>1</v>
      </c>
      <c r="F1407" s="245" t="s">
        <v>659</v>
      </c>
      <c r="G1407" s="242"/>
      <c r="H1407" s="244" t="s">
        <v>1</v>
      </c>
      <c r="I1407" s="246"/>
      <c r="J1407" s="242"/>
      <c r="K1407" s="242"/>
      <c r="L1407" s="247"/>
      <c r="M1407" s="248"/>
      <c r="N1407" s="249"/>
      <c r="O1407" s="249"/>
      <c r="P1407" s="249"/>
      <c r="Q1407" s="249"/>
      <c r="R1407" s="249"/>
      <c r="S1407" s="249"/>
      <c r="T1407" s="250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51" t="s">
        <v>165</v>
      </c>
      <c r="AU1407" s="251" t="s">
        <v>85</v>
      </c>
      <c r="AV1407" s="13" t="s">
        <v>83</v>
      </c>
      <c r="AW1407" s="13" t="s">
        <v>32</v>
      </c>
      <c r="AX1407" s="13" t="s">
        <v>76</v>
      </c>
      <c r="AY1407" s="251" t="s">
        <v>156</v>
      </c>
    </row>
    <row r="1408" s="14" customFormat="1">
      <c r="A1408" s="14"/>
      <c r="B1408" s="252"/>
      <c r="C1408" s="253"/>
      <c r="D1408" s="243" t="s">
        <v>165</v>
      </c>
      <c r="E1408" s="254" t="s">
        <v>1</v>
      </c>
      <c r="F1408" s="255" t="s">
        <v>900</v>
      </c>
      <c r="G1408" s="253"/>
      <c r="H1408" s="256">
        <v>11.25</v>
      </c>
      <c r="I1408" s="257"/>
      <c r="J1408" s="253"/>
      <c r="K1408" s="253"/>
      <c r="L1408" s="258"/>
      <c r="M1408" s="259"/>
      <c r="N1408" s="260"/>
      <c r="O1408" s="260"/>
      <c r="P1408" s="260"/>
      <c r="Q1408" s="260"/>
      <c r="R1408" s="260"/>
      <c r="S1408" s="260"/>
      <c r="T1408" s="261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62" t="s">
        <v>165</v>
      </c>
      <c r="AU1408" s="262" t="s">
        <v>85</v>
      </c>
      <c r="AV1408" s="14" t="s">
        <v>85</v>
      </c>
      <c r="AW1408" s="14" t="s">
        <v>32</v>
      </c>
      <c r="AX1408" s="14" t="s">
        <v>76</v>
      </c>
      <c r="AY1408" s="262" t="s">
        <v>156</v>
      </c>
    </row>
    <row r="1409" s="13" customFormat="1">
      <c r="A1409" s="13"/>
      <c r="B1409" s="241"/>
      <c r="C1409" s="242"/>
      <c r="D1409" s="243" t="s">
        <v>165</v>
      </c>
      <c r="E1409" s="244" t="s">
        <v>1</v>
      </c>
      <c r="F1409" s="245" t="s">
        <v>662</v>
      </c>
      <c r="G1409" s="242"/>
      <c r="H1409" s="244" t="s">
        <v>1</v>
      </c>
      <c r="I1409" s="246"/>
      <c r="J1409" s="242"/>
      <c r="K1409" s="242"/>
      <c r="L1409" s="247"/>
      <c r="M1409" s="248"/>
      <c r="N1409" s="249"/>
      <c r="O1409" s="249"/>
      <c r="P1409" s="249"/>
      <c r="Q1409" s="249"/>
      <c r="R1409" s="249"/>
      <c r="S1409" s="249"/>
      <c r="T1409" s="250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51" t="s">
        <v>165</v>
      </c>
      <c r="AU1409" s="251" t="s">
        <v>85</v>
      </c>
      <c r="AV1409" s="13" t="s">
        <v>83</v>
      </c>
      <c r="AW1409" s="13" t="s">
        <v>32</v>
      </c>
      <c r="AX1409" s="13" t="s">
        <v>76</v>
      </c>
      <c r="AY1409" s="251" t="s">
        <v>156</v>
      </c>
    </row>
    <row r="1410" s="14" customFormat="1">
      <c r="A1410" s="14"/>
      <c r="B1410" s="252"/>
      <c r="C1410" s="253"/>
      <c r="D1410" s="243" t="s">
        <v>165</v>
      </c>
      <c r="E1410" s="254" t="s">
        <v>1</v>
      </c>
      <c r="F1410" s="255" t="s">
        <v>901</v>
      </c>
      <c r="G1410" s="253"/>
      <c r="H1410" s="256">
        <v>34.700000000000003</v>
      </c>
      <c r="I1410" s="257"/>
      <c r="J1410" s="253"/>
      <c r="K1410" s="253"/>
      <c r="L1410" s="258"/>
      <c r="M1410" s="259"/>
      <c r="N1410" s="260"/>
      <c r="O1410" s="260"/>
      <c r="P1410" s="260"/>
      <c r="Q1410" s="260"/>
      <c r="R1410" s="260"/>
      <c r="S1410" s="260"/>
      <c r="T1410" s="261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62" t="s">
        <v>165</v>
      </c>
      <c r="AU1410" s="262" t="s">
        <v>85</v>
      </c>
      <c r="AV1410" s="14" t="s">
        <v>85</v>
      </c>
      <c r="AW1410" s="14" t="s">
        <v>32</v>
      </c>
      <c r="AX1410" s="14" t="s">
        <v>76</v>
      </c>
      <c r="AY1410" s="262" t="s">
        <v>156</v>
      </c>
    </row>
    <row r="1411" s="13" customFormat="1">
      <c r="A1411" s="13"/>
      <c r="B1411" s="241"/>
      <c r="C1411" s="242"/>
      <c r="D1411" s="243" t="s">
        <v>165</v>
      </c>
      <c r="E1411" s="244" t="s">
        <v>1</v>
      </c>
      <c r="F1411" s="245" t="s">
        <v>374</v>
      </c>
      <c r="G1411" s="242"/>
      <c r="H1411" s="244" t="s">
        <v>1</v>
      </c>
      <c r="I1411" s="246"/>
      <c r="J1411" s="242"/>
      <c r="K1411" s="242"/>
      <c r="L1411" s="247"/>
      <c r="M1411" s="248"/>
      <c r="N1411" s="249"/>
      <c r="O1411" s="249"/>
      <c r="P1411" s="249"/>
      <c r="Q1411" s="249"/>
      <c r="R1411" s="249"/>
      <c r="S1411" s="249"/>
      <c r="T1411" s="250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51" t="s">
        <v>165</v>
      </c>
      <c r="AU1411" s="251" t="s">
        <v>85</v>
      </c>
      <c r="AV1411" s="13" t="s">
        <v>83</v>
      </c>
      <c r="AW1411" s="13" t="s">
        <v>32</v>
      </c>
      <c r="AX1411" s="13" t="s">
        <v>76</v>
      </c>
      <c r="AY1411" s="251" t="s">
        <v>156</v>
      </c>
    </row>
    <row r="1412" s="13" customFormat="1">
      <c r="A1412" s="13"/>
      <c r="B1412" s="241"/>
      <c r="C1412" s="242"/>
      <c r="D1412" s="243" t="s">
        <v>165</v>
      </c>
      <c r="E1412" s="244" t="s">
        <v>1</v>
      </c>
      <c r="F1412" s="245" t="s">
        <v>638</v>
      </c>
      <c r="G1412" s="242"/>
      <c r="H1412" s="244" t="s">
        <v>1</v>
      </c>
      <c r="I1412" s="246"/>
      <c r="J1412" s="242"/>
      <c r="K1412" s="242"/>
      <c r="L1412" s="247"/>
      <c r="M1412" s="248"/>
      <c r="N1412" s="249"/>
      <c r="O1412" s="249"/>
      <c r="P1412" s="249"/>
      <c r="Q1412" s="249"/>
      <c r="R1412" s="249"/>
      <c r="S1412" s="249"/>
      <c r="T1412" s="250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51" t="s">
        <v>165</v>
      </c>
      <c r="AU1412" s="251" t="s">
        <v>85</v>
      </c>
      <c r="AV1412" s="13" t="s">
        <v>83</v>
      </c>
      <c r="AW1412" s="13" t="s">
        <v>32</v>
      </c>
      <c r="AX1412" s="13" t="s">
        <v>76</v>
      </c>
      <c r="AY1412" s="251" t="s">
        <v>156</v>
      </c>
    </row>
    <row r="1413" s="14" customFormat="1">
      <c r="A1413" s="14"/>
      <c r="B1413" s="252"/>
      <c r="C1413" s="253"/>
      <c r="D1413" s="243" t="s">
        <v>165</v>
      </c>
      <c r="E1413" s="254" t="s">
        <v>1</v>
      </c>
      <c r="F1413" s="255" t="s">
        <v>910</v>
      </c>
      <c r="G1413" s="253"/>
      <c r="H1413" s="256">
        <v>13.35</v>
      </c>
      <c r="I1413" s="257"/>
      <c r="J1413" s="253"/>
      <c r="K1413" s="253"/>
      <c r="L1413" s="258"/>
      <c r="M1413" s="259"/>
      <c r="N1413" s="260"/>
      <c r="O1413" s="260"/>
      <c r="P1413" s="260"/>
      <c r="Q1413" s="260"/>
      <c r="R1413" s="260"/>
      <c r="S1413" s="260"/>
      <c r="T1413" s="261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62" t="s">
        <v>165</v>
      </c>
      <c r="AU1413" s="262" t="s">
        <v>85</v>
      </c>
      <c r="AV1413" s="14" t="s">
        <v>85</v>
      </c>
      <c r="AW1413" s="14" t="s">
        <v>32</v>
      </c>
      <c r="AX1413" s="14" t="s">
        <v>76</v>
      </c>
      <c r="AY1413" s="262" t="s">
        <v>156</v>
      </c>
    </row>
    <row r="1414" s="13" customFormat="1">
      <c r="A1414" s="13"/>
      <c r="B1414" s="241"/>
      <c r="C1414" s="242"/>
      <c r="D1414" s="243" t="s">
        <v>165</v>
      </c>
      <c r="E1414" s="244" t="s">
        <v>1</v>
      </c>
      <c r="F1414" s="245" t="s">
        <v>644</v>
      </c>
      <c r="G1414" s="242"/>
      <c r="H1414" s="244" t="s">
        <v>1</v>
      </c>
      <c r="I1414" s="246"/>
      <c r="J1414" s="242"/>
      <c r="K1414" s="242"/>
      <c r="L1414" s="247"/>
      <c r="M1414" s="248"/>
      <c r="N1414" s="249"/>
      <c r="O1414" s="249"/>
      <c r="P1414" s="249"/>
      <c r="Q1414" s="249"/>
      <c r="R1414" s="249"/>
      <c r="S1414" s="249"/>
      <c r="T1414" s="250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51" t="s">
        <v>165</v>
      </c>
      <c r="AU1414" s="251" t="s">
        <v>85</v>
      </c>
      <c r="AV1414" s="13" t="s">
        <v>83</v>
      </c>
      <c r="AW1414" s="13" t="s">
        <v>32</v>
      </c>
      <c r="AX1414" s="13" t="s">
        <v>76</v>
      </c>
      <c r="AY1414" s="251" t="s">
        <v>156</v>
      </c>
    </row>
    <row r="1415" s="14" customFormat="1">
      <c r="A1415" s="14"/>
      <c r="B1415" s="252"/>
      <c r="C1415" s="253"/>
      <c r="D1415" s="243" t="s">
        <v>165</v>
      </c>
      <c r="E1415" s="254" t="s">
        <v>1</v>
      </c>
      <c r="F1415" s="255" t="s">
        <v>911</v>
      </c>
      <c r="G1415" s="253"/>
      <c r="H1415" s="256">
        <v>18.550000000000001</v>
      </c>
      <c r="I1415" s="257"/>
      <c r="J1415" s="253"/>
      <c r="K1415" s="253"/>
      <c r="L1415" s="258"/>
      <c r="M1415" s="259"/>
      <c r="N1415" s="260"/>
      <c r="O1415" s="260"/>
      <c r="P1415" s="260"/>
      <c r="Q1415" s="260"/>
      <c r="R1415" s="260"/>
      <c r="S1415" s="260"/>
      <c r="T1415" s="261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62" t="s">
        <v>165</v>
      </c>
      <c r="AU1415" s="262" t="s">
        <v>85</v>
      </c>
      <c r="AV1415" s="14" t="s">
        <v>85</v>
      </c>
      <c r="AW1415" s="14" t="s">
        <v>32</v>
      </c>
      <c r="AX1415" s="14" t="s">
        <v>76</v>
      </c>
      <c r="AY1415" s="262" t="s">
        <v>156</v>
      </c>
    </row>
    <row r="1416" s="15" customFormat="1">
      <c r="A1416" s="15"/>
      <c r="B1416" s="263"/>
      <c r="C1416" s="264"/>
      <c r="D1416" s="243" t="s">
        <v>165</v>
      </c>
      <c r="E1416" s="265" t="s">
        <v>1</v>
      </c>
      <c r="F1416" s="266" t="s">
        <v>168</v>
      </c>
      <c r="G1416" s="264"/>
      <c r="H1416" s="267">
        <v>190.75000000000003</v>
      </c>
      <c r="I1416" s="268"/>
      <c r="J1416" s="264"/>
      <c r="K1416" s="264"/>
      <c r="L1416" s="269"/>
      <c r="M1416" s="270"/>
      <c r="N1416" s="271"/>
      <c r="O1416" s="271"/>
      <c r="P1416" s="271"/>
      <c r="Q1416" s="271"/>
      <c r="R1416" s="271"/>
      <c r="S1416" s="271"/>
      <c r="T1416" s="272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T1416" s="273" t="s">
        <v>165</v>
      </c>
      <c r="AU1416" s="273" t="s">
        <v>85</v>
      </c>
      <c r="AV1416" s="15" t="s">
        <v>163</v>
      </c>
      <c r="AW1416" s="15" t="s">
        <v>32</v>
      </c>
      <c r="AX1416" s="15" t="s">
        <v>83</v>
      </c>
      <c r="AY1416" s="273" t="s">
        <v>156</v>
      </c>
    </row>
    <row r="1417" s="2" customFormat="1" ht="24.15" customHeight="1">
      <c r="A1417" s="38"/>
      <c r="B1417" s="39"/>
      <c r="C1417" s="277" t="s">
        <v>1155</v>
      </c>
      <c r="D1417" s="277" t="s">
        <v>355</v>
      </c>
      <c r="E1417" s="278" t="s">
        <v>1156</v>
      </c>
      <c r="F1417" s="279" t="s">
        <v>1157</v>
      </c>
      <c r="G1417" s="280" t="s">
        <v>162</v>
      </c>
      <c r="H1417" s="281">
        <v>33.494999999999997</v>
      </c>
      <c r="I1417" s="282"/>
      <c r="J1417" s="283">
        <f>ROUND(I1417*H1417,2)</f>
        <v>0</v>
      </c>
      <c r="K1417" s="284"/>
      <c r="L1417" s="285"/>
      <c r="M1417" s="286" t="s">
        <v>1</v>
      </c>
      <c r="N1417" s="287" t="s">
        <v>41</v>
      </c>
      <c r="O1417" s="91"/>
      <c r="P1417" s="237">
        <f>O1417*H1417</f>
        <v>0</v>
      </c>
      <c r="Q1417" s="237">
        <v>0.0035999999999999999</v>
      </c>
      <c r="R1417" s="237">
        <f>Q1417*H1417</f>
        <v>0.12058199999999998</v>
      </c>
      <c r="S1417" s="237">
        <v>0</v>
      </c>
      <c r="T1417" s="238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239" t="s">
        <v>501</v>
      </c>
      <c r="AT1417" s="239" t="s">
        <v>355</v>
      </c>
      <c r="AU1417" s="239" t="s">
        <v>85</v>
      </c>
      <c r="AY1417" s="17" t="s">
        <v>156</v>
      </c>
      <c r="BE1417" s="240">
        <f>IF(N1417="základní",J1417,0)</f>
        <v>0</v>
      </c>
      <c r="BF1417" s="240">
        <f>IF(N1417="snížená",J1417,0)</f>
        <v>0</v>
      </c>
      <c r="BG1417" s="240">
        <f>IF(N1417="zákl. přenesená",J1417,0)</f>
        <v>0</v>
      </c>
      <c r="BH1417" s="240">
        <f>IF(N1417="sníž. přenesená",J1417,0)</f>
        <v>0</v>
      </c>
      <c r="BI1417" s="240">
        <f>IF(N1417="nulová",J1417,0)</f>
        <v>0</v>
      </c>
      <c r="BJ1417" s="17" t="s">
        <v>83</v>
      </c>
      <c r="BK1417" s="240">
        <f>ROUND(I1417*H1417,2)</f>
        <v>0</v>
      </c>
      <c r="BL1417" s="17" t="s">
        <v>222</v>
      </c>
      <c r="BM1417" s="239" t="s">
        <v>1158</v>
      </c>
    </row>
    <row r="1418" s="13" customFormat="1">
      <c r="A1418" s="13"/>
      <c r="B1418" s="241"/>
      <c r="C1418" s="242"/>
      <c r="D1418" s="243" t="s">
        <v>165</v>
      </c>
      <c r="E1418" s="244" t="s">
        <v>1</v>
      </c>
      <c r="F1418" s="245" t="s">
        <v>374</v>
      </c>
      <c r="G1418" s="242"/>
      <c r="H1418" s="244" t="s">
        <v>1</v>
      </c>
      <c r="I1418" s="246"/>
      <c r="J1418" s="242"/>
      <c r="K1418" s="242"/>
      <c r="L1418" s="247"/>
      <c r="M1418" s="248"/>
      <c r="N1418" s="249"/>
      <c r="O1418" s="249"/>
      <c r="P1418" s="249"/>
      <c r="Q1418" s="249"/>
      <c r="R1418" s="249"/>
      <c r="S1418" s="249"/>
      <c r="T1418" s="250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251" t="s">
        <v>165</v>
      </c>
      <c r="AU1418" s="251" t="s">
        <v>85</v>
      </c>
      <c r="AV1418" s="13" t="s">
        <v>83</v>
      </c>
      <c r="AW1418" s="13" t="s">
        <v>32</v>
      </c>
      <c r="AX1418" s="13" t="s">
        <v>76</v>
      </c>
      <c r="AY1418" s="251" t="s">
        <v>156</v>
      </c>
    </row>
    <row r="1419" s="13" customFormat="1">
      <c r="A1419" s="13"/>
      <c r="B1419" s="241"/>
      <c r="C1419" s="242"/>
      <c r="D1419" s="243" t="s">
        <v>165</v>
      </c>
      <c r="E1419" s="244" t="s">
        <v>1</v>
      </c>
      <c r="F1419" s="245" t="s">
        <v>638</v>
      </c>
      <c r="G1419" s="242"/>
      <c r="H1419" s="244" t="s">
        <v>1</v>
      </c>
      <c r="I1419" s="246"/>
      <c r="J1419" s="242"/>
      <c r="K1419" s="242"/>
      <c r="L1419" s="247"/>
      <c r="M1419" s="248"/>
      <c r="N1419" s="249"/>
      <c r="O1419" s="249"/>
      <c r="P1419" s="249"/>
      <c r="Q1419" s="249"/>
      <c r="R1419" s="249"/>
      <c r="S1419" s="249"/>
      <c r="T1419" s="250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51" t="s">
        <v>165</v>
      </c>
      <c r="AU1419" s="251" t="s">
        <v>85</v>
      </c>
      <c r="AV1419" s="13" t="s">
        <v>83</v>
      </c>
      <c r="AW1419" s="13" t="s">
        <v>32</v>
      </c>
      <c r="AX1419" s="13" t="s">
        <v>76</v>
      </c>
      <c r="AY1419" s="251" t="s">
        <v>156</v>
      </c>
    </row>
    <row r="1420" s="14" customFormat="1">
      <c r="A1420" s="14"/>
      <c r="B1420" s="252"/>
      <c r="C1420" s="253"/>
      <c r="D1420" s="243" t="s">
        <v>165</v>
      </c>
      <c r="E1420" s="254" t="s">
        <v>1</v>
      </c>
      <c r="F1420" s="255" t="s">
        <v>910</v>
      </c>
      <c r="G1420" s="253"/>
      <c r="H1420" s="256">
        <v>13.35</v>
      </c>
      <c r="I1420" s="257"/>
      <c r="J1420" s="253"/>
      <c r="K1420" s="253"/>
      <c r="L1420" s="258"/>
      <c r="M1420" s="259"/>
      <c r="N1420" s="260"/>
      <c r="O1420" s="260"/>
      <c r="P1420" s="260"/>
      <c r="Q1420" s="260"/>
      <c r="R1420" s="260"/>
      <c r="S1420" s="260"/>
      <c r="T1420" s="261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T1420" s="262" t="s">
        <v>165</v>
      </c>
      <c r="AU1420" s="262" t="s">
        <v>85</v>
      </c>
      <c r="AV1420" s="14" t="s">
        <v>85</v>
      </c>
      <c r="AW1420" s="14" t="s">
        <v>32</v>
      </c>
      <c r="AX1420" s="14" t="s">
        <v>76</v>
      </c>
      <c r="AY1420" s="262" t="s">
        <v>156</v>
      </c>
    </row>
    <row r="1421" s="13" customFormat="1">
      <c r="A1421" s="13"/>
      <c r="B1421" s="241"/>
      <c r="C1421" s="242"/>
      <c r="D1421" s="243" t="s">
        <v>165</v>
      </c>
      <c r="E1421" s="244" t="s">
        <v>1</v>
      </c>
      <c r="F1421" s="245" t="s">
        <v>644</v>
      </c>
      <c r="G1421" s="242"/>
      <c r="H1421" s="244" t="s">
        <v>1</v>
      </c>
      <c r="I1421" s="246"/>
      <c r="J1421" s="242"/>
      <c r="K1421" s="242"/>
      <c r="L1421" s="247"/>
      <c r="M1421" s="248"/>
      <c r="N1421" s="249"/>
      <c r="O1421" s="249"/>
      <c r="P1421" s="249"/>
      <c r="Q1421" s="249"/>
      <c r="R1421" s="249"/>
      <c r="S1421" s="249"/>
      <c r="T1421" s="250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51" t="s">
        <v>165</v>
      </c>
      <c r="AU1421" s="251" t="s">
        <v>85</v>
      </c>
      <c r="AV1421" s="13" t="s">
        <v>83</v>
      </c>
      <c r="AW1421" s="13" t="s">
        <v>32</v>
      </c>
      <c r="AX1421" s="13" t="s">
        <v>76</v>
      </c>
      <c r="AY1421" s="251" t="s">
        <v>156</v>
      </c>
    </row>
    <row r="1422" s="14" customFormat="1">
      <c r="A1422" s="14"/>
      <c r="B1422" s="252"/>
      <c r="C1422" s="253"/>
      <c r="D1422" s="243" t="s">
        <v>165</v>
      </c>
      <c r="E1422" s="254" t="s">
        <v>1</v>
      </c>
      <c r="F1422" s="255" t="s">
        <v>911</v>
      </c>
      <c r="G1422" s="253"/>
      <c r="H1422" s="256">
        <v>18.550000000000001</v>
      </c>
      <c r="I1422" s="257"/>
      <c r="J1422" s="253"/>
      <c r="K1422" s="253"/>
      <c r="L1422" s="258"/>
      <c r="M1422" s="259"/>
      <c r="N1422" s="260"/>
      <c r="O1422" s="260"/>
      <c r="P1422" s="260"/>
      <c r="Q1422" s="260"/>
      <c r="R1422" s="260"/>
      <c r="S1422" s="260"/>
      <c r="T1422" s="261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62" t="s">
        <v>165</v>
      </c>
      <c r="AU1422" s="262" t="s">
        <v>85</v>
      </c>
      <c r="AV1422" s="14" t="s">
        <v>85</v>
      </c>
      <c r="AW1422" s="14" t="s">
        <v>32</v>
      </c>
      <c r="AX1422" s="14" t="s">
        <v>76</v>
      </c>
      <c r="AY1422" s="262" t="s">
        <v>156</v>
      </c>
    </row>
    <row r="1423" s="15" customFormat="1">
      <c r="A1423" s="15"/>
      <c r="B1423" s="263"/>
      <c r="C1423" s="264"/>
      <c r="D1423" s="243" t="s">
        <v>165</v>
      </c>
      <c r="E1423" s="265" t="s">
        <v>1</v>
      </c>
      <c r="F1423" s="266" t="s">
        <v>168</v>
      </c>
      <c r="G1423" s="264"/>
      <c r="H1423" s="267">
        <v>31.899999999999999</v>
      </c>
      <c r="I1423" s="268"/>
      <c r="J1423" s="264"/>
      <c r="K1423" s="264"/>
      <c r="L1423" s="269"/>
      <c r="M1423" s="270"/>
      <c r="N1423" s="271"/>
      <c r="O1423" s="271"/>
      <c r="P1423" s="271"/>
      <c r="Q1423" s="271"/>
      <c r="R1423" s="271"/>
      <c r="S1423" s="271"/>
      <c r="T1423" s="272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T1423" s="273" t="s">
        <v>165</v>
      </c>
      <c r="AU1423" s="273" t="s">
        <v>85</v>
      </c>
      <c r="AV1423" s="15" t="s">
        <v>163</v>
      </c>
      <c r="AW1423" s="15" t="s">
        <v>32</v>
      </c>
      <c r="AX1423" s="15" t="s">
        <v>83</v>
      </c>
      <c r="AY1423" s="273" t="s">
        <v>156</v>
      </c>
    </row>
    <row r="1424" s="14" customFormat="1">
      <c r="A1424" s="14"/>
      <c r="B1424" s="252"/>
      <c r="C1424" s="253"/>
      <c r="D1424" s="243" t="s">
        <v>165</v>
      </c>
      <c r="E1424" s="253"/>
      <c r="F1424" s="255" t="s">
        <v>1159</v>
      </c>
      <c r="G1424" s="253"/>
      <c r="H1424" s="256">
        <v>33.494999999999997</v>
      </c>
      <c r="I1424" s="257"/>
      <c r="J1424" s="253"/>
      <c r="K1424" s="253"/>
      <c r="L1424" s="258"/>
      <c r="M1424" s="259"/>
      <c r="N1424" s="260"/>
      <c r="O1424" s="260"/>
      <c r="P1424" s="260"/>
      <c r="Q1424" s="260"/>
      <c r="R1424" s="260"/>
      <c r="S1424" s="260"/>
      <c r="T1424" s="261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62" t="s">
        <v>165</v>
      </c>
      <c r="AU1424" s="262" t="s">
        <v>85</v>
      </c>
      <c r="AV1424" s="14" t="s">
        <v>85</v>
      </c>
      <c r="AW1424" s="14" t="s">
        <v>4</v>
      </c>
      <c r="AX1424" s="14" t="s">
        <v>83</v>
      </c>
      <c r="AY1424" s="262" t="s">
        <v>156</v>
      </c>
    </row>
    <row r="1425" s="2" customFormat="1" ht="33" customHeight="1">
      <c r="A1425" s="38"/>
      <c r="B1425" s="39"/>
      <c r="C1425" s="277" t="s">
        <v>1160</v>
      </c>
      <c r="D1425" s="277" t="s">
        <v>355</v>
      </c>
      <c r="E1425" s="278" t="s">
        <v>1161</v>
      </c>
      <c r="F1425" s="279" t="s">
        <v>1162</v>
      </c>
      <c r="G1425" s="280" t="s">
        <v>162</v>
      </c>
      <c r="H1425" s="281">
        <v>166.79300000000001</v>
      </c>
      <c r="I1425" s="282"/>
      <c r="J1425" s="283">
        <f>ROUND(I1425*H1425,2)</f>
        <v>0</v>
      </c>
      <c r="K1425" s="284"/>
      <c r="L1425" s="285"/>
      <c r="M1425" s="286" t="s">
        <v>1</v>
      </c>
      <c r="N1425" s="287" t="s">
        <v>41</v>
      </c>
      <c r="O1425" s="91"/>
      <c r="P1425" s="237">
        <f>O1425*H1425</f>
        <v>0</v>
      </c>
      <c r="Q1425" s="237">
        <v>0.0059199999999999999</v>
      </c>
      <c r="R1425" s="237">
        <f>Q1425*H1425</f>
        <v>0.98741456000000005</v>
      </c>
      <c r="S1425" s="237">
        <v>0</v>
      </c>
      <c r="T1425" s="238">
        <f>S1425*H1425</f>
        <v>0</v>
      </c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R1425" s="239" t="s">
        <v>501</v>
      </c>
      <c r="AT1425" s="239" t="s">
        <v>355</v>
      </c>
      <c r="AU1425" s="239" t="s">
        <v>85</v>
      </c>
      <c r="AY1425" s="17" t="s">
        <v>156</v>
      </c>
      <c r="BE1425" s="240">
        <f>IF(N1425="základní",J1425,0)</f>
        <v>0</v>
      </c>
      <c r="BF1425" s="240">
        <f>IF(N1425="snížená",J1425,0)</f>
        <v>0</v>
      </c>
      <c r="BG1425" s="240">
        <f>IF(N1425="zákl. přenesená",J1425,0)</f>
        <v>0</v>
      </c>
      <c r="BH1425" s="240">
        <f>IF(N1425="sníž. přenesená",J1425,0)</f>
        <v>0</v>
      </c>
      <c r="BI1425" s="240">
        <f>IF(N1425="nulová",J1425,0)</f>
        <v>0</v>
      </c>
      <c r="BJ1425" s="17" t="s">
        <v>83</v>
      </c>
      <c r="BK1425" s="240">
        <f>ROUND(I1425*H1425,2)</f>
        <v>0</v>
      </c>
      <c r="BL1425" s="17" t="s">
        <v>222</v>
      </c>
      <c r="BM1425" s="239" t="s">
        <v>1163</v>
      </c>
    </row>
    <row r="1426" s="13" customFormat="1">
      <c r="A1426" s="13"/>
      <c r="B1426" s="241"/>
      <c r="C1426" s="242"/>
      <c r="D1426" s="243" t="s">
        <v>165</v>
      </c>
      <c r="E1426" s="244" t="s">
        <v>1</v>
      </c>
      <c r="F1426" s="245" t="s">
        <v>898</v>
      </c>
      <c r="G1426" s="242"/>
      <c r="H1426" s="244" t="s">
        <v>1</v>
      </c>
      <c r="I1426" s="246"/>
      <c r="J1426" s="242"/>
      <c r="K1426" s="242"/>
      <c r="L1426" s="247"/>
      <c r="M1426" s="248"/>
      <c r="N1426" s="249"/>
      <c r="O1426" s="249"/>
      <c r="P1426" s="249"/>
      <c r="Q1426" s="249"/>
      <c r="R1426" s="249"/>
      <c r="S1426" s="249"/>
      <c r="T1426" s="250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51" t="s">
        <v>165</v>
      </c>
      <c r="AU1426" s="251" t="s">
        <v>85</v>
      </c>
      <c r="AV1426" s="13" t="s">
        <v>83</v>
      </c>
      <c r="AW1426" s="13" t="s">
        <v>32</v>
      </c>
      <c r="AX1426" s="13" t="s">
        <v>76</v>
      </c>
      <c r="AY1426" s="251" t="s">
        <v>156</v>
      </c>
    </row>
    <row r="1427" s="13" customFormat="1">
      <c r="A1427" s="13"/>
      <c r="B1427" s="241"/>
      <c r="C1427" s="242"/>
      <c r="D1427" s="243" t="s">
        <v>165</v>
      </c>
      <c r="E1427" s="244" t="s">
        <v>1</v>
      </c>
      <c r="F1427" s="245" t="s">
        <v>652</v>
      </c>
      <c r="G1427" s="242"/>
      <c r="H1427" s="244" t="s">
        <v>1</v>
      </c>
      <c r="I1427" s="246"/>
      <c r="J1427" s="242"/>
      <c r="K1427" s="242"/>
      <c r="L1427" s="247"/>
      <c r="M1427" s="248"/>
      <c r="N1427" s="249"/>
      <c r="O1427" s="249"/>
      <c r="P1427" s="249"/>
      <c r="Q1427" s="249"/>
      <c r="R1427" s="249"/>
      <c r="S1427" s="249"/>
      <c r="T1427" s="250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51" t="s">
        <v>165</v>
      </c>
      <c r="AU1427" s="251" t="s">
        <v>85</v>
      </c>
      <c r="AV1427" s="13" t="s">
        <v>83</v>
      </c>
      <c r="AW1427" s="13" t="s">
        <v>32</v>
      </c>
      <c r="AX1427" s="13" t="s">
        <v>76</v>
      </c>
      <c r="AY1427" s="251" t="s">
        <v>156</v>
      </c>
    </row>
    <row r="1428" s="14" customFormat="1">
      <c r="A1428" s="14"/>
      <c r="B1428" s="252"/>
      <c r="C1428" s="253"/>
      <c r="D1428" s="243" t="s">
        <v>165</v>
      </c>
      <c r="E1428" s="254" t="s">
        <v>1</v>
      </c>
      <c r="F1428" s="255" t="s">
        <v>899</v>
      </c>
      <c r="G1428" s="253"/>
      <c r="H1428" s="256">
        <v>56.450000000000003</v>
      </c>
      <c r="I1428" s="257"/>
      <c r="J1428" s="253"/>
      <c r="K1428" s="253"/>
      <c r="L1428" s="258"/>
      <c r="M1428" s="259"/>
      <c r="N1428" s="260"/>
      <c r="O1428" s="260"/>
      <c r="P1428" s="260"/>
      <c r="Q1428" s="260"/>
      <c r="R1428" s="260"/>
      <c r="S1428" s="260"/>
      <c r="T1428" s="261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62" t="s">
        <v>165</v>
      </c>
      <c r="AU1428" s="262" t="s">
        <v>85</v>
      </c>
      <c r="AV1428" s="14" t="s">
        <v>85</v>
      </c>
      <c r="AW1428" s="14" t="s">
        <v>32</v>
      </c>
      <c r="AX1428" s="14" t="s">
        <v>76</v>
      </c>
      <c r="AY1428" s="262" t="s">
        <v>156</v>
      </c>
    </row>
    <row r="1429" s="13" customFormat="1">
      <c r="A1429" s="13"/>
      <c r="B1429" s="241"/>
      <c r="C1429" s="242"/>
      <c r="D1429" s="243" t="s">
        <v>165</v>
      </c>
      <c r="E1429" s="244" t="s">
        <v>1</v>
      </c>
      <c r="F1429" s="245" t="s">
        <v>658</v>
      </c>
      <c r="G1429" s="242"/>
      <c r="H1429" s="244" t="s">
        <v>1</v>
      </c>
      <c r="I1429" s="246"/>
      <c r="J1429" s="242"/>
      <c r="K1429" s="242"/>
      <c r="L1429" s="247"/>
      <c r="M1429" s="248"/>
      <c r="N1429" s="249"/>
      <c r="O1429" s="249"/>
      <c r="P1429" s="249"/>
      <c r="Q1429" s="249"/>
      <c r="R1429" s="249"/>
      <c r="S1429" s="249"/>
      <c r="T1429" s="250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51" t="s">
        <v>165</v>
      </c>
      <c r="AU1429" s="251" t="s">
        <v>85</v>
      </c>
      <c r="AV1429" s="13" t="s">
        <v>83</v>
      </c>
      <c r="AW1429" s="13" t="s">
        <v>32</v>
      </c>
      <c r="AX1429" s="13" t="s">
        <v>76</v>
      </c>
      <c r="AY1429" s="251" t="s">
        <v>156</v>
      </c>
    </row>
    <row r="1430" s="14" customFormat="1">
      <c r="A1430" s="14"/>
      <c r="B1430" s="252"/>
      <c r="C1430" s="253"/>
      <c r="D1430" s="243" t="s">
        <v>165</v>
      </c>
      <c r="E1430" s="254" t="s">
        <v>1</v>
      </c>
      <c r="F1430" s="255" t="s">
        <v>899</v>
      </c>
      <c r="G1430" s="253"/>
      <c r="H1430" s="256">
        <v>56.450000000000003</v>
      </c>
      <c r="I1430" s="257"/>
      <c r="J1430" s="253"/>
      <c r="K1430" s="253"/>
      <c r="L1430" s="258"/>
      <c r="M1430" s="259"/>
      <c r="N1430" s="260"/>
      <c r="O1430" s="260"/>
      <c r="P1430" s="260"/>
      <c r="Q1430" s="260"/>
      <c r="R1430" s="260"/>
      <c r="S1430" s="260"/>
      <c r="T1430" s="261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62" t="s">
        <v>165</v>
      </c>
      <c r="AU1430" s="262" t="s">
        <v>85</v>
      </c>
      <c r="AV1430" s="14" t="s">
        <v>85</v>
      </c>
      <c r="AW1430" s="14" t="s">
        <v>32</v>
      </c>
      <c r="AX1430" s="14" t="s">
        <v>76</v>
      </c>
      <c r="AY1430" s="262" t="s">
        <v>156</v>
      </c>
    </row>
    <row r="1431" s="13" customFormat="1">
      <c r="A1431" s="13"/>
      <c r="B1431" s="241"/>
      <c r="C1431" s="242"/>
      <c r="D1431" s="243" t="s">
        <v>165</v>
      </c>
      <c r="E1431" s="244" t="s">
        <v>1</v>
      </c>
      <c r="F1431" s="245" t="s">
        <v>659</v>
      </c>
      <c r="G1431" s="242"/>
      <c r="H1431" s="244" t="s">
        <v>1</v>
      </c>
      <c r="I1431" s="246"/>
      <c r="J1431" s="242"/>
      <c r="K1431" s="242"/>
      <c r="L1431" s="247"/>
      <c r="M1431" s="248"/>
      <c r="N1431" s="249"/>
      <c r="O1431" s="249"/>
      <c r="P1431" s="249"/>
      <c r="Q1431" s="249"/>
      <c r="R1431" s="249"/>
      <c r="S1431" s="249"/>
      <c r="T1431" s="250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51" t="s">
        <v>165</v>
      </c>
      <c r="AU1431" s="251" t="s">
        <v>85</v>
      </c>
      <c r="AV1431" s="13" t="s">
        <v>83</v>
      </c>
      <c r="AW1431" s="13" t="s">
        <v>32</v>
      </c>
      <c r="AX1431" s="13" t="s">
        <v>76</v>
      </c>
      <c r="AY1431" s="251" t="s">
        <v>156</v>
      </c>
    </row>
    <row r="1432" s="14" customFormat="1">
      <c r="A1432" s="14"/>
      <c r="B1432" s="252"/>
      <c r="C1432" s="253"/>
      <c r="D1432" s="243" t="s">
        <v>165</v>
      </c>
      <c r="E1432" s="254" t="s">
        <v>1</v>
      </c>
      <c r="F1432" s="255" t="s">
        <v>900</v>
      </c>
      <c r="G1432" s="253"/>
      <c r="H1432" s="256">
        <v>11.25</v>
      </c>
      <c r="I1432" s="257"/>
      <c r="J1432" s="253"/>
      <c r="K1432" s="253"/>
      <c r="L1432" s="258"/>
      <c r="M1432" s="259"/>
      <c r="N1432" s="260"/>
      <c r="O1432" s="260"/>
      <c r="P1432" s="260"/>
      <c r="Q1432" s="260"/>
      <c r="R1432" s="260"/>
      <c r="S1432" s="260"/>
      <c r="T1432" s="261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62" t="s">
        <v>165</v>
      </c>
      <c r="AU1432" s="262" t="s">
        <v>85</v>
      </c>
      <c r="AV1432" s="14" t="s">
        <v>85</v>
      </c>
      <c r="AW1432" s="14" t="s">
        <v>32</v>
      </c>
      <c r="AX1432" s="14" t="s">
        <v>76</v>
      </c>
      <c r="AY1432" s="262" t="s">
        <v>156</v>
      </c>
    </row>
    <row r="1433" s="13" customFormat="1">
      <c r="A1433" s="13"/>
      <c r="B1433" s="241"/>
      <c r="C1433" s="242"/>
      <c r="D1433" s="243" t="s">
        <v>165</v>
      </c>
      <c r="E1433" s="244" t="s">
        <v>1</v>
      </c>
      <c r="F1433" s="245" t="s">
        <v>662</v>
      </c>
      <c r="G1433" s="242"/>
      <c r="H1433" s="244" t="s">
        <v>1</v>
      </c>
      <c r="I1433" s="246"/>
      <c r="J1433" s="242"/>
      <c r="K1433" s="242"/>
      <c r="L1433" s="247"/>
      <c r="M1433" s="248"/>
      <c r="N1433" s="249"/>
      <c r="O1433" s="249"/>
      <c r="P1433" s="249"/>
      <c r="Q1433" s="249"/>
      <c r="R1433" s="249"/>
      <c r="S1433" s="249"/>
      <c r="T1433" s="250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51" t="s">
        <v>165</v>
      </c>
      <c r="AU1433" s="251" t="s">
        <v>85</v>
      </c>
      <c r="AV1433" s="13" t="s">
        <v>83</v>
      </c>
      <c r="AW1433" s="13" t="s">
        <v>32</v>
      </c>
      <c r="AX1433" s="13" t="s">
        <v>76</v>
      </c>
      <c r="AY1433" s="251" t="s">
        <v>156</v>
      </c>
    </row>
    <row r="1434" s="14" customFormat="1">
      <c r="A1434" s="14"/>
      <c r="B1434" s="252"/>
      <c r="C1434" s="253"/>
      <c r="D1434" s="243" t="s">
        <v>165</v>
      </c>
      <c r="E1434" s="254" t="s">
        <v>1</v>
      </c>
      <c r="F1434" s="255" t="s">
        <v>901</v>
      </c>
      <c r="G1434" s="253"/>
      <c r="H1434" s="256">
        <v>34.700000000000003</v>
      </c>
      <c r="I1434" s="257"/>
      <c r="J1434" s="253"/>
      <c r="K1434" s="253"/>
      <c r="L1434" s="258"/>
      <c r="M1434" s="259"/>
      <c r="N1434" s="260"/>
      <c r="O1434" s="260"/>
      <c r="P1434" s="260"/>
      <c r="Q1434" s="260"/>
      <c r="R1434" s="260"/>
      <c r="S1434" s="260"/>
      <c r="T1434" s="261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62" t="s">
        <v>165</v>
      </c>
      <c r="AU1434" s="262" t="s">
        <v>85</v>
      </c>
      <c r="AV1434" s="14" t="s">
        <v>85</v>
      </c>
      <c r="AW1434" s="14" t="s">
        <v>32</v>
      </c>
      <c r="AX1434" s="14" t="s">
        <v>76</v>
      </c>
      <c r="AY1434" s="262" t="s">
        <v>156</v>
      </c>
    </row>
    <row r="1435" s="15" customFormat="1">
      <c r="A1435" s="15"/>
      <c r="B1435" s="263"/>
      <c r="C1435" s="264"/>
      <c r="D1435" s="243" t="s">
        <v>165</v>
      </c>
      <c r="E1435" s="265" t="s">
        <v>1</v>
      </c>
      <c r="F1435" s="266" t="s">
        <v>168</v>
      </c>
      <c r="G1435" s="264"/>
      <c r="H1435" s="267">
        <v>158.85000000000002</v>
      </c>
      <c r="I1435" s="268"/>
      <c r="J1435" s="264"/>
      <c r="K1435" s="264"/>
      <c r="L1435" s="269"/>
      <c r="M1435" s="270"/>
      <c r="N1435" s="271"/>
      <c r="O1435" s="271"/>
      <c r="P1435" s="271"/>
      <c r="Q1435" s="271"/>
      <c r="R1435" s="271"/>
      <c r="S1435" s="271"/>
      <c r="T1435" s="272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73" t="s">
        <v>165</v>
      </c>
      <c r="AU1435" s="273" t="s">
        <v>85</v>
      </c>
      <c r="AV1435" s="15" t="s">
        <v>163</v>
      </c>
      <c r="AW1435" s="15" t="s">
        <v>32</v>
      </c>
      <c r="AX1435" s="15" t="s">
        <v>83</v>
      </c>
      <c r="AY1435" s="273" t="s">
        <v>156</v>
      </c>
    </row>
    <row r="1436" s="14" customFormat="1">
      <c r="A1436" s="14"/>
      <c r="B1436" s="252"/>
      <c r="C1436" s="253"/>
      <c r="D1436" s="243" t="s">
        <v>165</v>
      </c>
      <c r="E1436" s="253"/>
      <c r="F1436" s="255" t="s">
        <v>1164</v>
      </c>
      <c r="G1436" s="253"/>
      <c r="H1436" s="256">
        <v>166.79300000000001</v>
      </c>
      <c r="I1436" s="257"/>
      <c r="J1436" s="253"/>
      <c r="K1436" s="253"/>
      <c r="L1436" s="258"/>
      <c r="M1436" s="259"/>
      <c r="N1436" s="260"/>
      <c r="O1436" s="260"/>
      <c r="P1436" s="260"/>
      <c r="Q1436" s="260"/>
      <c r="R1436" s="260"/>
      <c r="S1436" s="260"/>
      <c r="T1436" s="261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62" t="s">
        <v>165</v>
      </c>
      <c r="AU1436" s="262" t="s">
        <v>85</v>
      </c>
      <c r="AV1436" s="14" t="s">
        <v>85</v>
      </c>
      <c r="AW1436" s="14" t="s">
        <v>4</v>
      </c>
      <c r="AX1436" s="14" t="s">
        <v>83</v>
      </c>
      <c r="AY1436" s="262" t="s">
        <v>156</v>
      </c>
    </row>
    <row r="1437" s="2" customFormat="1" ht="24.15" customHeight="1">
      <c r="A1437" s="38"/>
      <c r="B1437" s="39"/>
      <c r="C1437" s="227" t="s">
        <v>1165</v>
      </c>
      <c r="D1437" s="227" t="s">
        <v>159</v>
      </c>
      <c r="E1437" s="228" t="s">
        <v>1166</v>
      </c>
      <c r="F1437" s="229" t="s">
        <v>1167</v>
      </c>
      <c r="G1437" s="230" t="s">
        <v>162</v>
      </c>
      <c r="H1437" s="231">
        <v>18.309999999999999</v>
      </c>
      <c r="I1437" s="232"/>
      <c r="J1437" s="233">
        <f>ROUND(I1437*H1437,2)</f>
        <v>0</v>
      </c>
      <c r="K1437" s="234"/>
      <c r="L1437" s="44"/>
      <c r="M1437" s="235" t="s">
        <v>1</v>
      </c>
      <c r="N1437" s="236" t="s">
        <v>41</v>
      </c>
      <c r="O1437" s="91"/>
      <c r="P1437" s="237">
        <f>O1437*H1437</f>
        <v>0</v>
      </c>
      <c r="Q1437" s="237">
        <v>0.0060000000000000001</v>
      </c>
      <c r="R1437" s="237">
        <f>Q1437*H1437</f>
        <v>0.10986</v>
      </c>
      <c r="S1437" s="237">
        <v>0</v>
      </c>
      <c r="T1437" s="238">
        <f>S1437*H1437</f>
        <v>0</v>
      </c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R1437" s="239" t="s">
        <v>222</v>
      </c>
      <c r="AT1437" s="239" t="s">
        <v>159</v>
      </c>
      <c r="AU1437" s="239" t="s">
        <v>85</v>
      </c>
      <c r="AY1437" s="17" t="s">
        <v>156</v>
      </c>
      <c r="BE1437" s="240">
        <f>IF(N1437="základní",J1437,0)</f>
        <v>0</v>
      </c>
      <c r="BF1437" s="240">
        <f>IF(N1437="snížená",J1437,0)</f>
        <v>0</v>
      </c>
      <c r="BG1437" s="240">
        <f>IF(N1437="zákl. přenesená",J1437,0)</f>
        <v>0</v>
      </c>
      <c r="BH1437" s="240">
        <f>IF(N1437="sníž. přenesená",J1437,0)</f>
        <v>0</v>
      </c>
      <c r="BI1437" s="240">
        <f>IF(N1437="nulová",J1437,0)</f>
        <v>0</v>
      </c>
      <c r="BJ1437" s="17" t="s">
        <v>83</v>
      </c>
      <c r="BK1437" s="240">
        <f>ROUND(I1437*H1437,2)</f>
        <v>0</v>
      </c>
      <c r="BL1437" s="17" t="s">
        <v>222</v>
      </c>
      <c r="BM1437" s="239" t="s">
        <v>1168</v>
      </c>
    </row>
    <row r="1438" s="13" customFormat="1">
      <c r="A1438" s="13"/>
      <c r="B1438" s="241"/>
      <c r="C1438" s="242"/>
      <c r="D1438" s="243" t="s">
        <v>165</v>
      </c>
      <c r="E1438" s="244" t="s">
        <v>1</v>
      </c>
      <c r="F1438" s="245" t="s">
        <v>1169</v>
      </c>
      <c r="G1438" s="242"/>
      <c r="H1438" s="244" t="s">
        <v>1</v>
      </c>
      <c r="I1438" s="246"/>
      <c r="J1438" s="242"/>
      <c r="K1438" s="242"/>
      <c r="L1438" s="247"/>
      <c r="M1438" s="248"/>
      <c r="N1438" s="249"/>
      <c r="O1438" s="249"/>
      <c r="P1438" s="249"/>
      <c r="Q1438" s="249"/>
      <c r="R1438" s="249"/>
      <c r="S1438" s="249"/>
      <c r="T1438" s="250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51" t="s">
        <v>165</v>
      </c>
      <c r="AU1438" s="251" t="s">
        <v>85</v>
      </c>
      <c r="AV1438" s="13" t="s">
        <v>83</v>
      </c>
      <c r="AW1438" s="13" t="s">
        <v>32</v>
      </c>
      <c r="AX1438" s="13" t="s">
        <v>76</v>
      </c>
      <c r="AY1438" s="251" t="s">
        <v>156</v>
      </c>
    </row>
    <row r="1439" s="14" customFormat="1">
      <c r="A1439" s="14"/>
      <c r="B1439" s="252"/>
      <c r="C1439" s="253"/>
      <c r="D1439" s="243" t="s">
        <v>165</v>
      </c>
      <c r="E1439" s="254" t="s">
        <v>1</v>
      </c>
      <c r="F1439" s="255" t="s">
        <v>1170</v>
      </c>
      <c r="G1439" s="253"/>
      <c r="H1439" s="256">
        <v>7.7800000000000002</v>
      </c>
      <c r="I1439" s="257"/>
      <c r="J1439" s="253"/>
      <c r="K1439" s="253"/>
      <c r="L1439" s="258"/>
      <c r="M1439" s="259"/>
      <c r="N1439" s="260"/>
      <c r="O1439" s="260"/>
      <c r="P1439" s="260"/>
      <c r="Q1439" s="260"/>
      <c r="R1439" s="260"/>
      <c r="S1439" s="260"/>
      <c r="T1439" s="261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62" t="s">
        <v>165</v>
      </c>
      <c r="AU1439" s="262" t="s">
        <v>85</v>
      </c>
      <c r="AV1439" s="14" t="s">
        <v>85</v>
      </c>
      <c r="AW1439" s="14" t="s">
        <v>32</v>
      </c>
      <c r="AX1439" s="14" t="s">
        <v>76</v>
      </c>
      <c r="AY1439" s="262" t="s">
        <v>156</v>
      </c>
    </row>
    <row r="1440" s="14" customFormat="1">
      <c r="A1440" s="14"/>
      <c r="B1440" s="252"/>
      <c r="C1440" s="253"/>
      <c r="D1440" s="243" t="s">
        <v>165</v>
      </c>
      <c r="E1440" s="254" t="s">
        <v>1</v>
      </c>
      <c r="F1440" s="255" t="s">
        <v>1171</v>
      </c>
      <c r="G1440" s="253"/>
      <c r="H1440" s="256">
        <v>10.529999999999999</v>
      </c>
      <c r="I1440" s="257"/>
      <c r="J1440" s="253"/>
      <c r="K1440" s="253"/>
      <c r="L1440" s="258"/>
      <c r="M1440" s="259"/>
      <c r="N1440" s="260"/>
      <c r="O1440" s="260"/>
      <c r="P1440" s="260"/>
      <c r="Q1440" s="260"/>
      <c r="R1440" s="260"/>
      <c r="S1440" s="260"/>
      <c r="T1440" s="261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T1440" s="262" t="s">
        <v>165</v>
      </c>
      <c r="AU1440" s="262" t="s">
        <v>85</v>
      </c>
      <c r="AV1440" s="14" t="s">
        <v>85</v>
      </c>
      <c r="AW1440" s="14" t="s">
        <v>32</v>
      </c>
      <c r="AX1440" s="14" t="s">
        <v>76</v>
      </c>
      <c r="AY1440" s="262" t="s">
        <v>156</v>
      </c>
    </row>
    <row r="1441" s="15" customFormat="1">
      <c r="A1441" s="15"/>
      <c r="B1441" s="263"/>
      <c r="C1441" s="264"/>
      <c r="D1441" s="243" t="s">
        <v>165</v>
      </c>
      <c r="E1441" s="265" t="s">
        <v>1</v>
      </c>
      <c r="F1441" s="266" t="s">
        <v>168</v>
      </c>
      <c r="G1441" s="264"/>
      <c r="H1441" s="267">
        <v>18.309999999999999</v>
      </c>
      <c r="I1441" s="268"/>
      <c r="J1441" s="264"/>
      <c r="K1441" s="264"/>
      <c r="L1441" s="269"/>
      <c r="M1441" s="270"/>
      <c r="N1441" s="271"/>
      <c r="O1441" s="271"/>
      <c r="P1441" s="271"/>
      <c r="Q1441" s="271"/>
      <c r="R1441" s="271"/>
      <c r="S1441" s="271"/>
      <c r="T1441" s="272"/>
      <c r="U1441" s="15"/>
      <c r="V1441" s="15"/>
      <c r="W1441" s="15"/>
      <c r="X1441" s="15"/>
      <c r="Y1441" s="15"/>
      <c r="Z1441" s="15"/>
      <c r="AA1441" s="15"/>
      <c r="AB1441" s="15"/>
      <c r="AC1441" s="15"/>
      <c r="AD1441" s="15"/>
      <c r="AE1441" s="15"/>
      <c r="AT1441" s="273" t="s">
        <v>165</v>
      </c>
      <c r="AU1441" s="273" t="s">
        <v>85</v>
      </c>
      <c r="AV1441" s="15" t="s">
        <v>163</v>
      </c>
      <c r="AW1441" s="15" t="s">
        <v>32</v>
      </c>
      <c r="AX1441" s="15" t="s">
        <v>83</v>
      </c>
      <c r="AY1441" s="273" t="s">
        <v>156</v>
      </c>
    </row>
    <row r="1442" s="2" customFormat="1" ht="24.15" customHeight="1">
      <c r="A1442" s="38"/>
      <c r="B1442" s="39"/>
      <c r="C1442" s="277" t="s">
        <v>1172</v>
      </c>
      <c r="D1442" s="277" t="s">
        <v>355</v>
      </c>
      <c r="E1442" s="278" t="s">
        <v>802</v>
      </c>
      <c r="F1442" s="279" t="s">
        <v>803</v>
      </c>
      <c r="G1442" s="280" t="s">
        <v>162</v>
      </c>
      <c r="H1442" s="281">
        <v>19.225999999999999</v>
      </c>
      <c r="I1442" s="282"/>
      <c r="J1442" s="283">
        <f>ROUND(I1442*H1442,2)</f>
        <v>0</v>
      </c>
      <c r="K1442" s="284"/>
      <c r="L1442" s="285"/>
      <c r="M1442" s="286" t="s">
        <v>1</v>
      </c>
      <c r="N1442" s="287" t="s">
        <v>41</v>
      </c>
      <c r="O1442" s="91"/>
      <c r="P1442" s="237">
        <f>O1442*H1442</f>
        <v>0</v>
      </c>
      <c r="Q1442" s="237">
        <v>0.0030000000000000001</v>
      </c>
      <c r="R1442" s="237">
        <f>Q1442*H1442</f>
        <v>0.057678</v>
      </c>
      <c r="S1442" s="237">
        <v>0</v>
      </c>
      <c r="T1442" s="238">
        <f>S1442*H1442</f>
        <v>0</v>
      </c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R1442" s="239" t="s">
        <v>501</v>
      </c>
      <c r="AT1442" s="239" t="s">
        <v>355</v>
      </c>
      <c r="AU1442" s="239" t="s">
        <v>85</v>
      </c>
      <c r="AY1442" s="17" t="s">
        <v>156</v>
      </c>
      <c r="BE1442" s="240">
        <f>IF(N1442="základní",J1442,0)</f>
        <v>0</v>
      </c>
      <c r="BF1442" s="240">
        <f>IF(N1442="snížená",J1442,0)</f>
        <v>0</v>
      </c>
      <c r="BG1442" s="240">
        <f>IF(N1442="zákl. přenesená",J1442,0)</f>
        <v>0</v>
      </c>
      <c r="BH1442" s="240">
        <f>IF(N1442="sníž. přenesená",J1442,0)</f>
        <v>0</v>
      </c>
      <c r="BI1442" s="240">
        <f>IF(N1442="nulová",J1442,0)</f>
        <v>0</v>
      </c>
      <c r="BJ1442" s="17" t="s">
        <v>83</v>
      </c>
      <c r="BK1442" s="240">
        <f>ROUND(I1442*H1442,2)</f>
        <v>0</v>
      </c>
      <c r="BL1442" s="17" t="s">
        <v>222</v>
      </c>
      <c r="BM1442" s="239" t="s">
        <v>1173</v>
      </c>
    </row>
    <row r="1443" s="14" customFormat="1">
      <c r="A1443" s="14"/>
      <c r="B1443" s="252"/>
      <c r="C1443" s="253"/>
      <c r="D1443" s="243" t="s">
        <v>165</v>
      </c>
      <c r="E1443" s="253"/>
      <c r="F1443" s="255" t="s">
        <v>1174</v>
      </c>
      <c r="G1443" s="253"/>
      <c r="H1443" s="256">
        <v>19.225999999999999</v>
      </c>
      <c r="I1443" s="257"/>
      <c r="J1443" s="253"/>
      <c r="K1443" s="253"/>
      <c r="L1443" s="258"/>
      <c r="M1443" s="259"/>
      <c r="N1443" s="260"/>
      <c r="O1443" s="260"/>
      <c r="P1443" s="260"/>
      <c r="Q1443" s="260"/>
      <c r="R1443" s="260"/>
      <c r="S1443" s="260"/>
      <c r="T1443" s="261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62" t="s">
        <v>165</v>
      </c>
      <c r="AU1443" s="262" t="s">
        <v>85</v>
      </c>
      <c r="AV1443" s="14" t="s">
        <v>85</v>
      </c>
      <c r="AW1443" s="14" t="s">
        <v>4</v>
      </c>
      <c r="AX1443" s="14" t="s">
        <v>83</v>
      </c>
      <c r="AY1443" s="262" t="s">
        <v>156</v>
      </c>
    </row>
    <row r="1444" s="2" customFormat="1" ht="37.8" customHeight="1">
      <c r="A1444" s="38"/>
      <c r="B1444" s="39"/>
      <c r="C1444" s="227" t="s">
        <v>1175</v>
      </c>
      <c r="D1444" s="227" t="s">
        <v>159</v>
      </c>
      <c r="E1444" s="228" t="s">
        <v>1176</v>
      </c>
      <c r="F1444" s="229" t="s">
        <v>1177</v>
      </c>
      <c r="G1444" s="230" t="s">
        <v>162</v>
      </c>
      <c r="H1444" s="231">
        <v>256.09800000000001</v>
      </c>
      <c r="I1444" s="232"/>
      <c r="J1444" s="233">
        <f>ROUND(I1444*H1444,2)</f>
        <v>0</v>
      </c>
      <c r="K1444" s="234"/>
      <c r="L1444" s="44"/>
      <c r="M1444" s="235" t="s">
        <v>1</v>
      </c>
      <c r="N1444" s="236" t="s">
        <v>41</v>
      </c>
      <c r="O1444" s="91"/>
      <c r="P1444" s="237">
        <f>O1444*H1444</f>
        <v>0</v>
      </c>
      <c r="Q1444" s="237">
        <v>0.00012</v>
      </c>
      <c r="R1444" s="237">
        <f>Q1444*H1444</f>
        <v>0.030731760000000004</v>
      </c>
      <c r="S1444" s="237">
        <v>0</v>
      </c>
      <c r="T1444" s="238">
        <f>S1444*H1444</f>
        <v>0</v>
      </c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R1444" s="239" t="s">
        <v>222</v>
      </c>
      <c r="AT1444" s="239" t="s">
        <v>159</v>
      </c>
      <c r="AU1444" s="239" t="s">
        <v>85</v>
      </c>
      <c r="AY1444" s="17" t="s">
        <v>156</v>
      </c>
      <c r="BE1444" s="240">
        <f>IF(N1444="základní",J1444,0)</f>
        <v>0</v>
      </c>
      <c r="BF1444" s="240">
        <f>IF(N1444="snížená",J1444,0)</f>
        <v>0</v>
      </c>
      <c r="BG1444" s="240">
        <f>IF(N1444="zákl. přenesená",J1444,0)</f>
        <v>0</v>
      </c>
      <c r="BH1444" s="240">
        <f>IF(N1444="sníž. přenesená",J1444,0)</f>
        <v>0</v>
      </c>
      <c r="BI1444" s="240">
        <f>IF(N1444="nulová",J1444,0)</f>
        <v>0</v>
      </c>
      <c r="BJ1444" s="17" t="s">
        <v>83</v>
      </c>
      <c r="BK1444" s="240">
        <f>ROUND(I1444*H1444,2)</f>
        <v>0</v>
      </c>
      <c r="BL1444" s="17" t="s">
        <v>222</v>
      </c>
      <c r="BM1444" s="239" t="s">
        <v>1178</v>
      </c>
    </row>
    <row r="1445" s="13" customFormat="1">
      <c r="A1445" s="13"/>
      <c r="B1445" s="241"/>
      <c r="C1445" s="242"/>
      <c r="D1445" s="243" t="s">
        <v>165</v>
      </c>
      <c r="E1445" s="244" t="s">
        <v>1</v>
      </c>
      <c r="F1445" s="245" t="s">
        <v>1081</v>
      </c>
      <c r="G1445" s="242"/>
      <c r="H1445" s="244" t="s">
        <v>1</v>
      </c>
      <c r="I1445" s="246"/>
      <c r="J1445" s="242"/>
      <c r="K1445" s="242"/>
      <c r="L1445" s="247"/>
      <c r="M1445" s="248"/>
      <c r="N1445" s="249"/>
      <c r="O1445" s="249"/>
      <c r="P1445" s="249"/>
      <c r="Q1445" s="249"/>
      <c r="R1445" s="249"/>
      <c r="S1445" s="249"/>
      <c r="T1445" s="250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51" t="s">
        <v>165</v>
      </c>
      <c r="AU1445" s="251" t="s">
        <v>85</v>
      </c>
      <c r="AV1445" s="13" t="s">
        <v>83</v>
      </c>
      <c r="AW1445" s="13" t="s">
        <v>32</v>
      </c>
      <c r="AX1445" s="13" t="s">
        <v>76</v>
      </c>
      <c r="AY1445" s="251" t="s">
        <v>156</v>
      </c>
    </row>
    <row r="1446" s="13" customFormat="1">
      <c r="A1446" s="13"/>
      <c r="B1446" s="241"/>
      <c r="C1446" s="242"/>
      <c r="D1446" s="243" t="s">
        <v>165</v>
      </c>
      <c r="E1446" s="244" t="s">
        <v>1</v>
      </c>
      <c r="F1446" s="245" t="s">
        <v>471</v>
      </c>
      <c r="G1446" s="242"/>
      <c r="H1446" s="244" t="s">
        <v>1</v>
      </c>
      <c r="I1446" s="246"/>
      <c r="J1446" s="242"/>
      <c r="K1446" s="242"/>
      <c r="L1446" s="247"/>
      <c r="M1446" s="248"/>
      <c r="N1446" s="249"/>
      <c r="O1446" s="249"/>
      <c r="P1446" s="249"/>
      <c r="Q1446" s="249"/>
      <c r="R1446" s="249"/>
      <c r="S1446" s="249"/>
      <c r="T1446" s="250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51" t="s">
        <v>165</v>
      </c>
      <c r="AU1446" s="251" t="s">
        <v>85</v>
      </c>
      <c r="AV1446" s="13" t="s">
        <v>83</v>
      </c>
      <c r="AW1446" s="13" t="s">
        <v>32</v>
      </c>
      <c r="AX1446" s="13" t="s">
        <v>76</v>
      </c>
      <c r="AY1446" s="251" t="s">
        <v>156</v>
      </c>
    </row>
    <row r="1447" s="14" customFormat="1">
      <c r="A1447" s="14"/>
      <c r="B1447" s="252"/>
      <c r="C1447" s="253"/>
      <c r="D1447" s="243" t="s">
        <v>165</v>
      </c>
      <c r="E1447" s="254" t="s">
        <v>1</v>
      </c>
      <c r="F1447" s="255" t="s">
        <v>1082</v>
      </c>
      <c r="G1447" s="253"/>
      <c r="H1447" s="256">
        <v>33.210000000000001</v>
      </c>
      <c r="I1447" s="257"/>
      <c r="J1447" s="253"/>
      <c r="K1447" s="253"/>
      <c r="L1447" s="258"/>
      <c r="M1447" s="259"/>
      <c r="N1447" s="260"/>
      <c r="O1447" s="260"/>
      <c r="P1447" s="260"/>
      <c r="Q1447" s="260"/>
      <c r="R1447" s="260"/>
      <c r="S1447" s="260"/>
      <c r="T1447" s="261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62" t="s">
        <v>165</v>
      </c>
      <c r="AU1447" s="262" t="s">
        <v>85</v>
      </c>
      <c r="AV1447" s="14" t="s">
        <v>85</v>
      </c>
      <c r="AW1447" s="14" t="s">
        <v>32</v>
      </c>
      <c r="AX1447" s="14" t="s">
        <v>76</v>
      </c>
      <c r="AY1447" s="262" t="s">
        <v>156</v>
      </c>
    </row>
    <row r="1448" s="13" customFormat="1">
      <c r="A1448" s="13"/>
      <c r="B1448" s="241"/>
      <c r="C1448" s="242"/>
      <c r="D1448" s="243" t="s">
        <v>165</v>
      </c>
      <c r="E1448" s="244" t="s">
        <v>1</v>
      </c>
      <c r="F1448" s="245" t="s">
        <v>463</v>
      </c>
      <c r="G1448" s="242"/>
      <c r="H1448" s="244" t="s">
        <v>1</v>
      </c>
      <c r="I1448" s="246"/>
      <c r="J1448" s="242"/>
      <c r="K1448" s="242"/>
      <c r="L1448" s="247"/>
      <c r="M1448" s="248"/>
      <c r="N1448" s="249"/>
      <c r="O1448" s="249"/>
      <c r="P1448" s="249"/>
      <c r="Q1448" s="249"/>
      <c r="R1448" s="249"/>
      <c r="S1448" s="249"/>
      <c r="T1448" s="250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251" t="s">
        <v>165</v>
      </c>
      <c r="AU1448" s="251" t="s">
        <v>85</v>
      </c>
      <c r="AV1448" s="13" t="s">
        <v>83</v>
      </c>
      <c r="AW1448" s="13" t="s">
        <v>32</v>
      </c>
      <c r="AX1448" s="13" t="s">
        <v>76</v>
      </c>
      <c r="AY1448" s="251" t="s">
        <v>156</v>
      </c>
    </row>
    <row r="1449" s="14" customFormat="1">
      <c r="A1449" s="14"/>
      <c r="B1449" s="252"/>
      <c r="C1449" s="253"/>
      <c r="D1449" s="243" t="s">
        <v>165</v>
      </c>
      <c r="E1449" s="254" t="s">
        <v>1</v>
      </c>
      <c r="F1449" s="255" t="s">
        <v>1086</v>
      </c>
      <c r="G1449" s="253"/>
      <c r="H1449" s="256">
        <v>184.833</v>
      </c>
      <c r="I1449" s="257"/>
      <c r="J1449" s="253"/>
      <c r="K1449" s="253"/>
      <c r="L1449" s="258"/>
      <c r="M1449" s="259"/>
      <c r="N1449" s="260"/>
      <c r="O1449" s="260"/>
      <c r="P1449" s="260"/>
      <c r="Q1449" s="260"/>
      <c r="R1449" s="260"/>
      <c r="S1449" s="260"/>
      <c r="T1449" s="261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62" t="s">
        <v>165</v>
      </c>
      <c r="AU1449" s="262" t="s">
        <v>85</v>
      </c>
      <c r="AV1449" s="14" t="s">
        <v>85</v>
      </c>
      <c r="AW1449" s="14" t="s">
        <v>32</v>
      </c>
      <c r="AX1449" s="14" t="s">
        <v>76</v>
      </c>
      <c r="AY1449" s="262" t="s">
        <v>156</v>
      </c>
    </row>
    <row r="1450" s="13" customFormat="1">
      <c r="A1450" s="13"/>
      <c r="B1450" s="241"/>
      <c r="C1450" s="242"/>
      <c r="D1450" s="243" t="s">
        <v>165</v>
      </c>
      <c r="E1450" s="244" t="s">
        <v>1</v>
      </c>
      <c r="F1450" s="245" t="s">
        <v>561</v>
      </c>
      <c r="G1450" s="242"/>
      <c r="H1450" s="244" t="s">
        <v>1</v>
      </c>
      <c r="I1450" s="246"/>
      <c r="J1450" s="242"/>
      <c r="K1450" s="242"/>
      <c r="L1450" s="247"/>
      <c r="M1450" s="248"/>
      <c r="N1450" s="249"/>
      <c r="O1450" s="249"/>
      <c r="P1450" s="249"/>
      <c r="Q1450" s="249"/>
      <c r="R1450" s="249"/>
      <c r="S1450" s="249"/>
      <c r="T1450" s="250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51" t="s">
        <v>165</v>
      </c>
      <c r="AU1450" s="251" t="s">
        <v>85</v>
      </c>
      <c r="AV1450" s="13" t="s">
        <v>83</v>
      </c>
      <c r="AW1450" s="13" t="s">
        <v>32</v>
      </c>
      <c r="AX1450" s="13" t="s">
        <v>76</v>
      </c>
      <c r="AY1450" s="251" t="s">
        <v>156</v>
      </c>
    </row>
    <row r="1451" s="14" customFormat="1">
      <c r="A1451" s="14"/>
      <c r="B1451" s="252"/>
      <c r="C1451" s="253"/>
      <c r="D1451" s="243" t="s">
        <v>165</v>
      </c>
      <c r="E1451" s="254" t="s">
        <v>1</v>
      </c>
      <c r="F1451" s="255" t="s">
        <v>698</v>
      </c>
      <c r="G1451" s="253"/>
      <c r="H1451" s="256">
        <v>16.055</v>
      </c>
      <c r="I1451" s="257"/>
      <c r="J1451" s="253"/>
      <c r="K1451" s="253"/>
      <c r="L1451" s="258"/>
      <c r="M1451" s="259"/>
      <c r="N1451" s="260"/>
      <c r="O1451" s="260"/>
      <c r="P1451" s="260"/>
      <c r="Q1451" s="260"/>
      <c r="R1451" s="260"/>
      <c r="S1451" s="260"/>
      <c r="T1451" s="261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62" t="s">
        <v>165</v>
      </c>
      <c r="AU1451" s="262" t="s">
        <v>85</v>
      </c>
      <c r="AV1451" s="14" t="s">
        <v>85</v>
      </c>
      <c r="AW1451" s="14" t="s">
        <v>32</v>
      </c>
      <c r="AX1451" s="14" t="s">
        <v>76</v>
      </c>
      <c r="AY1451" s="262" t="s">
        <v>156</v>
      </c>
    </row>
    <row r="1452" s="13" customFormat="1">
      <c r="A1452" s="13"/>
      <c r="B1452" s="241"/>
      <c r="C1452" s="242"/>
      <c r="D1452" s="243" t="s">
        <v>165</v>
      </c>
      <c r="E1452" s="244" t="s">
        <v>1</v>
      </c>
      <c r="F1452" s="245" t="s">
        <v>566</v>
      </c>
      <c r="G1452" s="242"/>
      <c r="H1452" s="244" t="s">
        <v>1</v>
      </c>
      <c r="I1452" s="246"/>
      <c r="J1452" s="242"/>
      <c r="K1452" s="242"/>
      <c r="L1452" s="247"/>
      <c r="M1452" s="248"/>
      <c r="N1452" s="249"/>
      <c r="O1452" s="249"/>
      <c r="P1452" s="249"/>
      <c r="Q1452" s="249"/>
      <c r="R1452" s="249"/>
      <c r="S1452" s="249"/>
      <c r="T1452" s="250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51" t="s">
        <v>165</v>
      </c>
      <c r="AU1452" s="251" t="s">
        <v>85</v>
      </c>
      <c r="AV1452" s="13" t="s">
        <v>83</v>
      </c>
      <c r="AW1452" s="13" t="s">
        <v>32</v>
      </c>
      <c r="AX1452" s="13" t="s">
        <v>76</v>
      </c>
      <c r="AY1452" s="251" t="s">
        <v>156</v>
      </c>
    </row>
    <row r="1453" s="14" customFormat="1">
      <c r="A1453" s="14"/>
      <c r="B1453" s="252"/>
      <c r="C1453" s="253"/>
      <c r="D1453" s="243" t="s">
        <v>165</v>
      </c>
      <c r="E1453" s="254" t="s">
        <v>1</v>
      </c>
      <c r="F1453" s="255" t="s">
        <v>420</v>
      </c>
      <c r="G1453" s="253"/>
      <c r="H1453" s="256">
        <v>22</v>
      </c>
      <c r="I1453" s="257"/>
      <c r="J1453" s="253"/>
      <c r="K1453" s="253"/>
      <c r="L1453" s="258"/>
      <c r="M1453" s="259"/>
      <c r="N1453" s="260"/>
      <c r="O1453" s="260"/>
      <c r="P1453" s="260"/>
      <c r="Q1453" s="260"/>
      <c r="R1453" s="260"/>
      <c r="S1453" s="260"/>
      <c r="T1453" s="261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62" t="s">
        <v>165</v>
      </c>
      <c r="AU1453" s="262" t="s">
        <v>85</v>
      </c>
      <c r="AV1453" s="14" t="s">
        <v>85</v>
      </c>
      <c r="AW1453" s="14" t="s">
        <v>32</v>
      </c>
      <c r="AX1453" s="14" t="s">
        <v>76</v>
      </c>
      <c r="AY1453" s="262" t="s">
        <v>156</v>
      </c>
    </row>
    <row r="1454" s="15" customFormat="1">
      <c r="A1454" s="15"/>
      <c r="B1454" s="263"/>
      <c r="C1454" s="264"/>
      <c r="D1454" s="243" t="s">
        <v>165</v>
      </c>
      <c r="E1454" s="265" t="s">
        <v>1</v>
      </c>
      <c r="F1454" s="266" t="s">
        <v>168</v>
      </c>
      <c r="G1454" s="264"/>
      <c r="H1454" s="267">
        <v>256.09800000000001</v>
      </c>
      <c r="I1454" s="268"/>
      <c r="J1454" s="264"/>
      <c r="K1454" s="264"/>
      <c r="L1454" s="269"/>
      <c r="M1454" s="270"/>
      <c r="N1454" s="271"/>
      <c r="O1454" s="271"/>
      <c r="P1454" s="271"/>
      <c r="Q1454" s="271"/>
      <c r="R1454" s="271"/>
      <c r="S1454" s="271"/>
      <c r="T1454" s="272"/>
      <c r="U1454" s="15"/>
      <c r="V1454" s="15"/>
      <c r="W1454" s="15"/>
      <c r="X1454" s="15"/>
      <c r="Y1454" s="15"/>
      <c r="Z1454" s="15"/>
      <c r="AA1454" s="15"/>
      <c r="AB1454" s="15"/>
      <c r="AC1454" s="15"/>
      <c r="AD1454" s="15"/>
      <c r="AE1454" s="15"/>
      <c r="AT1454" s="273" t="s">
        <v>165</v>
      </c>
      <c r="AU1454" s="273" t="s">
        <v>85</v>
      </c>
      <c r="AV1454" s="15" t="s">
        <v>163</v>
      </c>
      <c r="AW1454" s="15" t="s">
        <v>32</v>
      </c>
      <c r="AX1454" s="15" t="s">
        <v>83</v>
      </c>
      <c r="AY1454" s="273" t="s">
        <v>156</v>
      </c>
    </row>
    <row r="1455" s="2" customFormat="1" ht="24.15" customHeight="1">
      <c r="A1455" s="38"/>
      <c r="B1455" s="39"/>
      <c r="C1455" s="277" t="s">
        <v>1179</v>
      </c>
      <c r="D1455" s="277" t="s">
        <v>355</v>
      </c>
      <c r="E1455" s="278" t="s">
        <v>1180</v>
      </c>
      <c r="F1455" s="279" t="s">
        <v>1181</v>
      </c>
      <c r="G1455" s="280" t="s">
        <v>162</v>
      </c>
      <c r="H1455" s="281">
        <v>268.90300000000002</v>
      </c>
      <c r="I1455" s="282"/>
      <c r="J1455" s="283">
        <f>ROUND(I1455*H1455,2)</f>
        <v>0</v>
      </c>
      <c r="K1455" s="284"/>
      <c r="L1455" s="285"/>
      <c r="M1455" s="286" t="s">
        <v>1</v>
      </c>
      <c r="N1455" s="287" t="s">
        <v>41</v>
      </c>
      <c r="O1455" s="91"/>
      <c r="P1455" s="237">
        <f>O1455*H1455</f>
        <v>0</v>
      </c>
      <c r="Q1455" s="237">
        <v>0.0060000000000000001</v>
      </c>
      <c r="R1455" s="237">
        <f>Q1455*H1455</f>
        <v>1.6134180000000002</v>
      </c>
      <c r="S1455" s="237">
        <v>0</v>
      </c>
      <c r="T1455" s="238">
        <f>S1455*H1455</f>
        <v>0</v>
      </c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R1455" s="239" t="s">
        <v>501</v>
      </c>
      <c r="AT1455" s="239" t="s">
        <v>355</v>
      </c>
      <c r="AU1455" s="239" t="s">
        <v>85</v>
      </c>
      <c r="AY1455" s="17" t="s">
        <v>156</v>
      </c>
      <c r="BE1455" s="240">
        <f>IF(N1455="základní",J1455,0)</f>
        <v>0</v>
      </c>
      <c r="BF1455" s="240">
        <f>IF(N1455="snížená",J1455,0)</f>
        <v>0</v>
      </c>
      <c r="BG1455" s="240">
        <f>IF(N1455="zákl. přenesená",J1455,0)</f>
        <v>0</v>
      </c>
      <c r="BH1455" s="240">
        <f>IF(N1455="sníž. přenesená",J1455,0)</f>
        <v>0</v>
      </c>
      <c r="BI1455" s="240">
        <f>IF(N1455="nulová",J1455,0)</f>
        <v>0</v>
      </c>
      <c r="BJ1455" s="17" t="s">
        <v>83</v>
      </c>
      <c r="BK1455" s="240">
        <f>ROUND(I1455*H1455,2)</f>
        <v>0</v>
      </c>
      <c r="BL1455" s="17" t="s">
        <v>222</v>
      </c>
      <c r="BM1455" s="239" t="s">
        <v>1182</v>
      </c>
    </row>
    <row r="1456" s="14" customFormat="1">
      <c r="A1456" s="14"/>
      <c r="B1456" s="252"/>
      <c r="C1456" s="253"/>
      <c r="D1456" s="243" t="s">
        <v>165</v>
      </c>
      <c r="E1456" s="253"/>
      <c r="F1456" s="255" t="s">
        <v>1183</v>
      </c>
      <c r="G1456" s="253"/>
      <c r="H1456" s="256">
        <v>268.90300000000002</v>
      </c>
      <c r="I1456" s="257"/>
      <c r="J1456" s="253"/>
      <c r="K1456" s="253"/>
      <c r="L1456" s="258"/>
      <c r="M1456" s="259"/>
      <c r="N1456" s="260"/>
      <c r="O1456" s="260"/>
      <c r="P1456" s="260"/>
      <c r="Q1456" s="260"/>
      <c r="R1456" s="260"/>
      <c r="S1456" s="260"/>
      <c r="T1456" s="261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62" t="s">
        <v>165</v>
      </c>
      <c r="AU1456" s="262" t="s">
        <v>85</v>
      </c>
      <c r="AV1456" s="14" t="s">
        <v>85</v>
      </c>
      <c r="AW1456" s="14" t="s">
        <v>4</v>
      </c>
      <c r="AX1456" s="14" t="s">
        <v>83</v>
      </c>
      <c r="AY1456" s="262" t="s">
        <v>156</v>
      </c>
    </row>
    <row r="1457" s="2" customFormat="1" ht="24.15" customHeight="1">
      <c r="A1457" s="38"/>
      <c r="B1457" s="39"/>
      <c r="C1457" s="277" t="s">
        <v>1184</v>
      </c>
      <c r="D1457" s="277" t="s">
        <v>355</v>
      </c>
      <c r="E1457" s="278" t="s">
        <v>1185</v>
      </c>
      <c r="F1457" s="279" t="s">
        <v>1186</v>
      </c>
      <c r="G1457" s="280" t="s">
        <v>162</v>
      </c>
      <c r="H1457" s="281">
        <v>22</v>
      </c>
      <c r="I1457" s="282"/>
      <c r="J1457" s="283">
        <f>ROUND(I1457*H1457,2)</f>
        <v>0</v>
      </c>
      <c r="K1457" s="284"/>
      <c r="L1457" s="285"/>
      <c r="M1457" s="286" t="s">
        <v>1</v>
      </c>
      <c r="N1457" s="287" t="s">
        <v>41</v>
      </c>
      <c r="O1457" s="91"/>
      <c r="P1457" s="237">
        <f>O1457*H1457</f>
        <v>0</v>
      </c>
      <c r="Q1457" s="237">
        <v>0.0077999999999999996</v>
      </c>
      <c r="R1457" s="237">
        <f>Q1457*H1457</f>
        <v>0.1716</v>
      </c>
      <c r="S1457" s="237">
        <v>0</v>
      </c>
      <c r="T1457" s="238">
        <f>S1457*H1457</f>
        <v>0</v>
      </c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R1457" s="239" t="s">
        <v>501</v>
      </c>
      <c r="AT1457" s="239" t="s">
        <v>355</v>
      </c>
      <c r="AU1457" s="239" t="s">
        <v>85</v>
      </c>
      <c r="AY1457" s="17" t="s">
        <v>156</v>
      </c>
      <c r="BE1457" s="240">
        <f>IF(N1457="základní",J1457,0)</f>
        <v>0</v>
      </c>
      <c r="BF1457" s="240">
        <f>IF(N1457="snížená",J1457,0)</f>
        <v>0</v>
      </c>
      <c r="BG1457" s="240">
        <f>IF(N1457="zákl. přenesená",J1457,0)</f>
        <v>0</v>
      </c>
      <c r="BH1457" s="240">
        <f>IF(N1457="sníž. přenesená",J1457,0)</f>
        <v>0</v>
      </c>
      <c r="BI1457" s="240">
        <f>IF(N1457="nulová",J1457,0)</f>
        <v>0</v>
      </c>
      <c r="BJ1457" s="17" t="s">
        <v>83</v>
      </c>
      <c r="BK1457" s="240">
        <f>ROUND(I1457*H1457,2)</f>
        <v>0</v>
      </c>
      <c r="BL1457" s="17" t="s">
        <v>222</v>
      </c>
      <c r="BM1457" s="239" t="s">
        <v>1187</v>
      </c>
    </row>
    <row r="1458" s="13" customFormat="1">
      <c r="A1458" s="13"/>
      <c r="B1458" s="241"/>
      <c r="C1458" s="242"/>
      <c r="D1458" s="243" t="s">
        <v>165</v>
      </c>
      <c r="E1458" s="244" t="s">
        <v>1</v>
      </c>
      <c r="F1458" s="245" t="s">
        <v>566</v>
      </c>
      <c r="G1458" s="242"/>
      <c r="H1458" s="244" t="s">
        <v>1</v>
      </c>
      <c r="I1458" s="246"/>
      <c r="J1458" s="242"/>
      <c r="K1458" s="242"/>
      <c r="L1458" s="247"/>
      <c r="M1458" s="248"/>
      <c r="N1458" s="249"/>
      <c r="O1458" s="249"/>
      <c r="P1458" s="249"/>
      <c r="Q1458" s="249"/>
      <c r="R1458" s="249"/>
      <c r="S1458" s="249"/>
      <c r="T1458" s="250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51" t="s">
        <v>165</v>
      </c>
      <c r="AU1458" s="251" t="s">
        <v>85</v>
      </c>
      <c r="AV1458" s="13" t="s">
        <v>83</v>
      </c>
      <c r="AW1458" s="13" t="s">
        <v>32</v>
      </c>
      <c r="AX1458" s="13" t="s">
        <v>76</v>
      </c>
      <c r="AY1458" s="251" t="s">
        <v>156</v>
      </c>
    </row>
    <row r="1459" s="14" customFormat="1">
      <c r="A1459" s="14"/>
      <c r="B1459" s="252"/>
      <c r="C1459" s="253"/>
      <c r="D1459" s="243" t="s">
        <v>165</v>
      </c>
      <c r="E1459" s="254" t="s">
        <v>1</v>
      </c>
      <c r="F1459" s="255" t="s">
        <v>420</v>
      </c>
      <c r="G1459" s="253"/>
      <c r="H1459" s="256">
        <v>22</v>
      </c>
      <c r="I1459" s="257"/>
      <c r="J1459" s="253"/>
      <c r="K1459" s="253"/>
      <c r="L1459" s="258"/>
      <c r="M1459" s="259"/>
      <c r="N1459" s="260"/>
      <c r="O1459" s="260"/>
      <c r="P1459" s="260"/>
      <c r="Q1459" s="260"/>
      <c r="R1459" s="260"/>
      <c r="S1459" s="260"/>
      <c r="T1459" s="261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62" t="s">
        <v>165</v>
      </c>
      <c r="AU1459" s="262" t="s">
        <v>85</v>
      </c>
      <c r="AV1459" s="14" t="s">
        <v>85</v>
      </c>
      <c r="AW1459" s="14" t="s">
        <v>32</v>
      </c>
      <c r="AX1459" s="14" t="s">
        <v>76</v>
      </c>
      <c r="AY1459" s="262" t="s">
        <v>156</v>
      </c>
    </row>
    <row r="1460" s="15" customFormat="1">
      <c r="A1460" s="15"/>
      <c r="B1460" s="263"/>
      <c r="C1460" s="264"/>
      <c r="D1460" s="243" t="s">
        <v>165</v>
      </c>
      <c r="E1460" s="265" t="s">
        <v>1</v>
      </c>
      <c r="F1460" s="266" t="s">
        <v>168</v>
      </c>
      <c r="G1460" s="264"/>
      <c r="H1460" s="267">
        <v>22</v>
      </c>
      <c r="I1460" s="268"/>
      <c r="J1460" s="264"/>
      <c r="K1460" s="264"/>
      <c r="L1460" s="269"/>
      <c r="M1460" s="270"/>
      <c r="N1460" s="271"/>
      <c r="O1460" s="271"/>
      <c r="P1460" s="271"/>
      <c r="Q1460" s="271"/>
      <c r="R1460" s="271"/>
      <c r="S1460" s="271"/>
      <c r="T1460" s="272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T1460" s="273" t="s">
        <v>165</v>
      </c>
      <c r="AU1460" s="273" t="s">
        <v>85</v>
      </c>
      <c r="AV1460" s="15" t="s">
        <v>163</v>
      </c>
      <c r="AW1460" s="15" t="s">
        <v>32</v>
      </c>
      <c r="AX1460" s="15" t="s">
        <v>83</v>
      </c>
      <c r="AY1460" s="273" t="s">
        <v>156</v>
      </c>
    </row>
    <row r="1461" s="2" customFormat="1" ht="33" customHeight="1">
      <c r="A1461" s="38"/>
      <c r="B1461" s="39"/>
      <c r="C1461" s="227" t="s">
        <v>1188</v>
      </c>
      <c r="D1461" s="227" t="s">
        <v>159</v>
      </c>
      <c r="E1461" s="228" t="s">
        <v>1189</v>
      </c>
      <c r="F1461" s="229" t="s">
        <v>1190</v>
      </c>
      <c r="G1461" s="230" t="s">
        <v>162</v>
      </c>
      <c r="H1461" s="231">
        <v>256.09800000000001</v>
      </c>
      <c r="I1461" s="232"/>
      <c r="J1461" s="233">
        <f>ROUND(I1461*H1461,2)</f>
        <v>0</v>
      </c>
      <c r="K1461" s="234"/>
      <c r="L1461" s="44"/>
      <c r="M1461" s="235" t="s">
        <v>1</v>
      </c>
      <c r="N1461" s="236" t="s">
        <v>41</v>
      </c>
      <c r="O1461" s="91"/>
      <c r="P1461" s="237">
        <f>O1461*H1461</f>
        <v>0</v>
      </c>
      <c r="Q1461" s="237">
        <v>0.00012</v>
      </c>
      <c r="R1461" s="237">
        <f>Q1461*H1461</f>
        <v>0.030731760000000004</v>
      </c>
      <c r="S1461" s="237">
        <v>0</v>
      </c>
      <c r="T1461" s="238">
        <f>S1461*H1461</f>
        <v>0</v>
      </c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R1461" s="239" t="s">
        <v>222</v>
      </c>
      <c r="AT1461" s="239" t="s">
        <v>159</v>
      </c>
      <c r="AU1461" s="239" t="s">
        <v>85</v>
      </c>
      <c r="AY1461" s="17" t="s">
        <v>156</v>
      </c>
      <c r="BE1461" s="240">
        <f>IF(N1461="základní",J1461,0)</f>
        <v>0</v>
      </c>
      <c r="BF1461" s="240">
        <f>IF(N1461="snížená",J1461,0)</f>
        <v>0</v>
      </c>
      <c r="BG1461" s="240">
        <f>IF(N1461="zákl. přenesená",J1461,0)</f>
        <v>0</v>
      </c>
      <c r="BH1461" s="240">
        <f>IF(N1461="sníž. přenesená",J1461,0)</f>
        <v>0</v>
      </c>
      <c r="BI1461" s="240">
        <f>IF(N1461="nulová",J1461,0)</f>
        <v>0</v>
      </c>
      <c r="BJ1461" s="17" t="s">
        <v>83</v>
      </c>
      <c r="BK1461" s="240">
        <f>ROUND(I1461*H1461,2)</f>
        <v>0</v>
      </c>
      <c r="BL1461" s="17" t="s">
        <v>222</v>
      </c>
      <c r="BM1461" s="239" t="s">
        <v>1191</v>
      </c>
    </row>
    <row r="1462" s="13" customFormat="1">
      <c r="A1462" s="13"/>
      <c r="B1462" s="241"/>
      <c r="C1462" s="242"/>
      <c r="D1462" s="243" t="s">
        <v>165</v>
      </c>
      <c r="E1462" s="244" t="s">
        <v>1</v>
      </c>
      <c r="F1462" s="245" t="s">
        <v>1081</v>
      </c>
      <c r="G1462" s="242"/>
      <c r="H1462" s="244" t="s">
        <v>1</v>
      </c>
      <c r="I1462" s="246"/>
      <c r="J1462" s="242"/>
      <c r="K1462" s="242"/>
      <c r="L1462" s="247"/>
      <c r="M1462" s="248"/>
      <c r="N1462" s="249"/>
      <c r="O1462" s="249"/>
      <c r="P1462" s="249"/>
      <c r="Q1462" s="249"/>
      <c r="R1462" s="249"/>
      <c r="S1462" s="249"/>
      <c r="T1462" s="250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51" t="s">
        <v>165</v>
      </c>
      <c r="AU1462" s="251" t="s">
        <v>85</v>
      </c>
      <c r="AV1462" s="13" t="s">
        <v>83</v>
      </c>
      <c r="AW1462" s="13" t="s">
        <v>32</v>
      </c>
      <c r="AX1462" s="13" t="s">
        <v>76</v>
      </c>
      <c r="AY1462" s="251" t="s">
        <v>156</v>
      </c>
    </row>
    <row r="1463" s="13" customFormat="1">
      <c r="A1463" s="13"/>
      <c r="B1463" s="241"/>
      <c r="C1463" s="242"/>
      <c r="D1463" s="243" t="s">
        <v>165</v>
      </c>
      <c r="E1463" s="244" t="s">
        <v>1</v>
      </c>
      <c r="F1463" s="245" t="s">
        <v>471</v>
      </c>
      <c r="G1463" s="242"/>
      <c r="H1463" s="244" t="s">
        <v>1</v>
      </c>
      <c r="I1463" s="246"/>
      <c r="J1463" s="242"/>
      <c r="K1463" s="242"/>
      <c r="L1463" s="247"/>
      <c r="M1463" s="248"/>
      <c r="N1463" s="249"/>
      <c r="O1463" s="249"/>
      <c r="P1463" s="249"/>
      <c r="Q1463" s="249"/>
      <c r="R1463" s="249"/>
      <c r="S1463" s="249"/>
      <c r="T1463" s="250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51" t="s">
        <v>165</v>
      </c>
      <c r="AU1463" s="251" t="s">
        <v>85</v>
      </c>
      <c r="AV1463" s="13" t="s">
        <v>83</v>
      </c>
      <c r="AW1463" s="13" t="s">
        <v>32</v>
      </c>
      <c r="AX1463" s="13" t="s">
        <v>76</v>
      </c>
      <c r="AY1463" s="251" t="s">
        <v>156</v>
      </c>
    </row>
    <row r="1464" s="14" customFormat="1">
      <c r="A1464" s="14"/>
      <c r="B1464" s="252"/>
      <c r="C1464" s="253"/>
      <c r="D1464" s="243" t="s">
        <v>165</v>
      </c>
      <c r="E1464" s="254" t="s">
        <v>1</v>
      </c>
      <c r="F1464" s="255" t="s">
        <v>1082</v>
      </c>
      <c r="G1464" s="253"/>
      <c r="H1464" s="256">
        <v>33.210000000000001</v>
      </c>
      <c r="I1464" s="257"/>
      <c r="J1464" s="253"/>
      <c r="K1464" s="253"/>
      <c r="L1464" s="258"/>
      <c r="M1464" s="259"/>
      <c r="N1464" s="260"/>
      <c r="O1464" s="260"/>
      <c r="P1464" s="260"/>
      <c r="Q1464" s="260"/>
      <c r="R1464" s="260"/>
      <c r="S1464" s="260"/>
      <c r="T1464" s="261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T1464" s="262" t="s">
        <v>165</v>
      </c>
      <c r="AU1464" s="262" t="s">
        <v>85</v>
      </c>
      <c r="AV1464" s="14" t="s">
        <v>85</v>
      </c>
      <c r="AW1464" s="14" t="s">
        <v>32</v>
      </c>
      <c r="AX1464" s="14" t="s">
        <v>76</v>
      </c>
      <c r="AY1464" s="262" t="s">
        <v>156</v>
      </c>
    </row>
    <row r="1465" s="13" customFormat="1">
      <c r="A1465" s="13"/>
      <c r="B1465" s="241"/>
      <c r="C1465" s="242"/>
      <c r="D1465" s="243" t="s">
        <v>165</v>
      </c>
      <c r="E1465" s="244" t="s">
        <v>1</v>
      </c>
      <c r="F1465" s="245" t="s">
        <v>463</v>
      </c>
      <c r="G1465" s="242"/>
      <c r="H1465" s="244" t="s">
        <v>1</v>
      </c>
      <c r="I1465" s="246"/>
      <c r="J1465" s="242"/>
      <c r="K1465" s="242"/>
      <c r="L1465" s="247"/>
      <c r="M1465" s="248"/>
      <c r="N1465" s="249"/>
      <c r="O1465" s="249"/>
      <c r="P1465" s="249"/>
      <c r="Q1465" s="249"/>
      <c r="R1465" s="249"/>
      <c r="S1465" s="249"/>
      <c r="T1465" s="250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51" t="s">
        <v>165</v>
      </c>
      <c r="AU1465" s="251" t="s">
        <v>85</v>
      </c>
      <c r="AV1465" s="13" t="s">
        <v>83</v>
      </c>
      <c r="AW1465" s="13" t="s">
        <v>32</v>
      </c>
      <c r="AX1465" s="13" t="s">
        <v>76</v>
      </c>
      <c r="AY1465" s="251" t="s">
        <v>156</v>
      </c>
    </row>
    <row r="1466" s="14" customFormat="1">
      <c r="A1466" s="14"/>
      <c r="B1466" s="252"/>
      <c r="C1466" s="253"/>
      <c r="D1466" s="243" t="s">
        <v>165</v>
      </c>
      <c r="E1466" s="254" t="s">
        <v>1</v>
      </c>
      <c r="F1466" s="255" t="s">
        <v>1086</v>
      </c>
      <c r="G1466" s="253"/>
      <c r="H1466" s="256">
        <v>184.833</v>
      </c>
      <c r="I1466" s="257"/>
      <c r="J1466" s="253"/>
      <c r="K1466" s="253"/>
      <c r="L1466" s="258"/>
      <c r="M1466" s="259"/>
      <c r="N1466" s="260"/>
      <c r="O1466" s="260"/>
      <c r="P1466" s="260"/>
      <c r="Q1466" s="260"/>
      <c r="R1466" s="260"/>
      <c r="S1466" s="260"/>
      <c r="T1466" s="261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T1466" s="262" t="s">
        <v>165</v>
      </c>
      <c r="AU1466" s="262" t="s">
        <v>85</v>
      </c>
      <c r="AV1466" s="14" t="s">
        <v>85</v>
      </c>
      <c r="AW1466" s="14" t="s">
        <v>32</v>
      </c>
      <c r="AX1466" s="14" t="s">
        <v>76</v>
      </c>
      <c r="AY1466" s="262" t="s">
        <v>156</v>
      </c>
    </row>
    <row r="1467" s="13" customFormat="1">
      <c r="A1467" s="13"/>
      <c r="B1467" s="241"/>
      <c r="C1467" s="242"/>
      <c r="D1467" s="243" t="s">
        <v>165</v>
      </c>
      <c r="E1467" s="244" t="s">
        <v>1</v>
      </c>
      <c r="F1467" s="245" t="s">
        <v>561</v>
      </c>
      <c r="G1467" s="242"/>
      <c r="H1467" s="244" t="s">
        <v>1</v>
      </c>
      <c r="I1467" s="246"/>
      <c r="J1467" s="242"/>
      <c r="K1467" s="242"/>
      <c r="L1467" s="247"/>
      <c r="M1467" s="248"/>
      <c r="N1467" s="249"/>
      <c r="O1467" s="249"/>
      <c r="P1467" s="249"/>
      <c r="Q1467" s="249"/>
      <c r="R1467" s="249"/>
      <c r="S1467" s="249"/>
      <c r="T1467" s="250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51" t="s">
        <v>165</v>
      </c>
      <c r="AU1467" s="251" t="s">
        <v>85</v>
      </c>
      <c r="AV1467" s="13" t="s">
        <v>83</v>
      </c>
      <c r="AW1467" s="13" t="s">
        <v>32</v>
      </c>
      <c r="AX1467" s="13" t="s">
        <v>76</v>
      </c>
      <c r="AY1467" s="251" t="s">
        <v>156</v>
      </c>
    </row>
    <row r="1468" s="14" customFormat="1">
      <c r="A1468" s="14"/>
      <c r="B1468" s="252"/>
      <c r="C1468" s="253"/>
      <c r="D1468" s="243" t="s">
        <v>165</v>
      </c>
      <c r="E1468" s="254" t="s">
        <v>1</v>
      </c>
      <c r="F1468" s="255" t="s">
        <v>698</v>
      </c>
      <c r="G1468" s="253"/>
      <c r="H1468" s="256">
        <v>16.055</v>
      </c>
      <c r="I1468" s="257"/>
      <c r="J1468" s="253"/>
      <c r="K1468" s="253"/>
      <c r="L1468" s="258"/>
      <c r="M1468" s="259"/>
      <c r="N1468" s="260"/>
      <c r="O1468" s="260"/>
      <c r="P1468" s="260"/>
      <c r="Q1468" s="260"/>
      <c r="R1468" s="260"/>
      <c r="S1468" s="260"/>
      <c r="T1468" s="261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62" t="s">
        <v>165</v>
      </c>
      <c r="AU1468" s="262" t="s">
        <v>85</v>
      </c>
      <c r="AV1468" s="14" t="s">
        <v>85</v>
      </c>
      <c r="AW1468" s="14" t="s">
        <v>32</v>
      </c>
      <c r="AX1468" s="14" t="s">
        <v>76</v>
      </c>
      <c r="AY1468" s="262" t="s">
        <v>156</v>
      </c>
    </row>
    <row r="1469" s="13" customFormat="1">
      <c r="A1469" s="13"/>
      <c r="B1469" s="241"/>
      <c r="C1469" s="242"/>
      <c r="D1469" s="243" t="s">
        <v>165</v>
      </c>
      <c r="E1469" s="244" t="s">
        <v>1</v>
      </c>
      <c r="F1469" s="245" t="s">
        <v>566</v>
      </c>
      <c r="G1469" s="242"/>
      <c r="H1469" s="244" t="s">
        <v>1</v>
      </c>
      <c r="I1469" s="246"/>
      <c r="J1469" s="242"/>
      <c r="K1469" s="242"/>
      <c r="L1469" s="247"/>
      <c r="M1469" s="248"/>
      <c r="N1469" s="249"/>
      <c r="O1469" s="249"/>
      <c r="P1469" s="249"/>
      <c r="Q1469" s="249"/>
      <c r="R1469" s="249"/>
      <c r="S1469" s="249"/>
      <c r="T1469" s="250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51" t="s">
        <v>165</v>
      </c>
      <c r="AU1469" s="251" t="s">
        <v>85</v>
      </c>
      <c r="AV1469" s="13" t="s">
        <v>83</v>
      </c>
      <c r="AW1469" s="13" t="s">
        <v>32</v>
      </c>
      <c r="AX1469" s="13" t="s">
        <v>76</v>
      </c>
      <c r="AY1469" s="251" t="s">
        <v>156</v>
      </c>
    </row>
    <row r="1470" s="14" customFormat="1">
      <c r="A1470" s="14"/>
      <c r="B1470" s="252"/>
      <c r="C1470" s="253"/>
      <c r="D1470" s="243" t="s">
        <v>165</v>
      </c>
      <c r="E1470" s="254" t="s">
        <v>1</v>
      </c>
      <c r="F1470" s="255" t="s">
        <v>420</v>
      </c>
      <c r="G1470" s="253"/>
      <c r="H1470" s="256">
        <v>22</v>
      </c>
      <c r="I1470" s="257"/>
      <c r="J1470" s="253"/>
      <c r="K1470" s="253"/>
      <c r="L1470" s="258"/>
      <c r="M1470" s="259"/>
      <c r="N1470" s="260"/>
      <c r="O1470" s="260"/>
      <c r="P1470" s="260"/>
      <c r="Q1470" s="260"/>
      <c r="R1470" s="260"/>
      <c r="S1470" s="260"/>
      <c r="T1470" s="261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62" t="s">
        <v>165</v>
      </c>
      <c r="AU1470" s="262" t="s">
        <v>85</v>
      </c>
      <c r="AV1470" s="14" t="s">
        <v>85</v>
      </c>
      <c r="AW1470" s="14" t="s">
        <v>32</v>
      </c>
      <c r="AX1470" s="14" t="s">
        <v>76</v>
      </c>
      <c r="AY1470" s="262" t="s">
        <v>156</v>
      </c>
    </row>
    <row r="1471" s="15" customFormat="1">
      <c r="A1471" s="15"/>
      <c r="B1471" s="263"/>
      <c r="C1471" s="264"/>
      <c r="D1471" s="243" t="s">
        <v>165</v>
      </c>
      <c r="E1471" s="265" t="s">
        <v>1</v>
      </c>
      <c r="F1471" s="266" t="s">
        <v>168</v>
      </c>
      <c r="G1471" s="264"/>
      <c r="H1471" s="267">
        <v>256.09800000000001</v>
      </c>
      <c r="I1471" s="268"/>
      <c r="J1471" s="264"/>
      <c r="K1471" s="264"/>
      <c r="L1471" s="269"/>
      <c r="M1471" s="270"/>
      <c r="N1471" s="271"/>
      <c r="O1471" s="271"/>
      <c r="P1471" s="271"/>
      <c r="Q1471" s="271"/>
      <c r="R1471" s="271"/>
      <c r="S1471" s="271"/>
      <c r="T1471" s="272"/>
      <c r="U1471" s="15"/>
      <c r="V1471" s="15"/>
      <c r="W1471" s="15"/>
      <c r="X1471" s="15"/>
      <c r="Y1471" s="15"/>
      <c r="Z1471" s="15"/>
      <c r="AA1471" s="15"/>
      <c r="AB1471" s="15"/>
      <c r="AC1471" s="15"/>
      <c r="AD1471" s="15"/>
      <c r="AE1471" s="15"/>
      <c r="AT1471" s="273" t="s">
        <v>165</v>
      </c>
      <c r="AU1471" s="273" t="s">
        <v>85</v>
      </c>
      <c r="AV1471" s="15" t="s">
        <v>163</v>
      </c>
      <c r="AW1471" s="15" t="s">
        <v>32</v>
      </c>
      <c r="AX1471" s="15" t="s">
        <v>83</v>
      </c>
      <c r="AY1471" s="273" t="s">
        <v>156</v>
      </c>
    </row>
    <row r="1472" s="2" customFormat="1" ht="16.5" customHeight="1">
      <c r="A1472" s="38"/>
      <c r="B1472" s="39"/>
      <c r="C1472" s="277" t="s">
        <v>1192</v>
      </c>
      <c r="D1472" s="277" t="s">
        <v>355</v>
      </c>
      <c r="E1472" s="278" t="s">
        <v>1193</v>
      </c>
      <c r="F1472" s="279" t="s">
        <v>1194</v>
      </c>
      <c r="G1472" s="280" t="s">
        <v>179</v>
      </c>
      <c r="H1472" s="281">
        <v>24.327000000000002</v>
      </c>
      <c r="I1472" s="282"/>
      <c r="J1472" s="283">
        <f>ROUND(I1472*H1472,2)</f>
        <v>0</v>
      </c>
      <c r="K1472" s="284"/>
      <c r="L1472" s="285"/>
      <c r="M1472" s="286" t="s">
        <v>1</v>
      </c>
      <c r="N1472" s="287" t="s">
        <v>41</v>
      </c>
      <c r="O1472" s="91"/>
      <c r="P1472" s="237">
        <f>O1472*H1472</f>
        <v>0</v>
      </c>
      <c r="Q1472" s="237">
        <v>0.025000000000000001</v>
      </c>
      <c r="R1472" s="237">
        <f>Q1472*H1472</f>
        <v>0.60817500000000013</v>
      </c>
      <c r="S1472" s="237">
        <v>0</v>
      </c>
      <c r="T1472" s="238">
        <f>S1472*H1472</f>
        <v>0</v>
      </c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R1472" s="239" t="s">
        <v>501</v>
      </c>
      <c r="AT1472" s="239" t="s">
        <v>355</v>
      </c>
      <c r="AU1472" s="239" t="s">
        <v>85</v>
      </c>
      <c r="AY1472" s="17" t="s">
        <v>156</v>
      </c>
      <c r="BE1472" s="240">
        <f>IF(N1472="základní",J1472,0)</f>
        <v>0</v>
      </c>
      <c r="BF1472" s="240">
        <f>IF(N1472="snížená",J1472,0)</f>
        <v>0</v>
      </c>
      <c r="BG1472" s="240">
        <f>IF(N1472="zákl. přenesená",J1472,0)</f>
        <v>0</v>
      </c>
      <c r="BH1472" s="240">
        <f>IF(N1472="sníž. přenesená",J1472,0)</f>
        <v>0</v>
      </c>
      <c r="BI1472" s="240">
        <f>IF(N1472="nulová",J1472,0)</f>
        <v>0</v>
      </c>
      <c r="BJ1472" s="17" t="s">
        <v>83</v>
      </c>
      <c r="BK1472" s="240">
        <f>ROUND(I1472*H1472,2)</f>
        <v>0</v>
      </c>
      <c r="BL1472" s="17" t="s">
        <v>222</v>
      </c>
      <c r="BM1472" s="239" t="s">
        <v>1195</v>
      </c>
    </row>
    <row r="1473" s="13" customFormat="1">
      <c r="A1473" s="13"/>
      <c r="B1473" s="241"/>
      <c r="C1473" s="242"/>
      <c r="D1473" s="243" t="s">
        <v>165</v>
      </c>
      <c r="E1473" s="244" t="s">
        <v>1</v>
      </c>
      <c r="F1473" s="245" t="s">
        <v>1081</v>
      </c>
      <c r="G1473" s="242"/>
      <c r="H1473" s="244" t="s">
        <v>1</v>
      </c>
      <c r="I1473" s="246"/>
      <c r="J1473" s="242"/>
      <c r="K1473" s="242"/>
      <c r="L1473" s="247"/>
      <c r="M1473" s="248"/>
      <c r="N1473" s="249"/>
      <c r="O1473" s="249"/>
      <c r="P1473" s="249"/>
      <c r="Q1473" s="249"/>
      <c r="R1473" s="249"/>
      <c r="S1473" s="249"/>
      <c r="T1473" s="250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51" t="s">
        <v>165</v>
      </c>
      <c r="AU1473" s="251" t="s">
        <v>85</v>
      </c>
      <c r="AV1473" s="13" t="s">
        <v>83</v>
      </c>
      <c r="AW1473" s="13" t="s">
        <v>32</v>
      </c>
      <c r="AX1473" s="13" t="s">
        <v>76</v>
      </c>
      <c r="AY1473" s="251" t="s">
        <v>156</v>
      </c>
    </row>
    <row r="1474" s="13" customFormat="1">
      <c r="A1474" s="13"/>
      <c r="B1474" s="241"/>
      <c r="C1474" s="242"/>
      <c r="D1474" s="243" t="s">
        <v>165</v>
      </c>
      <c r="E1474" s="244" t="s">
        <v>1</v>
      </c>
      <c r="F1474" s="245" t="s">
        <v>471</v>
      </c>
      <c r="G1474" s="242"/>
      <c r="H1474" s="244" t="s">
        <v>1</v>
      </c>
      <c r="I1474" s="246"/>
      <c r="J1474" s="242"/>
      <c r="K1474" s="242"/>
      <c r="L1474" s="247"/>
      <c r="M1474" s="248"/>
      <c r="N1474" s="249"/>
      <c r="O1474" s="249"/>
      <c r="P1474" s="249"/>
      <c r="Q1474" s="249"/>
      <c r="R1474" s="249"/>
      <c r="S1474" s="249"/>
      <c r="T1474" s="250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51" t="s">
        <v>165</v>
      </c>
      <c r="AU1474" s="251" t="s">
        <v>85</v>
      </c>
      <c r="AV1474" s="13" t="s">
        <v>83</v>
      </c>
      <c r="AW1474" s="13" t="s">
        <v>32</v>
      </c>
      <c r="AX1474" s="13" t="s">
        <v>76</v>
      </c>
      <c r="AY1474" s="251" t="s">
        <v>156</v>
      </c>
    </row>
    <row r="1475" s="14" customFormat="1">
      <c r="A1475" s="14"/>
      <c r="B1475" s="252"/>
      <c r="C1475" s="253"/>
      <c r="D1475" s="243" t="s">
        <v>165</v>
      </c>
      <c r="E1475" s="254" t="s">
        <v>1</v>
      </c>
      <c r="F1475" s="255" t="s">
        <v>1196</v>
      </c>
      <c r="G1475" s="253"/>
      <c r="H1475" s="256">
        <v>3.3210000000000002</v>
      </c>
      <c r="I1475" s="257"/>
      <c r="J1475" s="253"/>
      <c r="K1475" s="253"/>
      <c r="L1475" s="258"/>
      <c r="M1475" s="259"/>
      <c r="N1475" s="260"/>
      <c r="O1475" s="260"/>
      <c r="P1475" s="260"/>
      <c r="Q1475" s="260"/>
      <c r="R1475" s="260"/>
      <c r="S1475" s="260"/>
      <c r="T1475" s="261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62" t="s">
        <v>165</v>
      </c>
      <c r="AU1475" s="262" t="s">
        <v>85</v>
      </c>
      <c r="AV1475" s="14" t="s">
        <v>85</v>
      </c>
      <c r="AW1475" s="14" t="s">
        <v>32</v>
      </c>
      <c r="AX1475" s="14" t="s">
        <v>76</v>
      </c>
      <c r="AY1475" s="262" t="s">
        <v>156</v>
      </c>
    </row>
    <row r="1476" s="13" customFormat="1">
      <c r="A1476" s="13"/>
      <c r="B1476" s="241"/>
      <c r="C1476" s="242"/>
      <c r="D1476" s="243" t="s">
        <v>165</v>
      </c>
      <c r="E1476" s="244" t="s">
        <v>1</v>
      </c>
      <c r="F1476" s="245" t="s">
        <v>463</v>
      </c>
      <c r="G1476" s="242"/>
      <c r="H1476" s="244" t="s">
        <v>1</v>
      </c>
      <c r="I1476" s="246"/>
      <c r="J1476" s="242"/>
      <c r="K1476" s="242"/>
      <c r="L1476" s="247"/>
      <c r="M1476" s="248"/>
      <c r="N1476" s="249"/>
      <c r="O1476" s="249"/>
      <c r="P1476" s="249"/>
      <c r="Q1476" s="249"/>
      <c r="R1476" s="249"/>
      <c r="S1476" s="249"/>
      <c r="T1476" s="250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51" t="s">
        <v>165</v>
      </c>
      <c r="AU1476" s="251" t="s">
        <v>85</v>
      </c>
      <c r="AV1476" s="13" t="s">
        <v>83</v>
      </c>
      <c r="AW1476" s="13" t="s">
        <v>32</v>
      </c>
      <c r="AX1476" s="13" t="s">
        <v>76</v>
      </c>
      <c r="AY1476" s="251" t="s">
        <v>156</v>
      </c>
    </row>
    <row r="1477" s="14" customFormat="1">
      <c r="A1477" s="14"/>
      <c r="B1477" s="252"/>
      <c r="C1477" s="253"/>
      <c r="D1477" s="243" t="s">
        <v>165</v>
      </c>
      <c r="E1477" s="254" t="s">
        <v>1</v>
      </c>
      <c r="F1477" s="255" t="s">
        <v>1197</v>
      </c>
      <c r="G1477" s="253"/>
      <c r="H1477" s="256">
        <v>18.483000000000001</v>
      </c>
      <c r="I1477" s="257"/>
      <c r="J1477" s="253"/>
      <c r="K1477" s="253"/>
      <c r="L1477" s="258"/>
      <c r="M1477" s="259"/>
      <c r="N1477" s="260"/>
      <c r="O1477" s="260"/>
      <c r="P1477" s="260"/>
      <c r="Q1477" s="260"/>
      <c r="R1477" s="260"/>
      <c r="S1477" s="260"/>
      <c r="T1477" s="261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62" t="s">
        <v>165</v>
      </c>
      <c r="AU1477" s="262" t="s">
        <v>85</v>
      </c>
      <c r="AV1477" s="14" t="s">
        <v>85</v>
      </c>
      <c r="AW1477" s="14" t="s">
        <v>32</v>
      </c>
      <c r="AX1477" s="14" t="s">
        <v>76</v>
      </c>
      <c r="AY1477" s="262" t="s">
        <v>156</v>
      </c>
    </row>
    <row r="1478" s="13" customFormat="1">
      <c r="A1478" s="13"/>
      <c r="B1478" s="241"/>
      <c r="C1478" s="242"/>
      <c r="D1478" s="243" t="s">
        <v>165</v>
      </c>
      <c r="E1478" s="244" t="s">
        <v>1</v>
      </c>
      <c r="F1478" s="245" t="s">
        <v>561</v>
      </c>
      <c r="G1478" s="242"/>
      <c r="H1478" s="244" t="s">
        <v>1</v>
      </c>
      <c r="I1478" s="246"/>
      <c r="J1478" s="242"/>
      <c r="K1478" s="242"/>
      <c r="L1478" s="247"/>
      <c r="M1478" s="248"/>
      <c r="N1478" s="249"/>
      <c r="O1478" s="249"/>
      <c r="P1478" s="249"/>
      <c r="Q1478" s="249"/>
      <c r="R1478" s="249"/>
      <c r="S1478" s="249"/>
      <c r="T1478" s="250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51" t="s">
        <v>165</v>
      </c>
      <c r="AU1478" s="251" t="s">
        <v>85</v>
      </c>
      <c r="AV1478" s="13" t="s">
        <v>83</v>
      </c>
      <c r="AW1478" s="13" t="s">
        <v>32</v>
      </c>
      <c r="AX1478" s="13" t="s">
        <v>76</v>
      </c>
      <c r="AY1478" s="251" t="s">
        <v>156</v>
      </c>
    </row>
    <row r="1479" s="14" customFormat="1">
      <c r="A1479" s="14"/>
      <c r="B1479" s="252"/>
      <c r="C1479" s="253"/>
      <c r="D1479" s="243" t="s">
        <v>165</v>
      </c>
      <c r="E1479" s="254" t="s">
        <v>1</v>
      </c>
      <c r="F1479" s="255" t="s">
        <v>1198</v>
      </c>
      <c r="G1479" s="253"/>
      <c r="H1479" s="256">
        <v>1.365</v>
      </c>
      <c r="I1479" s="257"/>
      <c r="J1479" s="253"/>
      <c r="K1479" s="253"/>
      <c r="L1479" s="258"/>
      <c r="M1479" s="259"/>
      <c r="N1479" s="260"/>
      <c r="O1479" s="260"/>
      <c r="P1479" s="260"/>
      <c r="Q1479" s="260"/>
      <c r="R1479" s="260"/>
      <c r="S1479" s="260"/>
      <c r="T1479" s="261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62" t="s">
        <v>165</v>
      </c>
      <c r="AU1479" s="262" t="s">
        <v>85</v>
      </c>
      <c r="AV1479" s="14" t="s">
        <v>85</v>
      </c>
      <c r="AW1479" s="14" t="s">
        <v>32</v>
      </c>
      <c r="AX1479" s="14" t="s">
        <v>76</v>
      </c>
      <c r="AY1479" s="262" t="s">
        <v>156</v>
      </c>
    </row>
    <row r="1480" s="15" customFormat="1">
      <c r="A1480" s="15"/>
      <c r="B1480" s="263"/>
      <c r="C1480" s="264"/>
      <c r="D1480" s="243" t="s">
        <v>165</v>
      </c>
      <c r="E1480" s="265" t="s">
        <v>1</v>
      </c>
      <c r="F1480" s="266" t="s">
        <v>168</v>
      </c>
      <c r="G1480" s="264"/>
      <c r="H1480" s="267">
        <v>23.169</v>
      </c>
      <c r="I1480" s="268"/>
      <c r="J1480" s="264"/>
      <c r="K1480" s="264"/>
      <c r="L1480" s="269"/>
      <c r="M1480" s="270"/>
      <c r="N1480" s="271"/>
      <c r="O1480" s="271"/>
      <c r="P1480" s="271"/>
      <c r="Q1480" s="271"/>
      <c r="R1480" s="271"/>
      <c r="S1480" s="271"/>
      <c r="T1480" s="272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  <c r="AE1480" s="15"/>
      <c r="AT1480" s="273" t="s">
        <v>165</v>
      </c>
      <c r="AU1480" s="273" t="s">
        <v>85</v>
      </c>
      <c r="AV1480" s="15" t="s">
        <v>163</v>
      </c>
      <c r="AW1480" s="15" t="s">
        <v>32</v>
      </c>
      <c r="AX1480" s="15" t="s">
        <v>83</v>
      </c>
      <c r="AY1480" s="273" t="s">
        <v>156</v>
      </c>
    </row>
    <row r="1481" s="14" customFormat="1">
      <c r="A1481" s="14"/>
      <c r="B1481" s="252"/>
      <c r="C1481" s="253"/>
      <c r="D1481" s="243" t="s">
        <v>165</v>
      </c>
      <c r="E1481" s="253"/>
      <c r="F1481" s="255" t="s">
        <v>1199</v>
      </c>
      <c r="G1481" s="253"/>
      <c r="H1481" s="256">
        <v>24.327000000000002</v>
      </c>
      <c r="I1481" s="257"/>
      <c r="J1481" s="253"/>
      <c r="K1481" s="253"/>
      <c r="L1481" s="258"/>
      <c r="M1481" s="259"/>
      <c r="N1481" s="260"/>
      <c r="O1481" s="260"/>
      <c r="P1481" s="260"/>
      <c r="Q1481" s="260"/>
      <c r="R1481" s="260"/>
      <c r="S1481" s="260"/>
      <c r="T1481" s="261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62" t="s">
        <v>165</v>
      </c>
      <c r="AU1481" s="262" t="s">
        <v>85</v>
      </c>
      <c r="AV1481" s="14" t="s">
        <v>85</v>
      </c>
      <c r="AW1481" s="14" t="s">
        <v>4</v>
      </c>
      <c r="AX1481" s="14" t="s">
        <v>83</v>
      </c>
      <c r="AY1481" s="262" t="s">
        <v>156</v>
      </c>
    </row>
    <row r="1482" s="2" customFormat="1" ht="24.15" customHeight="1">
      <c r="A1482" s="38"/>
      <c r="B1482" s="39"/>
      <c r="C1482" s="227" t="s">
        <v>1200</v>
      </c>
      <c r="D1482" s="227" t="s">
        <v>159</v>
      </c>
      <c r="E1482" s="228" t="s">
        <v>1201</v>
      </c>
      <c r="F1482" s="229" t="s">
        <v>1202</v>
      </c>
      <c r="G1482" s="230" t="s">
        <v>1071</v>
      </c>
      <c r="H1482" s="288"/>
      <c r="I1482" s="232"/>
      <c r="J1482" s="233">
        <f>ROUND(I1482*H1482,2)</f>
        <v>0</v>
      </c>
      <c r="K1482" s="234"/>
      <c r="L1482" s="44"/>
      <c r="M1482" s="235" t="s">
        <v>1</v>
      </c>
      <c r="N1482" s="236" t="s">
        <v>41</v>
      </c>
      <c r="O1482" s="91"/>
      <c r="P1482" s="237">
        <f>O1482*H1482</f>
        <v>0</v>
      </c>
      <c r="Q1482" s="237">
        <v>0</v>
      </c>
      <c r="R1482" s="237">
        <f>Q1482*H1482</f>
        <v>0</v>
      </c>
      <c r="S1482" s="237">
        <v>0</v>
      </c>
      <c r="T1482" s="238">
        <f>S1482*H1482</f>
        <v>0</v>
      </c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R1482" s="239" t="s">
        <v>222</v>
      </c>
      <c r="AT1482" s="239" t="s">
        <v>159</v>
      </c>
      <c r="AU1482" s="239" t="s">
        <v>85</v>
      </c>
      <c r="AY1482" s="17" t="s">
        <v>156</v>
      </c>
      <c r="BE1482" s="240">
        <f>IF(N1482="základní",J1482,0)</f>
        <v>0</v>
      </c>
      <c r="BF1482" s="240">
        <f>IF(N1482="snížená",J1482,0)</f>
        <v>0</v>
      </c>
      <c r="BG1482" s="240">
        <f>IF(N1482="zákl. přenesená",J1482,0)</f>
        <v>0</v>
      </c>
      <c r="BH1482" s="240">
        <f>IF(N1482="sníž. přenesená",J1482,0)</f>
        <v>0</v>
      </c>
      <c r="BI1482" s="240">
        <f>IF(N1482="nulová",J1482,0)</f>
        <v>0</v>
      </c>
      <c r="BJ1482" s="17" t="s">
        <v>83</v>
      </c>
      <c r="BK1482" s="240">
        <f>ROUND(I1482*H1482,2)</f>
        <v>0</v>
      </c>
      <c r="BL1482" s="17" t="s">
        <v>222</v>
      </c>
      <c r="BM1482" s="239" t="s">
        <v>1203</v>
      </c>
    </row>
    <row r="1483" s="2" customFormat="1" ht="33" customHeight="1">
      <c r="A1483" s="38"/>
      <c r="B1483" s="39"/>
      <c r="C1483" s="227" t="s">
        <v>1204</v>
      </c>
      <c r="D1483" s="227" t="s">
        <v>159</v>
      </c>
      <c r="E1483" s="228" t="s">
        <v>1205</v>
      </c>
      <c r="F1483" s="229" t="s">
        <v>1206</v>
      </c>
      <c r="G1483" s="230" t="s">
        <v>1071</v>
      </c>
      <c r="H1483" s="288"/>
      <c r="I1483" s="232"/>
      <c r="J1483" s="233">
        <f>ROUND(I1483*H1483,2)</f>
        <v>0</v>
      </c>
      <c r="K1483" s="234"/>
      <c r="L1483" s="44"/>
      <c r="M1483" s="235" t="s">
        <v>1</v>
      </c>
      <c r="N1483" s="236" t="s">
        <v>41</v>
      </c>
      <c r="O1483" s="91"/>
      <c r="P1483" s="237">
        <f>O1483*H1483</f>
        <v>0</v>
      </c>
      <c r="Q1483" s="237">
        <v>0</v>
      </c>
      <c r="R1483" s="237">
        <f>Q1483*H1483</f>
        <v>0</v>
      </c>
      <c r="S1483" s="237">
        <v>0</v>
      </c>
      <c r="T1483" s="238">
        <f>S1483*H1483</f>
        <v>0</v>
      </c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R1483" s="239" t="s">
        <v>222</v>
      </c>
      <c r="AT1483" s="239" t="s">
        <v>159</v>
      </c>
      <c r="AU1483" s="239" t="s">
        <v>85</v>
      </c>
      <c r="AY1483" s="17" t="s">
        <v>156</v>
      </c>
      <c r="BE1483" s="240">
        <f>IF(N1483="základní",J1483,0)</f>
        <v>0</v>
      </c>
      <c r="BF1483" s="240">
        <f>IF(N1483="snížená",J1483,0)</f>
        <v>0</v>
      </c>
      <c r="BG1483" s="240">
        <f>IF(N1483="zákl. přenesená",J1483,0)</f>
        <v>0</v>
      </c>
      <c r="BH1483" s="240">
        <f>IF(N1483="sníž. přenesená",J1483,0)</f>
        <v>0</v>
      </c>
      <c r="BI1483" s="240">
        <f>IF(N1483="nulová",J1483,0)</f>
        <v>0</v>
      </c>
      <c r="BJ1483" s="17" t="s">
        <v>83</v>
      </c>
      <c r="BK1483" s="240">
        <f>ROUND(I1483*H1483,2)</f>
        <v>0</v>
      </c>
      <c r="BL1483" s="17" t="s">
        <v>222</v>
      </c>
      <c r="BM1483" s="239" t="s">
        <v>1207</v>
      </c>
    </row>
    <row r="1484" s="12" customFormat="1" ht="22.8" customHeight="1">
      <c r="A1484" s="12"/>
      <c r="B1484" s="211"/>
      <c r="C1484" s="212"/>
      <c r="D1484" s="213" t="s">
        <v>75</v>
      </c>
      <c r="E1484" s="225" t="s">
        <v>1208</v>
      </c>
      <c r="F1484" s="225" t="s">
        <v>1209</v>
      </c>
      <c r="G1484" s="212"/>
      <c r="H1484" s="212"/>
      <c r="I1484" s="215"/>
      <c r="J1484" s="226">
        <f>BK1484</f>
        <v>0</v>
      </c>
      <c r="K1484" s="212"/>
      <c r="L1484" s="217"/>
      <c r="M1484" s="218"/>
      <c r="N1484" s="219"/>
      <c r="O1484" s="219"/>
      <c r="P1484" s="220">
        <f>SUM(P1485:P1494)</f>
        <v>0</v>
      </c>
      <c r="Q1484" s="219"/>
      <c r="R1484" s="220">
        <f>SUM(R1485:R1494)</f>
        <v>0.012719999999999999</v>
      </c>
      <c r="S1484" s="219"/>
      <c r="T1484" s="221">
        <f>SUM(T1485:T1494)</f>
        <v>0</v>
      </c>
      <c r="U1484" s="12"/>
      <c r="V1484" s="12"/>
      <c r="W1484" s="12"/>
      <c r="X1484" s="12"/>
      <c r="Y1484" s="12"/>
      <c r="Z1484" s="12"/>
      <c r="AA1484" s="12"/>
      <c r="AB1484" s="12"/>
      <c r="AC1484" s="12"/>
      <c r="AD1484" s="12"/>
      <c r="AE1484" s="12"/>
      <c r="AR1484" s="222" t="s">
        <v>85</v>
      </c>
      <c r="AT1484" s="223" t="s">
        <v>75</v>
      </c>
      <c r="AU1484" s="223" t="s">
        <v>83</v>
      </c>
      <c r="AY1484" s="222" t="s">
        <v>156</v>
      </c>
      <c r="BK1484" s="224">
        <f>SUM(BK1485:BK1494)</f>
        <v>0</v>
      </c>
    </row>
    <row r="1485" s="2" customFormat="1" ht="44.25" customHeight="1">
      <c r="A1485" s="38"/>
      <c r="B1485" s="39"/>
      <c r="C1485" s="227" t="s">
        <v>1210</v>
      </c>
      <c r="D1485" s="227" t="s">
        <v>159</v>
      </c>
      <c r="E1485" s="228" t="s">
        <v>1211</v>
      </c>
      <c r="F1485" s="229" t="s">
        <v>1212</v>
      </c>
      <c r="G1485" s="230" t="s">
        <v>254</v>
      </c>
      <c r="H1485" s="231">
        <v>4</v>
      </c>
      <c r="I1485" s="232"/>
      <c r="J1485" s="233">
        <f>ROUND(I1485*H1485,2)</f>
        <v>0</v>
      </c>
      <c r="K1485" s="234"/>
      <c r="L1485" s="44"/>
      <c r="M1485" s="235" t="s">
        <v>1</v>
      </c>
      <c r="N1485" s="236" t="s">
        <v>41</v>
      </c>
      <c r="O1485" s="91"/>
      <c r="P1485" s="237">
        <f>O1485*H1485</f>
        <v>0</v>
      </c>
      <c r="Q1485" s="237">
        <v>0.0021199999999999999</v>
      </c>
      <c r="R1485" s="237">
        <f>Q1485*H1485</f>
        <v>0.0084799999999999997</v>
      </c>
      <c r="S1485" s="237">
        <v>0</v>
      </c>
      <c r="T1485" s="238">
        <f>S1485*H1485</f>
        <v>0</v>
      </c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R1485" s="239" t="s">
        <v>222</v>
      </c>
      <c r="AT1485" s="239" t="s">
        <v>159</v>
      </c>
      <c r="AU1485" s="239" t="s">
        <v>85</v>
      </c>
      <c r="AY1485" s="17" t="s">
        <v>156</v>
      </c>
      <c r="BE1485" s="240">
        <f>IF(N1485="základní",J1485,0)</f>
        <v>0</v>
      </c>
      <c r="BF1485" s="240">
        <f>IF(N1485="snížená",J1485,0)</f>
        <v>0</v>
      </c>
      <c r="BG1485" s="240">
        <f>IF(N1485="zákl. přenesená",J1485,0)</f>
        <v>0</v>
      </c>
      <c r="BH1485" s="240">
        <f>IF(N1485="sníž. přenesená",J1485,0)</f>
        <v>0</v>
      </c>
      <c r="BI1485" s="240">
        <f>IF(N1485="nulová",J1485,0)</f>
        <v>0</v>
      </c>
      <c r="BJ1485" s="17" t="s">
        <v>83</v>
      </c>
      <c r="BK1485" s="240">
        <f>ROUND(I1485*H1485,2)</f>
        <v>0</v>
      </c>
      <c r="BL1485" s="17" t="s">
        <v>222</v>
      </c>
      <c r="BM1485" s="239" t="s">
        <v>1213</v>
      </c>
    </row>
    <row r="1486" s="13" customFormat="1">
      <c r="A1486" s="13"/>
      <c r="B1486" s="241"/>
      <c r="C1486" s="242"/>
      <c r="D1486" s="243" t="s">
        <v>165</v>
      </c>
      <c r="E1486" s="244" t="s">
        <v>1</v>
      </c>
      <c r="F1486" s="245" t="s">
        <v>1214</v>
      </c>
      <c r="G1486" s="242"/>
      <c r="H1486" s="244" t="s">
        <v>1</v>
      </c>
      <c r="I1486" s="246"/>
      <c r="J1486" s="242"/>
      <c r="K1486" s="242"/>
      <c r="L1486" s="247"/>
      <c r="M1486" s="248"/>
      <c r="N1486" s="249"/>
      <c r="O1486" s="249"/>
      <c r="P1486" s="249"/>
      <c r="Q1486" s="249"/>
      <c r="R1486" s="249"/>
      <c r="S1486" s="249"/>
      <c r="T1486" s="250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51" t="s">
        <v>165</v>
      </c>
      <c r="AU1486" s="251" t="s">
        <v>85</v>
      </c>
      <c r="AV1486" s="13" t="s">
        <v>83</v>
      </c>
      <c r="AW1486" s="13" t="s">
        <v>32</v>
      </c>
      <c r="AX1486" s="13" t="s">
        <v>76</v>
      </c>
      <c r="AY1486" s="251" t="s">
        <v>156</v>
      </c>
    </row>
    <row r="1487" s="14" customFormat="1">
      <c r="A1487" s="14"/>
      <c r="B1487" s="252"/>
      <c r="C1487" s="253"/>
      <c r="D1487" s="243" t="s">
        <v>165</v>
      </c>
      <c r="E1487" s="254" t="s">
        <v>1</v>
      </c>
      <c r="F1487" s="255" t="s">
        <v>163</v>
      </c>
      <c r="G1487" s="253"/>
      <c r="H1487" s="256">
        <v>4</v>
      </c>
      <c r="I1487" s="257"/>
      <c r="J1487" s="253"/>
      <c r="K1487" s="253"/>
      <c r="L1487" s="258"/>
      <c r="M1487" s="259"/>
      <c r="N1487" s="260"/>
      <c r="O1487" s="260"/>
      <c r="P1487" s="260"/>
      <c r="Q1487" s="260"/>
      <c r="R1487" s="260"/>
      <c r="S1487" s="260"/>
      <c r="T1487" s="261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62" t="s">
        <v>165</v>
      </c>
      <c r="AU1487" s="262" t="s">
        <v>85</v>
      </c>
      <c r="AV1487" s="14" t="s">
        <v>85</v>
      </c>
      <c r="AW1487" s="14" t="s">
        <v>32</v>
      </c>
      <c r="AX1487" s="14" t="s">
        <v>76</v>
      </c>
      <c r="AY1487" s="262" t="s">
        <v>156</v>
      </c>
    </row>
    <row r="1488" s="15" customFormat="1">
      <c r="A1488" s="15"/>
      <c r="B1488" s="263"/>
      <c r="C1488" s="264"/>
      <c r="D1488" s="243" t="s">
        <v>165</v>
      </c>
      <c r="E1488" s="265" t="s">
        <v>1</v>
      </c>
      <c r="F1488" s="266" t="s">
        <v>168</v>
      </c>
      <c r="G1488" s="264"/>
      <c r="H1488" s="267">
        <v>4</v>
      </c>
      <c r="I1488" s="268"/>
      <c r="J1488" s="264"/>
      <c r="K1488" s="264"/>
      <c r="L1488" s="269"/>
      <c r="M1488" s="270"/>
      <c r="N1488" s="271"/>
      <c r="O1488" s="271"/>
      <c r="P1488" s="271"/>
      <c r="Q1488" s="271"/>
      <c r="R1488" s="271"/>
      <c r="S1488" s="271"/>
      <c r="T1488" s="272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T1488" s="273" t="s">
        <v>165</v>
      </c>
      <c r="AU1488" s="273" t="s">
        <v>85</v>
      </c>
      <c r="AV1488" s="15" t="s">
        <v>163</v>
      </c>
      <c r="AW1488" s="15" t="s">
        <v>32</v>
      </c>
      <c r="AX1488" s="15" t="s">
        <v>83</v>
      </c>
      <c r="AY1488" s="273" t="s">
        <v>156</v>
      </c>
    </row>
    <row r="1489" s="2" customFormat="1" ht="44.25" customHeight="1">
      <c r="A1489" s="38"/>
      <c r="B1489" s="39"/>
      <c r="C1489" s="227" t="s">
        <v>1215</v>
      </c>
      <c r="D1489" s="227" t="s">
        <v>159</v>
      </c>
      <c r="E1489" s="228" t="s">
        <v>1216</v>
      </c>
      <c r="F1489" s="229" t="s">
        <v>1217</v>
      </c>
      <c r="G1489" s="230" t="s">
        <v>254</v>
      </c>
      <c r="H1489" s="231">
        <v>2</v>
      </c>
      <c r="I1489" s="232"/>
      <c r="J1489" s="233">
        <f>ROUND(I1489*H1489,2)</f>
        <v>0</v>
      </c>
      <c r="K1489" s="234"/>
      <c r="L1489" s="44"/>
      <c r="M1489" s="235" t="s">
        <v>1</v>
      </c>
      <c r="N1489" s="236" t="s">
        <v>41</v>
      </c>
      <c r="O1489" s="91"/>
      <c r="P1489" s="237">
        <f>O1489*H1489</f>
        <v>0</v>
      </c>
      <c r="Q1489" s="237">
        <v>0.0021199999999999999</v>
      </c>
      <c r="R1489" s="237">
        <f>Q1489*H1489</f>
        <v>0.0042399999999999998</v>
      </c>
      <c r="S1489" s="237">
        <v>0</v>
      </c>
      <c r="T1489" s="238">
        <f>S1489*H1489</f>
        <v>0</v>
      </c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R1489" s="239" t="s">
        <v>222</v>
      </c>
      <c r="AT1489" s="239" t="s">
        <v>159</v>
      </c>
      <c r="AU1489" s="239" t="s">
        <v>85</v>
      </c>
      <c r="AY1489" s="17" t="s">
        <v>156</v>
      </c>
      <c r="BE1489" s="240">
        <f>IF(N1489="základní",J1489,0)</f>
        <v>0</v>
      </c>
      <c r="BF1489" s="240">
        <f>IF(N1489="snížená",J1489,0)</f>
        <v>0</v>
      </c>
      <c r="BG1489" s="240">
        <f>IF(N1489="zákl. přenesená",J1489,0)</f>
        <v>0</v>
      </c>
      <c r="BH1489" s="240">
        <f>IF(N1489="sníž. přenesená",J1489,0)</f>
        <v>0</v>
      </c>
      <c r="BI1489" s="240">
        <f>IF(N1489="nulová",J1489,0)</f>
        <v>0</v>
      </c>
      <c r="BJ1489" s="17" t="s">
        <v>83</v>
      </c>
      <c r="BK1489" s="240">
        <f>ROUND(I1489*H1489,2)</f>
        <v>0</v>
      </c>
      <c r="BL1489" s="17" t="s">
        <v>222</v>
      </c>
      <c r="BM1489" s="239" t="s">
        <v>1218</v>
      </c>
    </row>
    <row r="1490" s="13" customFormat="1">
      <c r="A1490" s="13"/>
      <c r="B1490" s="241"/>
      <c r="C1490" s="242"/>
      <c r="D1490" s="243" t="s">
        <v>165</v>
      </c>
      <c r="E1490" s="244" t="s">
        <v>1</v>
      </c>
      <c r="F1490" s="245" t="s">
        <v>1219</v>
      </c>
      <c r="G1490" s="242"/>
      <c r="H1490" s="244" t="s">
        <v>1</v>
      </c>
      <c r="I1490" s="246"/>
      <c r="J1490" s="242"/>
      <c r="K1490" s="242"/>
      <c r="L1490" s="247"/>
      <c r="M1490" s="248"/>
      <c r="N1490" s="249"/>
      <c r="O1490" s="249"/>
      <c r="P1490" s="249"/>
      <c r="Q1490" s="249"/>
      <c r="R1490" s="249"/>
      <c r="S1490" s="249"/>
      <c r="T1490" s="250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51" t="s">
        <v>165</v>
      </c>
      <c r="AU1490" s="251" t="s">
        <v>85</v>
      </c>
      <c r="AV1490" s="13" t="s">
        <v>83</v>
      </c>
      <c r="AW1490" s="13" t="s">
        <v>32</v>
      </c>
      <c r="AX1490" s="13" t="s">
        <v>76</v>
      </c>
      <c r="AY1490" s="251" t="s">
        <v>156</v>
      </c>
    </row>
    <row r="1491" s="14" customFormat="1">
      <c r="A1491" s="14"/>
      <c r="B1491" s="252"/>
      <c r="C1491" s="253"/>
      <c r="D1491" s="243" t="s">
        <v>165</v>
      </c>
      <c r="E1491" s="254" t="s">
        <v>1</v>
      </c>
      <c r="F1491" s="255" t="s">
        <v>85</v>
      </c>
      <c r="G1491" s="253"/>
      <c r="H1491" s="256">
        <v>2</v>
      </c>
      <c r="I1491" s="257"/>
      <c r="J1491" s="253"/>
      <c r="K1491" s="253"/>
      <c r="L1491" s="258"/>
      <c r="M1491" s="259"/>
      <c r="N1491" s="260"/>
      <c r="O1491" s="260"/>
      <c r="P1491" s="260"/>
      <c r="Q1491" s="260"/>
      <c r="R1491" s="260"/>
      <c r="S1491" s="260"/>
      <c r="T1491" s="261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62" t="s">
        <v>165</v>
      </c>
      <c r="AU1491" s="262" t="s">
        <v>85</v>
      </c>
      <c r="AV1491" s="14" t="s">
        <v>85</v>
      </c>
      <c r="AW1491" s="14" t="s">
        <v>32</v>
      </c>
      <c r="AX1491" s="14" t="s">
        <v>76</v>
      </c>
      <c r="AY1491" s="262" t="s">
        <v>156</v>
      </c>
    </row>
    <row r="1492" s="15" customFormat="1">
      <c r="A1492" s="15"/>
      <c r="B1492" s="263"/>
      <c r="C1492" s="264"/>
      <c r="D1492" s="243" t="s">
        <v>165</v>
      </c>
      <c r="E1492" s="265" t="s">
        <v>1</v>
      </c>
      <c r="F1492" s="266" t="s">
        <v>168</v>
      </c>
      <c r="G1492" s="264"/>
      <c r="H1492" s="267">
        <v>2</v>
      </c>
      <c r="I1492" s="268"/>
      <c r="J1492" s="264"/>
      <c r="K1492" s="264"/>
      <c r="L1492" s="269"/>
      <c r="M1492" s="270"/>
      <c r="N1492" s="271"/>
      <c r="O1492" s="271"/>
      <c r="P1492" s="271"/>
      <c r="Q1492" s="271"/>
      <c r="R1492" s="271"/>
      <c r="S1492" s="271"/>
      <c r="T1492" s="272"/>
      <c r="U1492" s="15"/>
      <c r="V1492" s="15"/>
      <c r="W1492" s="15"/>
      <c r="X1492" s="15"/>
      <c r="Y1492" s="15"/>
      <c r="Z1492" s="15"/>
      <c r="AA1492" s="15"/>
      <c r="AB1492" s="15"/>
      <c r="AC1492" s="15"/>
      <c r="AD1492" s="15"/>
      <c r="AE1492" s="15"/>
      <c r="AT1492" s="273" t="s">
        <v>165</v>
      </c>
      <c r="AU1492" s="273" t="s">
        <v>85</v>
      </c>
      <c r="AV1492" s="15" t="s">
        <v>163</v>
      </c>
      <c r="AW1492" s="15" t="s">
        <v>32</v>
      </c>
      <c r="AX1492" s="15" t="s">
        <v>83</v>
      </c>
      <c r="AY1492" s="273" t="s">
        <v>156</v>
      </c>
    </row>
    <row r="1493" s="2" customFormat="1" ht="24.15" customHeight="1">
      <c r="A1493" s="38"/>
      <c r="B1493" s="39"/>
      <c r="C1493" s="227" t="s">
        <v>1220</v>
      </c>
      <c r="D1493" s="227" t="s">
        <v>159</v>
      </c>
      <c r="E1493" s="228" t="s">
        <v>1221</v>
      </c>
      <c r="F1493" s="229" t="s">
        <v>1222</v>
      </c>
      <c r="G1493" s="230" t="s">
        <v>1071</v>
      </c>
      <c r="H1493" s="288"/>
      <c r="I1493" s="232"/>
      <c r="J1493" s="233">
        <f>ROUND(I1493*H1493,2)</f>
        <v>0</v>
      </c>
      <c r="K1493" s="234"/>
      <c r="L1493" s="44"/>
      <c r="M1493" s="235" t="s">
        <v>1</v>
      </c>
      <c r="N1493" s="236" t="s">
        <v>41</v>
      </c>
      <c r="O1493" s="91"/>
      <c r="P1493" s="237">
        <f>O1493*H1493</f>
        <v>0</v>
      </c>
      <c r="Q1493" s="237">
        <v>0</v>
      </c>
      <c r="R1493" s="237">
        <f>Q1493*H1493</f>
        <v>0</v>
      </c>
      <c r="S1493" s="237">
        <v>0</v>
      </c>
      <c r="T1493" s="238">
        <f>S1493*H1493</f>
        <v>0</v>
      </c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R1493" s="239" t="s">
        <v>222</v>
      </c>
      <c r="AT1493" s="239" t="s">
        <v>159</v>
      </c>
      <c r="AU1493" s="239" t="s">
        <v>85</v>
      </c>
      <c r="AY1493" s="17" t="s">
        <v>156</v>
      </c>
      <c r="BE1493" s="240">
        <f>IF(N1493="základní",J1493,0)</f>
        <v>0</v>
      </c>
      <c r="BF1493" s="240">
        <f>IF(N1493="snížená",J1493,0)</f>
        <v>0</v>
      </c>
      <c r="BG1493" s="240">
        <f>IF(N1493="zákl. přenesená",J1493,0)</f>
        <v>0</v>
      </c>
      <c r="BH1493" s="240">
        <f>IF(N1493="sníž. přenesená",J1493,0)</f>
        <v>0</v>
      </c>
      <c r="BI1493" s="240">
        <f>IF(N1493="nulová",J1493,0)</f>
        <v>0</v>
      </c>
      <c r="BJ1493" s="17" t="s">
        <v>83</v>
      </c>
      <c r="BK1493" s="240">
        <f>ROUND(I1493*H1493,2)</f>
        <v>0</v>
      </c>
      <c r="BL1493" s="17" t="s">
        <v>222</v>
      </c>
      <c r="BM1493" s="239" t="s">
        <v>1223</v>
      </c>
    </row>
    <row r="1494" s="2" customFormat="1" ht="33" customHeight="1">
      <c r="A1494" s="38"/>
      <c r="B1494" s="39"/>
      <c r="C1494" s="227" t="s">
        <v>1224</v>
      </c>
      <c r="D1494" s="227" t="s">
        <v>159</v>
      </c>
      <c r="E1494" s="228" t="s">
        <v>1225</v>
      </c>
      <c r="F1494" s="229" t="s">
        <v>1226</v>
      </c>
      <c r="G1494" s="230" t="s">
        <v>1071</v>
      </c>
      <c r="H1494" s="288"/>
      <c r="I1494" s="232"/>
      <c r="J1494" s="233">
        <f>ROUND(I1494*H1494,2)</f>
        <v>0</v>
      </c>
      <c r="K1494" s="234"/>
      <c r="L1494" s="44"/>
      <c r="M1494" s="235" t="s">
        <v>1</v>
      </c>
      <c r="N1494" s="236" t="s">
        <v>41</v>
      </c>
      <c r="O1494" s="91"/>
      <c r="P1494" s="237">
        <f>O1494*H1494</f>
        <v>0</v>
      </c>
      <c r="Q1494" s="237">
        <v>0</v>
      </c>
      <c r="R1494" s="237">
        <f>Q1494*H1494</f>
        <v>0</v>
      </c>
      <c r="S1494" s="237">
        <v>0</v>
      </c>
      <c r="T1494" s="238">
        <f>S1494*H1494</f>
        <v>0</v>
      </c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R1494" s="239" t="s">
        <v>222</v>
      </c>
      <c r="AT1494" s="239" t="s">
        <v>159</v>
      </c>
      <c r="AU1494" s="239" t="s">
        <v>85</v>
      </c>
      <c r="AY1494" s="17" t="s">
        <v>156</v>
      </c>
      <c r="BE1494" s="240">
        <f>IF(N1494="základní",J1494,0)</f>
        <v>0</v>
      </c>
      <c r="BF1494" s="240">
        <f>IF(N1494="snížená",J1494,0)</f>
        <v>0</v>
      </c>
      <c r="BG1494" s="240">
        <f>IF(N1494="zákl. přenesená",J1494,0)</f>
        <v>0</v>
      </c>
      <c r="BH1494" s="240">
        <f>IF(N1494="sníž. přenesená",J1494,0)</f>
        <v>0</v>
      </c>
      <c r="BI1494" s="240">
        <f>IF(N1494="nulová",J1494,0)</f>
        <v>0</v>
      </c>
      <c r="BJ1494" s="17" t="s">
        <v>83</v>
      </c>
      <c r="BK1494" s="240">
        <f>ROUND(I1494*H1494,2)</f>
        <v>0</v>
      </c>
      <c r="BL1494" s="17" t="s">
        <v>222</v>
      </c>
      <c r="BM1494" s="239" t="s">
        <v>1227</v>
      </c>
    </row>
    <row r="1495" s="12" customFormat="1" ht="22.8" customHeight="1">
      <c r="A1495" s="12"/>
      <c r="B1495" s="211"/>
      <c r="C1495" s="212"/>
      <c r="D1495" s="213" t="s">
        <v>75</v>
      </c>
      <c r="E1495" s="225" t="s">
        <v>1228</v>
      </c>
      <c r="F1495" s="225" t="s">
        <v>1229</v>
      </c>
      <c r="G1495" s="212"/>
      <c r="H1495" s="212"/>
      <c r="I1495" s="215"/>
      <c r="J1495" s="226">
        <f>BK1495</f>
        <v>0</v>
      </c>
      <c r="K1495" s="212"/>
      <c r="L1495" s="217"/>
      <c r="M1495" s="218"/>
      <c r="N1495" s="219"/>
      <c r="O1495" s="219"/>
      <c r="P1495" s="220">
        <f>SUM(P1496:P1568)</f>
        <v>0</v>
      </c>
      <c r="Q1495" s="219"/>
      <c r="R1495" s="220">
        <f>SUM(R1496:R1568)</f>
        <v>12.419972510000001</v>
      </c>
      <c r="S1495" s="219"/>
      <c r="T1495" s="221">
        <f>SUM(T1496:T1568)</f>
        <v>0</v>
      </c>
      <c r="U1495" s="12"/>
      <c r="V1495" s="12"/>
      <c r="W1495" s="12"/>
      <c r="X1495" s="12"/>
      <c r="Y1495" s="12"/>
      <c r="Z1495" s="12"/>
      <c r="AA1495" s="12"/>
      <c r="AB1495" s="12"/>
      <c r="AC1495" s="12"/>
      <c r="AD1495" s="12"/>
      <c r="AE1495" s="12"/>
      <c r="AR1495" s="222" t="s">
        <v>85</v>
      </c>
      <c r="AT1495" s="223" t="s">
        <v>75</v>
      </c>
      <c r="AU1495" s="223" t="s">
        <v>83</v>
      </c>
      <c r="AY1495" s="222" t="s">
        <v>156</v>
      </c>
      <c r="BK1495" s="224">
        <f>SUM(BK1496:BK1568)</f>
        <v>0</v>
      </c>
    </row>
    <row r="1496" s="2" customFormat="1" ht="24.15" customHeight="1">
      <c r="A1496" s="38"/>
      <c r="B1496" s="39"/>
      <c r="C1496" s="227" t="s">
        <v>1230</v>
      </c>
      <c r="D1496" s="227" t="s">
        <v>159</v>
      </c>
      <c r="E1496" s="228" t="s">
        <v>1231</v>
      </c>
      <c r="F1496" s="229" t="s">
        <v>1232</v>
      </c>
      <c r="G1496" s="230" t="s">
        <v>179</v>
      </c>
      <c r="H1496" s="231">
        <v>16.111000000000001</v>
      </c>
      <c r="I1496" s="232"/>
      <c r="J1496" s="233">
        <f>ROUND(I1496*H1496,2)</f>
        <v>0</v>
      </c>
      <c r="K1496" s="234"/>
      <c r="L1496" s="44"/>
      <c r="M1496" s="235" t="s">
        <v>1</v>
      </c>
      <c r="N1496" s="236" t="s">
        <v>41</v>
      </c>
      <c r="O1496" s="91"/>
      <c r="P1496" s="237">
        <f>O1496*H1496</f>
        <v>0</v>
      </c>
      <c r="Q1496" s="237">
        <v>0.00122</v>
      </c>
      <c r="R1496" s="237">
        <f>Q1496*H1496</f>
        <v>0.01965542</v>
      </c>
      <c r="S1496" s="237">
        <v>0</v>
      </c>
      <c r="T1496" s="238">
        <f>S1496*H1496</f>
        <v>0</v>
      </c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R1496" s="239" t="s">
        <v>222</v>
      </c>
      <c r="AT1496" s="239" t="s">
        <v>159</v>
      </c>
      <c r="AU1496" s="239" t="s">
        <v>85</v>
      </c>
      <c r="AY1496" s="17" t="s">
        <v>156</v>
      </c>
      <c r="BE1496" s="240">
        <f>IF(N1496="základní",J1496,0)</f>
        <v>0</v>
      </c>
      <c r="BF1496" s="240">
        <f>IF(N1496="snížená",J1496,0)</f>
        <v>0</v>
      </c>
      <c r="BG1496" s="240">
        <f>IF(N1496="zákl. přenesená",J1496,0)</f>
        <v>0</v>
      </c>
      <c r="BH1496" s="240">
        <f>IF(N1496="sníž. přenesená",J1496,0)</f>
        <v>0</v>
      </c>
      <c r="BI1496" s="240">
        <f>IF(N1496="nulová",J1496,0)</f>
        <v>0</v>
      </c>
      <c r="BJ1496" s="17" t="s">
        <v>83</v>
      </c>
      <c r="BK1496" s="240">
        <f>ROUND(I1496*H1496,2)</f>
        <v>0</v>
      </c>
      <c r="BL1496" s="17" t="s">
        <v>222</v>
      </c>
      <c r="BM1496" s="239" t="s">
        <v>1233</v>
      </c>
    </row>
    <row r="1497" s="13" customFormat="1">
      <c r="A1497" s="13"/>
      <c r="B1497" s="241"/>
      <c r="C1497" s="242"/>
      <c r="D1497" s="243" t="s">
        <v>165</v>
      </c>
      <c r="E1497" s="244" t="s">
        <v>1</v>
      </c>
      <c r="F1497" s="245" t="s">
        <v>210</v>
      </c>
      <c r="G1497" s="242"/>
      <c r="H1497" s="244" t="s">
        <v>1</v>
      </c>
      <c r="I1497" s="246"/>
      <c r="J1497" s="242"/>
      <c r="K1497" s="242"/>
      <c r="L1497" s="247"/>
      <c r="M1497" s="248"/>
      <c r="N1497" s="249"/>
      <c r="O1497" s="249"/>
      <c r="P1497" s="249"/>
      <c r="Q1497" s="249"/>
      <c r="R1497" s="249"/>
      <c r="S1497" s="249"/>
      <c r="T1497" s="250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51" t="s">
        <v>165</v>
      </c>
      <c r="AU1497" s="251" t="s">
        <v>85</v>
      </c>
      <c r="AV1497" s="13" t="s">
        <v>83</v>
      </c>
      <c r="AW1497" s="13" t="s">
        <v>32</v>
      </c>
      <c r="AX1497" s="13" t="s">
        <v>76</v>
      </c>
      <c r="AY1497" s="251" t="s">
        <v>156</v>
      </c>
    </row>
    <row r="1498" s="13" customFormat="1">
      <c r="A1498" s="13"/>
      <c r="B1498" s="241"/>
      <c r="C1498" s="242"/>
      <c r="D1498" s="243" t="s">
        <v>165</v>
      </c>
      <c r="E1498" s="244" t="s">
        <v>1</v>
      </c>
      <c r="F1498" s="245" t="s">
        <v>463</v>
      </c>
      <c r="G1498" s="242"/>
      <c r="H1498" s="244" t="s">
        <v>1</v>
      </c>
      <c r="I1498" s="246"/>
      <c r="J1498" s="242"/>
      <c r="K1498" s="242"/>
      <c r="L1498" s="247"/>
      <c r="M1498" s="248"/>
      <c r="N1498" s="249"/>
      <c r="O1498" s="249"/>
      <c r="P1498" s="249"/>
      <c r="Q1498" s="249"/>
      <c r="R1498" s="249"/>
      <c r="S1498" s="249"/>
      <c r="T1498" s="250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51" t="s">
        <v>165</v>
      </c>
      <c r="AU1498" s="251" t="s">
        <v>85</v>
      </c>
      <c r="AV1498" s="13" t="s">
        <v>83</v>
      </c>
      <c r="AW1498" s="13" t="s">
        <v>32</v>
      </c>
      <c r="AX1498" s="13" t="s">
        <v>76</v>
      </c>
      <c r="AY1498" s="251" t="s">
        <v>156</v>
      </c>
    </row>
    <row r="1499" s="14" customFormat="1">
      <c r="A1499" s="14"/>
      <c r="B1499" s="252"/>
      <c r="C1499" s="253"/>
      <c r="D1499" s="243" t="s">
        <v>165</v>
      </c>
      <c r="E1499" s="254" t="s">
        <v>1</v>
      </c>
      <c r="F1499" s="255" t="s">
        <v>1234</v>
      </c>
      <c r="G1499" s="253"/>
      <c r="H1499" s="256">
        <v>7.6840000000000002</v>
      </c>
      <c r="I1499" s="257"/>
      <c r="J1499" s="253"/>
      <c r="K1499" s="253"/>
      <c r="L1499" s="258"/>
      <c r="M1499" s="259"/>
      <c r="N1499" s="260"/>
      <c r="O1499" s="260"/>
      <c r="P1499" s="260"/>
      <c r="Q1499" s="260"/>
      <c r="R1499" s="260"/>
      <c r="S1499" s="260"/>
      <c r="T1499" s="261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62" t="s">
        <v>165</v>
      </c>
      <c r="AU1499" s="262" t="s">
        <v>85</v>
      </c>
      <c r="AV1499" s="14" t="s">
        <v>85</v>
      </c>
      <c r="AW1499" s="14" t="s">
        <v>32</v>
      </c>
      <c r="AX1499" s="14" t="s">
        <v>76</v>
      </c>
      <c r="AY1499" s="262" t="s">
        <v>156</v>
      </c>
    </row>
    <row r="1500" s="13" customFormat="1">
      <c r="A1500" s="13"/>
      <c r="B1500" s="241"/>
      <c r="C1500" s="242"/>
      <c r="D1500" s="243" t="s">
        <v>165</v>
      </c>
      <c r="E1500" s="244" t="s">
        <v>1</v>
      </c>
      <c r="F1500" s="245" t="s">
        <v>471</v>
      </c>
      <c r="G1500" s="242"/>
      <c r="H1500" s="244" t="s">
        <v>1</v>
      </c>
      <c r="I1500" s="246"/>
      <c r="J1500" s="242"/>
      <c r="K1500" s="242"/>
      <c r="L1500" s="247"/>
      <c r="M1500" s="248"/>
      <c r="N1500" s="249"/>
      <c r="O1500" s="249"/>
      <c r="P1500" s="249"/>
      <c r="Q1500" s="249"/>
      <c r="R1500" s="249"/>
      <c r="S1500" s="249"/>
      <c r="T1500" s="250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51" t="s">
        <v>165</v>
      </c>
      <c r="AU1500" s="251" t="s">
        <v>85</v>
      </c>
      <c r="AV1500" s="13" t="s">
        <v>83</v>
      </c>
      <c r="AW1500" s="13" t="s">
        <v>32</v>
      </c>
      <c r="AX1500" s="13" t="s">
        <v>76</v>
      </c>
      <c r="AY1500" s="251" t="s">
        <v>156</v>
      </c>
    </row>
    <row r="1501" s="14" customFormat="1">
      <c r="A1501" s="14"/>
      <c r="B1501" s="252"/>
      <c r="C1501" s="253"/>
      <c r="D1501" s="243" t="s">
        <v>165</v>
      </c>
      <c r="E1501" s="254" t="s">
        <v>1</v>
      </c>
      <c r="F1501" s="255" t="s">
        <v>1235</v>
      </c>
      <c r="G1501" s="253"/>
      <c r="H1501" s="256">
        <v>1.4490000000000001</v>
      </c>
      <c r="I1501" s="257"/>
      <c r="J1501" s="253"/>
      <c r="K1501" s="253"/>
      <c r="L1501" s="258"/>
      <c r="M1501" s="259"/>
      <c r="N1501" s="260"/>
      <c r="O1501" s="260"/>
      <c r="P1501" s="260"/>
      <c r="Q1501" s="260"/>
      <c r="R1501" s="260"/>
      <c r="S1501" s="260"/>
      <c r="T1501" s="261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62" t="s">
        <v>165</v>
      </c>
      <c r="AU1501" s="262" t="s">
        <v>85</v>
      </c>
      <c r="AV1501" s="14" t="s">
        <v>85</v>
      </c>
      <c r="AW1501" s="14" t="s">
        <v>32</v>
      </c>
      <c r="AX1501" s="14" t="s">
        <v>76</v>
      </c>
      <c r="AY1501" s="262" t="s">
        <v>156</v>
      </c>
    </row>
    <row r="1502" s="13" customFormat="1">
      <c r="A1502" s="13"/>
      <c r="B1502" s="241"/>
      <c r="C1502" s="242"/>
      <c r="D1502" s="243" t="s">
        <v>165</v>
      </c>
      <c r="E1502" s="244" t="s">
        <v>1</v>
      </c>
      <c r="F1502" s="245" t="s">
        <v>1081</v>
      </c>
      <c r="G1502" s="242"/>
      <c r="H1502" s="244" t="s">
        <v>1</v>
      </c>
      <c r="I1502" s="246"/>
      <c r="J1502" s="242"/>
      <c r="K1502" s="242"/>
      <c r="L1502" s="247"/>
      <c r="M1502" s="248"/>
      <c r="N1502" s="249"/>
      <c r="O1502" s="249"/>
      <c r="P1502" s="249"/>
      <c r="Q1502" s="249"/>
      <c r="R1502" s="249"/>
      <c r="S1502" s="249"/>
      <c r="T1502" s="250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51" t="s">
        <v>165</v>
      </c>
      <c r="AU1502" s="251" t="s">
        <v>85</v>
      </c>
      <c r="AV1502" s="13" t="s">
        <v>83</v>
      </c>
      <c r="AW1502" s="13" t="s">
        <v>32</v>
      </c>
      <c r="AX1502" s="13" t="s">
        <v>76</v>
      </c>
      <c r="AY1502" s="251" t="s">
        <v>156</v>
      </c>
    </row>
    <row r="1503" s="13" customFormat="1">
      <c r="A1503" s="13"/>
      <c r="B1503" s="241"/>
      <c r="C1503" s="242"/>
      <c r="D1503" s="243" t="s">
        <v>165</v>
      </c>
      <c r="E1503" s="244" t="s">
        <v>1</v>
      </c>
      <c r="F1503" s="245" t="s">
        <v>471</v>
      </c>
      <c r="G1503" s="242"/>
      <c r="H1503" s="244" t="s">
        <v>1</v>
      </c>
      <c r="I1503" s="246"/>
      <c r="J1503" s="242"/>
      <c r="K1503" s="242"/>
      <c r="L1503" s="247"/>
      <c r="M1503" s="248"/>
      <c r="N1503" s="249"/>
      <c r="O1503" s="249"/>
      <c r="P1503" s="249"/>
      <c r="Q1503" s="249"/>
      <c r="R1503" s="249"/>
      <c r="S1503" s="249"/>
      <c r="T1503" s="250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51" t="s">
        <v>165</v>
      </c>
      <c r="AU1503" s="251" t="s">
        <v>85</v>
      </c>
      <c r="AV1503" s="13" t="s">
        <v>83</v>
      </c>
      <c r="AW1503" s="13" t="s">
        <v>32</v>
      </c>
      <c r="AX1503" s="13" t="s">
        <v>76</v>
      </c>
      <c r="AY1503" s="251" t="s">
        <v>156</v>
      </c>
    </row>
    <row r="1504" s="14" customFormat="1">
      <c r="A1504" s="14"/>
      <c r="B1504" s="252"/>
      <c r="C1504" s="253"/>
      <c r="D1504" s="243" t="s">
        <v>165</v>
      </c>
      <c r="E1504" s="254" t="s">
        <v>1</v>
      </c>
      <c r="F1504" s="255" t="s">
        <v>1236</v>
      </c>
      <c r="G1504" s="253"/>
      <c r="H1504" s="256">
        <v>1.0629999999999999</v>
      </c>
      <c r="I1504" s="257"/>
      <c r="J1504" s="253"/>
      <c r="K1504" s="253"/>
      <c r="L1504" s="258"/>
      <c r="M1504" s="259"/>
      <c r="N1504" s="260"/>
      <c r="O1504" s="260"/>
      <c r="P1504" s="260"/>
      <c r="Q1504" s="260"/>
      <c r="R1504" s="260"/>
      <c r="S1504" s="260"/>
      <c r="T1504" s="261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62" t="s">
        <v>165</v>
      </c>
      <c r="AU1504" s="262" t="s">
        <v>85</v>
      </c>
      <c r="AV1504" s="14" t="s">
        <v>85</v>
      </c>
      <c r="AW1504" s="14" t="s">
        <v>32</v>
      </c>
      <c r="AX1504" s="14" t="s">
        <v>76</v>
      </c>
      <c r="AY1504" s="262" t="s">
        <v>156</v>
      </c>
    </row>
    <row r="1505" s="13" customFormat="1">
      <c r="A1505" s="13"/>
      <c r="B1505" s="241"/>
      <c r="C1505" s="242"/>
      <c r="D1505" s="243" t="s">
        <v>165</v>
      </c>
      <c r="E1505" s="244" t="s">
        <v>1</v>
      </c>
      <c r="F1505" s="245" t="s">
        <v>463</v>
      </c>
      <c r="G1505" s="242"/>
      <c r="H1505" s="244" t="s">
        <v>1</v>
      </c>
      <c r="I1505" s="246"/>
      <c r="J1505" s="242"/>
      <c r="K1505" s="242"/>
      <c r="L1505" s="247"/>
      <c r="M1505" s="248"/>
      <c r="N1505" s="249"/>
      <c r="O1505" s="249"/>
      <c r="P1505" s="249"/>
      <c r="Q1505" s="249"/>
      <c r="R1505" s="249"/>
      <c r="S1505" s="249"/>
      <c r="T1505" s="250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51" t="s">
        <v>165</v>
      </c>
      <c r="AU1505" s="251" t="s">
        <v>85</v>
      </c>
      <c r="AV1505" s="13" t="s">
        <v>83</v>
      </c>
      <c r="AW1505" s="13" t="s">
        <v>32</v>
      </c>
      <c r="AX1505" s="13" t="s">
        <v>76</v>
      </c>
      <c r="AY1505" s="251" t="s">
        <v>156</v>
      </c>
    </row>
    <row r="1506" s="14" customFormat="1">
      <c r="A1506" s="14"/>
      <c r="B1506" s="252"/>
      <c r="C1506" s="253"/>
      <c r="D1506" s="243" t="s">
        <v>165</v>
      </c>
      <c r="E1506" s="254" t="s">
        <v>1</v>
      </c>
      <c r="F1506" s="255" t="s">
        <v>1237</v>
      </c>
      <c r="G1506" s="253"/>
      <c r="H1506" s="256">
        <v>5.915</v>
      </c>
      <c r="I1506" s="257"/>
      <c r="J1506" s="253"/>
      <c r="K1506" s="253"/>
      <c r="L1506" s="258"/>
      <c r="M1506" s="259"/>
      <c r="N1506" s="260"/>
      <c r="O1506" s="260"/>
      <c r="P1506" s="260"/>
      <c r="Q1506" s="260"/>
      <c r="R1506" s="260"/>
      <c r="S1506" s="260"/>
      <c r="T1506" s="261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62" t="s">
        <v>165</v>
      </c>
      <c r="AU1506" s="262" t="s">
        <v>85</v>
      </c>
      <c r="AV1506" s="14" t="s">
        <v>85</v>
      </c>
      <c r="AW1506" s="14" t="s">
        <v>32</v>
      </c>
      <c r="AX1506" s="14" t="s">
        <v>76</v>
      </c>
      <c r="AY1506" s="262" t="s">
        <v>156</v>
      </c>
    </row>
    <row r="1507" s="15" customFormat="1">
      <c r="A1507" s="15"/>
      <c r="B1507" s="263"/>
      <c r="C1507" s="264"/>
      <c r="D1507" s="243" t="s">
        <v>165</v>
      </c>
      <c r="E1507" s="265" t="s">
        <v>1</v>
      </c>
      <c r="F1507" s="266" t="s">
        <v>168</v>
      </c>
      <c r="G1507" s="264"/>
      <c r="H1507" s="267">
        <v>16.111000000000001</v>
      </c>
      <c r="I1507" s="268"/>
      <c r="J1507" s="264"/>
      <c r="K1507" s="264"/>
      <c r="L1507" s="269"/>
      <c r="M1507" s="270"/>
      <c r="N1507" s="271"/>
      <c r="O1507" s="271"/>
      <c r="P1507" s="271"/>
      <c r="Q1507" s="271"/>
      <c r="R1507" s="271"/>
      <c r="S1507" s="271"/>
      <c r="T1507" s="272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  <c r="AE1507" s="15"/>
      <c r="AT1507" s="273" t="s">
        <v>165</v>
      </c>
      <c r="AU1507" s="273" t="s">
        <v>85</v>
      </c>
      <c r="AV1507" s="15" t="s">
        <v>163</v>
      </c>
      <c r="AW1507" s="15" t="s">
        <v>32</v>
      </c>
      <c r="AX1507" s="15" t="s">
        <v>83</v>
      </c>
      <c r="AY1507" s="273" t="s">
        <v>156</v>
      </c>
    </row>
    <row r="1508" s="2" customFormat="1" ht="24.15" customHeight="1">
      <c r="A1508" s="38"/>
      <c r="B1508" s="39"/>
      <c r="C1508" s="227" t="s">
        <v>1238</v>
      </c>
      <c r="D1508" s="227" t="s">
        <v>159</v>
      </c>
      <c r="E1508" s="228" t="s">
        <v>1239</v>
      </c>
      <c r="F1508" s="229" t="s">
        <v>1240</v>
      </c>
      <c r="G1508" s="230" t="s">
        <v>162</v>
      </c>
      <c r="H1508" s="231">
        <v>218.04300000000001</v>
      </c>
      <c r="I1508" s="232"/>
      <c r="J1508" s="233">
        <f>ROUND(I1508*H1508,2)</f>
        <v>0</v>
      </c>
      <c r="K1508" s="234"/>
      <c r="L1508" s="44"/>
      <c r="M1508" s="235" t="s">
        <v>1</v>
      </c>
      <c r="N1508" s="236" t="s">
        <v>41</v>
      </c>
      <c r="O1508" s="91"/>
      <c r="P1508" s="237">
        <f>O1508*H1508</f>
        <v>0</v>
      </c>
      <c r="Q1508" s="237">
        <v>0.01423</v>
      </c>
      <c r="R1508" s="237">
        <f>Q1508*H1508</f>
        <v>3.10275189</v>
      </c>
      <c r="S1508" s="237">
        <v>0</v>
      </c>
      <c r="T1508" s="238">
        <f>S1508*H1508</f>
        <v>0</v>
      </c>
      <c r="U1508" s="38"/>
      <c r="V1508" s="38"/>
      <c r="W1508" s="38"/>
      <c r="X1508" s="38"/>
      <c r="Y1508" s="38"/>
      <c r="Z1508" s="38"/>
      <c r="AA1508" s="38"/>
      <c r="AB1508" s="38"/>
      <c r="AC1508" s="38"/>
      <c r="AD1508" s="38"/>
      <c r="AE1508" s="38"/>
      <c r="AR1508" s="239" t="s">
        <v>222</v>
      </c>
      <c r="AT1508" s="239" t="s">
        <v>159</v>
      </c>
      <c r="AU1508" s="239" t="s">
        <v>85</v>
      </c>
      <c r="AY1508" s="17" t="s">
        <v>156</v>
      </c>
      <c r="BE1508" s="240">
        <f>IF(N1508="základní",J1508,0)</f>
        <v>0</v>
      </c>
      <c r="BF1508" s="240">
        <f>IF(N1508="snížená",J1508,0)</f>
        <v>0</v>
      </c>
      <c r="BG1508" s="240">
        <f>IF(N1508="zákl. přenesená",J1508,0)</f>
        <v>0</v>
      </c>
      <c r="BH1508" s="240">
        <f>IF(N1508="sníž. přenesená",J1508,0)</f>
        <v>0</v>
      </c>
      <c r="BI1508" s="240">
        <f>IF(N1508="nulová",J1508,0)</f>
        <v>0</v>
      </c>
      <c r="BJ1508" s="17" t="s">
        <v>83</v>
      </c>
      <c r="BK1508" s="240">
        <f>ROUND(I1508*H1508,2)</f>
        <v>0</v>
      </c>
      <c r="BL1508" s="17" t="s">
        <v>222</v>
      </c>
      <c r="BM1508" s="239" t="s">
        <v>1241</v>
      </c>
    </row>
    <row r="1509" s="13" customFormat="1">
      <c r="A1509" s="13"/>
      <c r="B1509" s="241"/>
      <c r="C1509" s="242"/>
      <c r="D1509" s="243" t="s">
        <v>165</v>
      </c>
      <c r="E1509" s="244" t="s">
        <v>1</v>
      </c>
      <c r="F1509" s="245" t="s">
        <v>1081</v>
      </c>
      <c r="G1509" s="242"/>
      <c r="H1509" s="244" t="s">
        <v>1</v>
      </c>
      <c r="I1509" s="246"/>
      <c r="J1509" s="242"/>
      <c r="K1509" s="242"/>
      <c r="L1509" s="247"/>
      <c r="M1509" s="248"/>
      <c r="N1509" s="249"/>
      <c r="O1509" s="249"/>
      <c r="P1509" s="249"/>
      <c r="Q1509" s="249"/>
      <c r="R1509" s="249"/>
      <c r="S1509" s="249"/>
      <c r="T1509" s="250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51" t="s">
        <v>165</v>
      </c>
      <c r="AU1509" s="251" t="s">
        <v>85</v>
      </c>
      <c r="AV1509" s="13" t="s">
        <v>83</v>
      </c>
      <c r="AW1509" s="13" t="s">
        <v>32</v>
      </c>
      <c r="AX1509" s="13" t="s">
        <v>76</v>
      </c>
      <c r="AY1509" s="251" t="s">
        <v>156</v>
      </c>
    </row>
    <row r="1510" s="13" customFormat="1">
      <c r="A1510" s="13"/>
      <c r="B1510" s="241"/>
      <c r="C1510" s="242"/>
      <c r="D1510" s="243" t="s">
        <v>165</v>
      </c>
      <c r="E1510" s="244" t="s">
        <v>1</v>
      </c>
      <c r="F1510" s="245" t="s">
        <v>471</v>
      </c>
      <c r="G1510" s="242"/>
      <c r="H1510" s="244" t="s">
        <v>1</v>
      </c>
      <c r="I1510" s="246"/>
      <c r="J1510" s="242"/>
      <c r="K1510" s="242"/>
      <c r="L1510" s="247"/>
      <c r="M1510" s="248"/>
      <c r="N1510" s="249"/>
      <c r="O1510" s="249"/>
      <c r="P1510" s="249"/>
      <c r="Q1510" s="249"/>
      <c r="R1510" s="249"/>
      <c r="S1510" s="249"/>
      <c r="T1510" s="250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51" t="s">
        <v>165</v>
      </c>
      <c r="AU1510" s="251" t="s">
        <v>85</v>
      </c>
      <c r="AV1510" s="13" t="s">
        <v>83</v>
      </c>
      <c r="AW1510" s="13" t="s">
        <v>32</v>
      </c>
      <c r="AX1510" s="13" t="s">
        <v>76</v>
      </c>
      <c r="AY1510" s="251" t="s">
        <v>156</v>
      </c>
    </row>
    <row r="1511" s="14" customFormat="1">
      <c r="A1511" s="14"/>
      <c r="B1511" s="252"/>
      <c r="C1511" s="253"/>
      <c r="D1511" s="243" t="s">
        <v>165</v>
      </c>
      <c r="E1511" s="254" t="s">
        <v>1</v>
      </c>
      <c r="F1511" s="255" t="s">
        <v>1082</v>
      </c>
      <c r="G1511" s="253"/>
      <c r="H1511" s="256">
        <v>33.210000000000001</v>
      </c>
      <c r="I1511" s="257"/>
      <c r="J1511" s="253"/>
      <c r="K1511" s="253"/>
      <c r="L1511" s="258"/>
      <c r="M1511" s="259"/>
      <c r="N1511" s="260"/>
      <c r="O1511" s="260"/>
      <c r="P1511" s="260"/>
      <c r="Q1511" s="260"/>
      <c r="R1511" s="260"/>
      <c r="S1511" s="260"/>
      <c r="T1511" s="261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62" t="s">
        <v>165</v>
      </c>
      <c r="AU1511" s="262" t="s">
        <v>85</v>
      </c>
      <c r="AV1511" s="14" t="s">
        <v>85</v>
      </c>
      <c r="AW1511" s="14" t="s">
        <v>32</v>
      </c>
      <c r="AX1511" s="14" t="s">
        <v>76</v>
      </c>
      <c r="AY1511" s="262" t="s">
        <v>156</v>
      </c>
    </row>
    <row r="1512" s="13" customFormat="1">
      <c r="A1512" s="13"/>
      <c r="B1512" s="241"/>
      <c r="C1512" s="242"/>
      <c r="D1512" s="243" t="s">
        <v>165</v>
      </c>
      <c r="E1512" s="244" t="s">
        <v>1</v>
      </c>
      <c r="F1512" s="245" t="s">
        <v>463</v>
      </c>
      <c r="G1512" s="242"/>
      <c r="H1512" s="244" t="s">
        <v>1</v>
      </c>
      <c r="I1512" s="246"/>
      <c r="J1512" s="242"/>
      <c r="K1512" s="242"/>
      <c r="L1512" s="247"/>
      <c r="M1512" s="248"/>
      <c r="N1512" s="249"/>
      <c r="O1512" s="249"/>
      <c r="P1512" s="249"/>
      <c r="Q1512" s="249"/>
      <c r="R1512" s="249"/>
      <c r="S1512" s="249"/>
      <c r="T1512" s="250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51" t="s">
        <v>165</v>
      </c>
      <c r="AU1512" s="251" t="s">
        <v>85</v>
      </c>
      <c r="AV1512" s="13" t="s">
        <v>83</v>
      </c>
      <c r="AW1512" s="13" t="s">
        <v>32</v>
      </c>
      <c r="AX1512" s="13" t="s">
        <v>76</v>
      </c>
      <c r="AY1512" s="251" t="s">
        <v>156</v>
      </c>
    </row>
    <row r="1513" s="14" customFormat="1">
      <c r="A1513" s="14"/>
      <c r="B1513" s="252"/>
      <c r="C1513" s="253"/>
      <c r="D1513" s="243" t="s">
        <v>165</v>
      </c>
      <c r="E1513" s="254" t="s">
        <v>1</v>
      </c>
      <c r="F1513" s="255" t="s">
        <v>1086</v>
      </c>
      <c r="G1513" s="253"/>
      <c r="H1513" s="256">
        <v>184.833</v>
      </c>
      <c r="I1513" s="257"/>
      <c r="J1513" s="253"/>
      <c r="K1513" s="253"/>
      <c r="L1513" s="258"/>
      <c r="M1513" s="259"/>
      <c r="N1513" s="260"/>
      <c r="O1513" s="260"/>
      <c r="P1513" s="260"/>
      <c r="Q1513" s="260"/>
      <c r="R1513" s="260"/>
      <c r="S1513" s="260"/>
      <c r="T1513" s="261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62" t="s">
        <v>165</v>
      </c>
      <c r="AU1513" s="262" t="s">
        <v>85</v>
      </c>
      <c r="AV1513" s="14" t="s">
        <v>85</v>
      </c>
      <c r="AW1513" s="14" t="s">
        <v>32</v>
      </c>
      <c r="AX1513" s="14" t="s">
        <v>76</v>
      </c>
      <c r="AY1513" s="262" t="s">
        <v>156</v>
      </c>
    </row>
    <row r="1514" s="15" customFormat="1">
      <c r="A1514" s="15"/>
      <c r="B1514" s="263"/>
      <c r="C1514" s="264"/>
      <c r="D1514" s="243" t="s">
        <v>165</v>
      </c>
      <c r="E1514" s="265" t="s">
        <v>1</v>
      </c>
      <c r="F1514" s="266" t="s">
        <v>168</v>
      </c>
      <c r="G1514" s="264"/>
      <c r="H1514" s="267">
        <v>218.04300000000001</v>
      </c>
      <c r="I1514" s="268"/>
      <c r="J1514" s="264"/>
      <c r="K1514" s="264"/>
      <c r="L1514" s="269"/>
      <c r="M1514" s="270"/>
      <c r="N1514" s="271"/>
      <c r="O1514" s="271"/>
      <c r="P1514" s="271"/>
      <c r="Q1514" s="271"/>
      <c r="R1514" s="271"/>
      <c r="S1514" s="271"/>
      <c r="T1514" s="272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  <c r="AE1514" s="15"/>
      <c r="AT1514" s="273" t="s">
        <v>165</v>
      </c>
      <c r="AU1514" s="273" t="s">
        <v>85</v>
      </c>
      <c r="AV1514" s="15" t="s">
        <v>163</v>
      </c>
      <c r="AW1514" s="15" t="s">
        <v>32</v>
      </c>
      <c r="AX1514" s="15" t="s">
        <v>83</v>
      </c>
      <c r="AY1514" s="273" t="s">
        <v>156</v>
      </c>
    </row>
    <row r="1515" s="2" customFormat="1" ht="33" customHeight="1">
      <c r="A1515" s="38"/>
      <c r="B1515" s="39"/>
      <c r="C1515" s="227" t="s">
        <v>1242</v>
      </c>
      <c r="D1515" s="227" t="s">
        <v>159</v>
      </c>
      <c r="E1515" s="228" t="s">
        <v>1243</v>
      </c>
      <c r="F1515" s="229" t="s">
        <v>1244</v>
      </c>
      <c r="G1515" s="230" t="s">
        <v>162</v>
      </c>
      <c r="H1515" s="231">
        <v>218.04300000000001</v>
      </c>
      <c r="I1515" s="232"/>
      <c r="J1515" s="233">
        <f>ROUND(I1515*H1515,2)</f>
        <v>0</v>
      </c>
      <c r="K1515" s="234"/>
      <c r="L1515" s="44"/>
      <c r="M1515" s="235" t="s">
        <v>1</v>
      </c>
      <c r="N1515" s="236" t="s">
        <v>41</v>
      </c>
      <c r="O1515" s="91"/>
      <c r="P1515" s="237">
        <f>O1515*H1515</f>
        <v>0</v>
      </c>
      <c r="Q1515" s="237">
        <v>0</v>
      </c>
      <c r="R1515" s="237">
        <f>Q1515*H1515</f>
        <v>0</v>
      </c>
      <c r="S1515" s="237">
        <v>0</v>
      </c>
      <c r="T1515" s="238">
        <f>S1515*H1515</f>
        <v>0</v>
      </c>
      <c r="U1515" s="38"/>
      <c r="V1515" s="38"/>
      <c r="W1515" s="38"/>
      <c r="X1515" s="38"/>
      <c r="Y1515" s="38"/>
      <c r="Z1515" s="38"/>
      <c r="AA1515" s="38"/>
      <c r="AB1515" s="38"/>
      <c r="AC1515" s="38"/>
      <c r="AD1515" s="38"/>
      <c r="AE1515" s="38"/>
      <c r="AR1515" s="239" t="s">
        <v>222</v>
      </c>
      <c r="AT1515" s="239" t="s">
        <v>159</v>
      </c>
      <c r="AU1515" s="239" t="s">
        <v>85</v>
      </c>
      <c r="AY1515" s="17" t="s">
        <v>156</v>
      </c>
      <c r="BE1515" s="240">
        <f>IF(N1515="základní",J1515,0)</f>
        <v>0</v>
      </c>
      <c r="BF1515" s="240">
        <f>IF(N1515="snížená",J1515,0)</f>
        <v>0</v>
      </c>
      <c r="BG1515" s="240">
        <f>IF(N1515="zákl. přenesená",J1515,0)</f>
        <v>0</v>
      </c>
      <c r="BH1515" s="240">
        <f>IF(N1515="sníž. přenesená",J1515,0)</f>
        <v>0</v>
      </c>
      <c r="BI1515" s="240">
        <f>IF(N1515="nulová",J1515,0)</f>
        <v>0</v>
      </c>
      <c r="BJ1515" s="17" t="s">
        <v>83</v>
      </c>
      <c r="BK1515" s="240">
        <f>ROUND(I1515*H1515,2)</f>
        <v>0</v>
      </c>
      <c r="BL1515" s="17" t="s">
        <v>222</v>
      </c>
      <c r="BM1515" s="239" t="s">
        <v>1245</v>
      </c>
    </row>
    <row r="1516" s="13" customFormat="1">
      <c r="A1516" s="13"/>
      <c r="B1516" s="241"/>
      <c r="C1516" s="242"/>
      <c r="D1516" s="243" t="s">
        <v>165</v>
      </c>
      <c r="E1516" s="244" t="s">
        <v>1</v>
      </c>
      <c r="F1516" s="245" t="s">
        <v>1081</v>
      </c>
      <c r="G1516" s="242"/>
      <c r="H1516" s="244" t="s">
        <v>1</v>
      </c>
      <c r="I1516" s="246"/>
      <c r="J1516" s="242"/>
      <c r="K1516" s="242"/>
      <c r="L1516" s="247"/>
      <c r="M1516" s="248"/>
      <c r="N1516" s="249"/>
      <c r="O1516" s="249"/>
      <c r="P1516" s="249"/>
      <c r="Q1516" s="249"/>
      <c r="R1516" s="249"/>
      <c r="S1516" s="249"/>
      <c r="T1516" s="250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51" t="s">
        <v>165</v>
      </c>
      <c r="AU1516" s="251" t="s">
        <v>85</v>
      </c>
      <c r="AV1516" s="13" t="s">
        <v>83</v>
      </c>
      <c r="AW1516" s="13" t="s">
        <v>32</v>
      </c>
      <c r="AX1516" s="13" t="s">
        <v>76</v>
      </c>
      <c r="AY1516" s="251" t="s">
        <v>156</v>
      </c>
    </row>
    <row r="1517" s="13" customFormat="1">
      <c r="A1517" s="13"/>
      <c r="B1517" s="241"/>
      <c r="C1517" s="242"/>
      <c r="D1517" s="243" t="s">
        <v>165</v>
      </c>
      <c r="E1517" s="244" t="s">
        <v>1</v>
      </c>
      <c r="F1517" s="245" t="s">
        <v>471</v>
      </c>
      <c r="G1517" s="242"/>
      <c r="H1517" s="244" t="s">
        <v>1</v>
      </c>
      <c r="I1517" s="246"/>
      <c r="J1517" s="242"/>
      <c r="K1517" s="242"/>
      <c r="L1517" s="247"/>
      <c r="M1517" s="248"/>
      <c r="N1517" s="249"/>
      <c r="O1517" s="249"/>
      <c r="P1517" s="249"/>
      <c r="Q1517" s="249"/>
      <c r="R1517" s="249"/>
      <c r="S1517" s="249"/>
      <c r="T1517" s="250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51" t="s">
        <v>165</v>
      </c>
      <c r="AU1517" s="251" t="s">
        <v>85</v>
      </c>
      <c r="AV1517" s="13" t="s">
        <v>83</v>
      </c>
      <c r="AW1517" s="13" t="s">
        <v>32</v>
      </c>
      <c r="AX1517" s="13" t="s">
        <v>76</v>
      </c>
      <c r="AY1517" s="251" t="s">
        <v>156</v>
      </c>
    </row>
    <row r="1518" s="14" customFormat="1">
      <c r="A1518" s="14"/>
      <c r="B1518" s="252"/>
      <c r="C1518" s="253"/>
      <c r="D1518" s="243" t="s">
        <v>165</v>
      </c>
      <c r="E1518" s="254" t="s">
        <v>1</v>
      </c>
      <c r="F1518" s="255" t="s">
        <v>1082</v>
      </c>
      <c r="G1518" s="253"/>
      <c r="H1518" s="256">
        <v>33.210000000000001</v>
      </c>
      <c r="I1518" s="257"/>
      <c r="J1518" s="253"/>
      <c r="K1518" s="253"/>
      <c r="L1518" s="258"/>
      <c r="M1518" s="259"/>
      <c r="N1518" s="260"/>
      <c r="O1518" s="260"/>
      <c r="P1518" s="260"/>
      <c r="Q1518" s="260"/>
      <c r="R1518" s="260"/>
      <c r="S1518" s="260"/>
      <c r="T1518" s="261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62" t="s">
        <v>165</v>
      </c>
      <c r="AU1518" s="262" t="s">
        <v>85</v>
      </c>
      <c r="AV1518" s="14" t="s">
        <v>85</v>
      </c>
      <c r="AW1518" s="14" t="s">
        <v>32</v>
      </c>
      <c r="AX1518" s="14" t="s">
        <v>76</v>
      </c>
      <c r="AY1518" s="262" t="s">
        <v>156</v>
      </c>
    </row>
    <row r="1519" s="13" customFormat="1">
      <c r="A1519" s="13"/>
      <c r="B1519" s="241"/>
      <c r="C1519" s="242"/>
      <c r="D1519" s="243" t="s">
        <v>165</v>
      </c>
      <c r="E1519" s="244" t="s">
        <v>1</v>
      </c>
      <c r="F1519" s="245" t="s">
        <v>463</v>
      </c>
      <c r="G1519" s="242"/>
      <c r="H1519" s="244" t="s">
        <v>1</v>
      </c>
      <c r="I1519" s="246"/>
      <c r="J1519" s="242"/>
      <c r="K1519" s="242"/>
      <c r="L1519" s="247"/>
      <c r="M1519" s="248"/>
      <c r="N1519" s="249"/>
      <c r="O1519" s="249"/>
      <c r="P1519" s="249"/>
      <c r="Q1519" s="249"/>
      <c r="R1519" s="249"/>
      <c r="S1519" s="249"/>
      <c r="T1519" s="250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51" t="s">
        <v>165</v>
      </c>
      <c r="AU1519" s="251" t="s">
        <v>85</v>
      </c>
      <c r="AV1519" s="13" t="s">
        <v>83</v>
      </c>
      <c r="AW1519" s="13" t="s">
        <v>32</v>
      </c>
      <c r="AX1519" s="13" t="s">
        <v>76</v>
      </c>
      <c r="AY1519" s="251" t="s">
        <v>156</v>
      </c>
    </row>
    <row r="1520" s="14" customFormat="1">
      <c r="A1520" s="14"/>
      <c r="B1520" s="252"/>
      <c r="C1520" s="253"/>
      <c r="D1520" s="243" t="s">
        <v>165</v>
      </c>
      <c r="E1520" s="254" t="s">
        <v>1</v>
      </c>
      <c r="F1520" s="255" t="s">
        <v>1086</v>
      </c>
      <c r="G1520" s="253"/>
      <c r="H1520" s="256">
        <v>184.833</v>
      </c>
      <c r="I1520" s="257"/>
      <c r="J1520" s="253"/>
      <c r="K1520" s="253"/>
      <c r="L1520" s="258"/>
      <c r="M1520" s="259"/>
      <c r="N1520" s="260"/>
      <c r="O1520" s="260"/>
      <c r="P1520" s="260"/>
      <c r="Q1520" s="260"/>
      <c r="R1520" s="260"/>
      <c r="S1520" s="260"/>
      <c r="T1520" s="261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62" t="s">
        <v>165</v>
      </c>
      <c r="AU1520" s="262" t="s">
        <v>85</v>
      </c>
      <c r="AV1520" s="14" t="s">
        <v>85</v>
      </c>
      <c r="AW1520" s="14" t="s">
        <v>32</v>
      </c>
      <c r="AX1520" s="14" t="s">
        <v>76</v>
      </c>
      <c r="AY1520" s="262" t="s">
        <v>156</v>
      </c>
    </row>
    <row r="1521" s="15" customFormat="1">
      <c r="A1521" s="15"/>
      <c r="B1521" s="263"/>
      <c r="C1521" s="264"/>
      <c r="D1521" s="243" t="s">
        <v>165</v>
      </c>
      <c r="E1521" s="265" t="s">
        <v>1</v>
      </c>
      <c r="F1521" s="266" t="s">
        <v>168</v>
      </c>
      <c r="G1521" s="264"/>
      <c r="H1521" s="267">
        <v>218.04300000000001</v>
      </c>
      <c r="I1521" s="268"/>
      <c r="J1521" s="264"/>
      <c r="K1521" s="264"/>
      <c r="L1521" s="269"/>
      <c r="M1521" s="270"/>
      <c r="N1521" s="271"/>
      <c r="O1521" s="271"/>
      <c r="P1521" s="271"/>
      <c r="Q1521" s="271"/>
      <c r="R1521" s="271"/>
      <c r="S1521" s="271"/>
      <c r="T1521" s="272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  <c r="AE1521" s="15"/>
      <c r="AT1521" s="273" t="s">
        <v>165</v>
      </c>
      <c r="AU1521" s="273" t="s">
        <v>85</v>
      </c>
      <c r="AV1521" s="15" t="s">
        <v>163</v>
      </c>
      <c r="AW1521" s="15" t="s">
        <v>32</v>
      </c>
      <c r="AX1521" s="15" t="s">
        <v>83</v>
      </c>
      <c r="AY1521" s="273" t="s">
        <v>156</v>
      </c>
    </row>
    <row r="1522" s="2" customFormat="1" ht="16.5" customHeight="1">
      <c r="A1522" s="38"/>
      <c r="B1522" s="39"/>
      <c r="C1522" s="277" t="s">
        <v>1246</v>
      </c>
      <c r="D1522" s="277" t="s">
        <v>355</v>
      </c>
      <c r="E1522" s="278" t="s">
        <v>1247</v>
      </c>
      <c r="F1522" s="279" t="s">
        <v>1248</v>
      </c>
      <c r="G1522" s="280" t="s">
        <v>179</v>
      </c>
      <c r="H1522" s="281">
        <v>7.6760000000000002</v>
      </c>
      <c r="I1522" s="282"/>
      <c r="J1522" s="283">
        <f>ROUND(I1522*H1522,2)</f>
        <v>0</v>
      </c>
      <c r="K1522" s="284"/>
      <c r="L1522" s="285"/>
      <c r="M1522" s="286" t="s">
        <v>1</v>
      </c>
      <c r="N1522" s="287" t="s">
        <v>41</v>
      </c>
      <c r="O1522" s="91"/>
      <c r="P1522" s="237">
        <f>O1522*H1522</f>
        <v>0</v>
      </c>
      <c r="Q1522" s="237">
        <v>0.55000000000000004</v>
      </c>
      <c r="R1522" s="237">
        <f>Q1522*H1522</f>
        <v>4.2218</v>
      </c>
      <c r="S1522" s="237">
        <v>0</v>
      </c>
      <c r="T1522" s="238">
        <f>S1522*H1522</f>
        <v>0</v>
      </c>
      <c r="U1522" s="38"/>
      <c r="V1522" s="38"/>
      <c r="W1522" s="38"/>
      <c r="X1522" s="38"/>
      <c r="Y1522" s="38"/>
      <c r="Z1522" s="38"/>
      <c r="AA1522" s="38"/>
      <c r="AB1522" s="38"/>
      <c r="AC1522" s="38"/>
      <c r="AD1522" s="38"/>
      <c r="AE1522" s="38"/>
      <c r="AR1522" s="239" t="s">
        <v>501</v>
      </c>
      <c r="AT1522" s="239" t="s">
        <v>355</v>
      </c>
      <c r="AU1522" s="239" t="s">
        <v>85</v>
      </c>
      <c r="AY1522" s="17" t="s">
        <v>156</v>
      </c>
      <c r="BE1522" s="240">
        <f>IF(N1522="základní",J1522,0)</f>
        <v>0</v>
      </c>
      <c r="BF1522" s="240">
        <f>IF(N1522="snížená",J1522,0)</f>
        <v>0</v>
      </c>
      <c r="BG1522" s="240">
        <f>IF(N1522="zákl. přenesená",J1522,0)</f>
        <v>0</v>
      </c>
      <c r="BH1522" s="240">
        <f>IF(N1522="sníž. přenesená",J1522,0)</f>
        <v>0</v>
      </c>
      <c r="BI1522" s="240">
        <f>IF(N1522="nulová",J1522,0)</f>
        <v>0</v>
      </c>
      <c r="BJ1522" s="17" t="s">
        <v>83</v>
      </c>
      <c r="BK1522" s="240">
        <f>ROUND(I1522*H1522,2)</f>
        <v>0</v>
      </c>
      <c r="BL1522" s="17" t="s">
        <v>222</v>
      </c>
      <c r="BM1522" s="239" t="s">
        <v>1249</v>
      </c>
    </row>
    <row r="1523" s="13" customFormat="1">
      <c r="A1523" s="13"/>
      <c r="B1523" s="241"/>
      <c r="C1523" s="242"/>
      <c r="D1523" s="243" t="s">
        <v>165</v>
      </c>
      <c r="E1523" s="244" t="s">
        <v>1</v>
      </c>
      <c r="F1523" s="245" t="s">
        <v>1081</v>
      </c>
      <c r="G1523" s="242"/>
      <c r="H1523" s="244" t="s">
        <v>1</v>
      </c>
      <c r="I1523" s="246"/>
      <c r="J1523" s="242"/>
      <c r="K1523" s="242"/>
      <c r="L1523" s="247"/>
      <c r="M1523" s="248"/>
      <c r="N1523" s="249"/>
      <c r="O1523" s="249"/>
      <c r="P1523" s="249"/>
      <c r="Q1523" s="249"/>
      <c r="R1523" s="249"/>
      <c r="S1523" s="249"/>
      <c r="T1523" s="250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51" t="s">
        <v>165</v>
      </c>
      <c r="AU1523" s="251" t="s">
        <v>85</v>
      </c>
      <c r="AV1523" s="13" t="s">
        <v>83</v>
      </c>
      <c r="AW1523" s="13" t="s">
        <v>32</v>
      </c>
      <c r="AX1523" s="13" t="s">
        <v>76</v>
      </c>
      <c r="AY1523" s="251" t="s">
        <v>156</v>
      </c>
    </row>
    <row r="1524" s="13" customFormat="1">
      <c r="A1524" s="13"/>
      <c r="B1524" s="241"/>
      <c r="C1524" s="242"/>
      <c r="D1524" s="243" t="s">
        <v>165</v>
      </c>
      <c r="E1524" s="244" t="s">
        <v>1</v>
      </c>
      <c r="F1524" s="245" t="s">
        <v>471</v>
      </c>
      <c r="G1524" s="242"/>
      <c r="H1524" s="244" t="s">
        <v>1</v>
      </c>
      <c r="I1524" s="246"/>
      <c r="J1524" s="242"/>
      <c r="K1524" s="242"/>
      <c r="L1524" s="247"/>
      <c r="M1524" s="248"/>
      <c r="N1524" s="249"/>
      <c r="O1524" s="249"/>
      <c r="P1524" s="249"/>
      <c r="Q1524" s="249"/>
      <c r="R1524" s="249"/>
      <c r="S1524" s="249"/>
      <c r="T1524" s="250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51" t="s">
        <v>165</v>
      </c>
      <c r="AU1524" s="251" t="s">
        <v>85</v>
      </c>
      <c r="AV1524" s="13" t="s">
        <v>83</v>
      </c>
      <c r="AW1524" s="13" t="s">
        <v>32</v>
      </c>
      <c r="AX1524" s="13" t="s">
        <v>76</v>
      </c>
      <c r="AY1524" s="251" t="s">
        <v>156</v>
      </c>
    </row>
    <row r="1525" s="14" customFormat="1">
      <c r="A1525" s="14"/>
      <c r="B1525" s="252"/>
      <c r="C1525" s="253"/>
      <c r="D1525" s="243" t="s">
        <v>165</v>
      </c>
      <c r="E1525" s="254" t="s">
        <v>1</v>
      </c>
      <c r="F1525" s="255" t="s">
        <v>1236</v>
      </c>
      <c r="G1525" s="253"/>
      <c r="H1525" s="256">
        <v>1.0629999999999999</v>
      </c>
      <c r="I1525" s="257"/>
      <c r="J1525" s="253"/>
      <c r="K1525" s="253"/>
      <c r="L1525" s="258"/>
      <c r="M1525" s="259"/>
      <c r="N1525" s="260"/>
      <c r="O1525" s="260"/>
      <c r="P1525" s="260"/>
      <c r="Q1525" s="260"/>
      <c r="R1525" s="260"/>
      <c r="S1525" s="260"/>
      <c r="T1525" s="261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62" t="s">
        <v>165</v>
      </c>
      <c r="AU1525" s="262" t="s">
        <v>85</v>
      </c>
      <c r="AV1525" s="14" t="s">
        <v>85</v>
      </c>
      <c r="AW1525" s="14" t="s">
        <v>32</v>
      </c>
      <c r="AX1525" s="14" t="s">
        <v>76</v>
      </c>
      <c r="AY1525" s="262" t="s">
        <v>156</v>
      </c>
    </row>
    <row r="1526" s="13" customFormat="1">
      <c r="A1526" s="13"/>
      <c r="B1526" s="241"/>
      <c r="C1526" s="242"/>
      <c r="D1526" s="243" t="s">
        <v>165</v>
      </c>
      <c r="E1526" s="244" t="s">
        <v>1</v>
      </c>
      <c r="F1526" s="245" t="s">
        <v>463</v>
      </c>
      <c r="G1526" s="242"/>
      <c r="H1526" s="244" t="s">
        <v>1</v>
      </c>
      <c r="I1526" s="246"/>
      <c r="J1526" s="242"/>
      <c r="K1526" s="242"/>
      <c r="L1526" s="247"/>
      <c r="M1526" s="248"/>
      <c r="N1526" s="249"/>
      <c r="O1526" s="249"/>
      <c r="P1526" s="249"/>
      <c r="Q1526" s="249"/>
      <c r="R1526" s="249"/>
      <c r="S1526" s="249"/>
      <c r="T1526" s="250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51" t="s">
        <v>165</v>
      </c>
      <c r="AU1526" s="251" t="s">
        <v>85</v>
      </c>
      <c r="AV1526" s="13" t="s">
        <v>83</v>
      </c>
      <c r="AW1526" s="13" t="s">
        <v>32</v>
      </c>
      <c r="AX1526" s="13" t="s">
        <v>76</v>
      </c>
      <c r="AY1526" s="251" t="s">
        <v>156</v>
      </c>
    </row>
    <row r="1527" s="14" customFormat="1">
      <c r="A1527" s="14"/>
      <c r="B1527" s="252"/>
      <c r="C1527" s="253"/>
      <c r="D1527" s="243" t="s">
        <v>165</v>
      </c>
      <c r="E1527" s="254" t="s">
        <v>1</v>
      </c>
      <c r="F1527" s="255" t="s">
        <v>1237</v>
      </c>
      <c r="G1527" s="253"/>
      <c r="H1527" s="256">
        <v>5.915</v>
      </c>
      <c r="I1527" s="257"/>
      <c r="J1527" s="253"/>
      <c r="K1527" s="253"/>
      <c r="L1527" s="258"/>
      <c r="M1527" s="259"/>
      <c r="N1527" s="260"/>
      <c r="O1527" s="260"/>
      <c r="P1527" s="260"/>
      <c r="Q1527" s="260"/>
      <c r="R1527" s="260"/>
      <c r="S1527" s="260"/>
      <c r="T1527" s="261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62" t="s">
        <v>165</v>
      </c>
      <c r="AU1527" s="262" t="s">
        <v>85</v>
      </c>
      <c r="AV1527" s="14" t="s">
        <v>85</v>
      </c>
      <c r="AW1527" s="14" t="s">
        <v>32</v>
      </c>
      <c r="AX1527" s="14" t="s">
        <v>76</v>
      </c>
      <c r="AY1527" s="262" t="s">
        <v>156</v>
      </c>
    </row>
    <row r="1528" s="15" customFormat="1">
      <c r="A1528" s="15"/>
      <c r="B1528" s="263"/>
      <c r="C1528" s="264"/>
      <c r="D1528" s="243" t="s">
        <v>165</v>
      </c>
      <c r="E1528" s="265" t="s">
        <v>1</v>
      </c>
      <c r="F1528" s="266" t="s">
        <v>168</v>
      </c>
      <c r="G1528" s="264"/>
      <c r="H1528" s="267">
        <v>6.9779999999999998</v>
      </c>
      <c r="I1528" s="268"/>
      <c r="J1528" s="264"/>
      <c r="K1528" s="264"/>
      <c r="L1528" s="269"/>
      <c r="M1528" s="270"/>
      <c r="N1528" s="271"/>
      <c r="O1528" s="271"/>
      <c r="P1528" s="271"/>
      <c r="Q1528" s="271"/>
      <c r="R1528" s="271"/>
      <c r="S1528" s="271"/>
      <c r="T1528" s="272"/>
      <c r="U1528" s="15"/>
      <c r="V1528" s="15"/>
      <c r="W1528" s="15"/>
      <c r="X1528" s="15"/>
      <c r="Y1528" s="15"/>
      <c r="Z1528" s="15"/>
      <c r="AA1528" s="15"/>
      <c r="AB1528" s="15"/>
      <c r="AC1528" s="15"/>
      <c r="AD1528" s="15"/>
      <c r="AE1528" s="15"/>
      <c r="AT1528" s="273" t="s">
        <v>165</v>
      </c>
      <c r="AU1528" s="273" t="s">
        <v>85</v>
      </c>
      <c r="AV1528" s="15" t="s">
        <v>163</v>
      </c>
      <c r="AW1528" s="15" t="s">
        <v>32</v>
      </c>
      <c r="AX1528" s="15" t="s">
        <v>83</v>
      </c>
      <c r="AY1528" s="273" t="s">
        <v>156</v>
      </c>
    </row>
    <row r="1529" s="14" customFormat="1">
      <c r="A1529" s="14"/>
      <c r="B1529" s="252"/>
      <c r="C1529" s="253"/>
      <c r="D1529" s="243" t="s">
        <v>165</v>
      </c>
      <c r="E1529" s="253"/>
      <c r="F1529" s="255" t="s">
        <v>1250</v>
      </c>
      <c r="G1529" s="253"/>
      <c r="H1529" s="256">
        <v>7.6760000000000002</v>
      </c>
      <c r="I1529" s="257"/>
      <c r="J1529" s="253"/>
      <c r="K1529" s="253"/>
      <c r="L1529" s="258"/>
      <c r="M1529" s="259"/>
      <c r="N1529" s="260"/>
      <c r="O1529" s="260"/>
      <c r="P1529" s="260"/>
      <c r="Q1529" s="260"/>
      <c r="R1529" s="260"/>
      <c r="S1529" s="260"/>
      <c r="T1529" s="261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T1529" s="262" t="s">
        <v>165</v>
      </c>
      <c r="AU1529" s="262" t="s">
        <v>85</v>
      </c>
      <c r="AV1529" s="14" t="s">
        <v>85</v>
      </c>
      <c r="AW1529" s="14" t="s">
        <v>4</v>
      </c>
      <c r="AX1529" s="14" t="s">
        <v>83</v>
      </c>
      <c r="AY1529" s="262" t="s">
        <v>156</v>
      </c>
    </row>
    <row r="1530" s="2" customFormat="1" ht="24.15" customHeight="1">
      <c r="A1530" s="38"/>
      <c r="B1530" s="39"/>
      <c r="C1530" s="227" t="s">
        <v>1251</v>
      </c>
      <c r="D1530" s="227" t="s">
        <v>159</v>
      </c>
      <c r="E1530" s="228" t="s">
        <v>1252</v>
      </c>
      <c r="F1530" s="229" t="s">
        <v>1253</v>
      </c>
      <c r="G1530" s="230" t="s">
        <v>162</v>
      </c>
      <c r="H1530" s="231">
        <v>34.752000000000002</v>
      </c>
      <c r="I1530" s="232"/>
      <c r="J1530" s="233">
        <f>ROUND(I1530*H1530,2)</f>
        <v>0</v>
      </c>
      <c r="K1530" s="234"/>
      <c r="L1530" s="44"/>
      <c r="M1530" s="235" t="s">
        <v>1</v>
      </c>
      <c r="N1530" s="236" t="s">
        <v>41</v>
      </c>
      <c r="O1530" s="91"/>
      <c r="P1530" s="237">
        <f>O1530*H1530</f>
        <v>0</v>
      </c>
      <c r="Q1530" s="237">
        <v>0</v>
      </c>
      <c r="R1530" s="237">
        <f>Q1530*H1530</f>
        <v>0</v>
      </c>
      <c r="S1530" s="237">
        <v>0</v>
      </c>
      <c r="T1530" s="238">
        <f>S1530*H1530</f>
        <v>0</v>
      </c>
      <c r="U1530" s="38"/>
      <c r="V1530" s="38"/>
      <c r="W1530" s="38"/>
      <c r="X1530" s="38"/>
      <c r="Y1530" s="38"/>
      <c r="Z1530" s="38"/>
      <c r="AA1530" s="38"/>
      <c r="AB1530" s="38"/>
      <c r="AC1530" s="38"/>
      <c r="AD1530" s="38"/>
      <c r="AE1530" s="38"/>
      <c r="AR1530" s="239" t="s">
        <v>222</v>
      </c>
      <c r="AT1530" s="239" t="s">
        <v>159</v>
      </c>
      <c r="AU1530" s="239" t="s">
        <v>85</v>
      </c>
      <c r="AY1530" s="17" t="s">
        <v>156</v>
      </c>
      <c r="BE1530" s="240">
        <f>IF(N1530="základní",J1530,0)</f>
        <v>0</v>
      </c>
      <c r="BF1530" s="240">
        <f>IF(N1530="snížená",J1530,0)</f>
        <v>0</v>
      </c>
      <c r="BG1530" s="240">
        <f>IF(N1530="zákl. přenesená",J1530,0)</f>
        <v>0</v>
      </c>
      <c r="BH1530" s="240">
        <f>IF(N1530="sníž. přenesená",J1530,0)</f>
        <v>0</v>
      </c>
      <c r="BI1530" s="240">
        <f>IF(N1530="nulová",J1530,0)</f>
        <v>0</v>
      </c>
      <c r="BJ1530" s="17" t="s">
        <v>83</v>
      </c>
      <c r="BK1530" s="240">
        <f>ROUND(I1530*H1530,2)</f>
        <v>0</v>
      </c>
      <c r="BL1530" s="17" t="s">
        <v>222</v>
      </c>
      <c r="BM1530" s="239" t="s">
        <v>1254</v>
      </c>
    </row>
    <row r="1531" s="13" customFormat="1">
      <c r="A1531" s="13"/>
      <c r="B1531" s="241"/>
      <c r="C1531" s="242"/>
      <c r="D1531" s="243" t="s">
        <v>165</v>
      </c>
      <c r="E1531" s="244" t="s">
        <v>1</v>
      </c>
      <c r="F1531" s="245" t="s">
        <v>1081</v>
      </c>
      <c r="G1531" s="242"/>
      <c r="H1531" s="244" t="s">
        <v>1</v>
      </c>
      <c r="I1531" s="246"/>
      <c r="J1531" s="242"/>
      <c r="K1531" s="242"/>
      <c r="L1531" s="247"/>
      <c r="M1531" s="248"/>
      <c r="N1531" s="249"/>
      <c r="O1531" s="249"/>
      <c r="P1531" s="249"/>
      <c r="Q1531" s="249"/>
      <c r="R1531" s="249"/>
      <c r="S1531" s="249"/>
      <c r="T1531" s="250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51" t="s">
        <v>165</v>
      </c>
      <c r="AU1531" s="251" t="s">
        <v>85</v>
      </c>
      <c r="AV1531" s="13" t="s">
        <v>83</v>
      </c>
      <c r="AW1531" s="13" t="s">
        <v>32</v>
      </c>
      <c r="AX1531" s="13" t="s">
        <v>76</v>
      </c>
      <c r="AY1531" s="251" t="s">
        <v>156</v>
      </c>
    </row>
    <row r="1532" s="13" customFormat="1">
      <c r="A1532" s="13"/>
      <c r="B1532" s="241"/>
      <c r="C1532" s="242"/>
      <c r="D1532" s="243" t="s">
        <v>165</v>
      </c>
      <c r="E1532" s="244" t="s">
        <v>1</v>
      </c>
      <c r="F1532" s="245" t="s">
        <v>471</v>
      </c>
      <c r="G1532" s="242"/>
      <c r="H1532" s="244" t="s">
        <v>1</v>
      </c>
      <c r="I1532" s="246"/>
      <c r="J1532" s="242"/>
      <c r="K1532" s="242"/>
      <c r="L1532" s="247"/>
      <c r="M1532" s="248"/>
      <c r="N1532" s="249"/>
      <c r="O1532" s="249"/>
      <c r="P1532" s="249"/>
      <c r="Q1532" s="249"/>
      <c r="R1532" s="249"/>
      <c r="S1532" s="249"/>
      <c r="T1532" s="250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51" t="s">
        <v>165</v>
      </c>
      <c r="AU1532" s="251" t="s">
        <v>85</v>
      </c>
      <c r="AV1532" s="13" t="s">
        <v>83</v>
      </c>
      <c r="AW1532" s="13" t="s">
        <v>32</v>
      </c>
      <c r="AX1532" s="13" t="s">
        <v>76</v>
      </c>
      <c r="AY1532" s="251" t="s">
        <v>156</v>
      </c>
    </row>
    <row r="1533" s="14" customFormat="1">
      <c r="A1533" s="14"/>
      <c r="B1533" s="252"/>
      <c r="C1533" s="253"/>
      <c r="D1533" s="243" t="s">
        <v>165</v>
      </c>
      <c r="E1533" s="254" t="s">
        <v>1</v>
      </c>
      <c r="F1533" s="255" t="s">
        <v>1255</v>
      </c>
      <c r="G1533" s="253"/>
      <c r="H1533" s="256">
        <v>7.7800000000000002</v>
      </c>
      <c r="I1533" s="257"/>
      <c r="J1533" s="253"/>
      <c r="K1533" s="253"/>
      <c r="L1533" s="258"/>
      <c r="M1533" s="259"/>
      <c r="N1533" s="260"/>
      <c r="O1533" s="260"/>
      <c r="P1533" s="260"/>
      <c r="Q1533" s="260"/>
      <c r="R1533" s="260"/>
      <c r="S1533" s="260"/>
      <c r="T1533" s="261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62" t="s">
        <v>165</v>
      </c>
      <c r="AU1533" s="262" t="s">
        <v>85</v>
      </c>
      <c r="AV1533" s="14" t="s">
        <v>85</v>
      </c>
      <c r="AW1533" s="14" t="s">
        <v>32</v>
      </c>
      <c r="AX1533" s="14" t="s">
        <v>76</v>
      </c>
      <c r="AY1533" s="262" t="s">
        <v>156</v>
      </c>
    </row>
    <row r="1534" s="14" customFormat="1">
      <c r="A1534" s="14"/>
      <c r="B1534" s="252"/>
      <c r="C1534" s="253"/>
      <c r="D1534" s="243" t="s">
        <v>165</v>
      </c>
      <c r="E1534" s="254" t="s">
        <v>1</v>
      </c>
      <c r="F1534" s="255" t="s">
        <v>1256</v>
      </c>
      <c r="G1534" s="253"/>
      <c r="H1534" s="256">
        <v>9.9499999999999993</v>
      </c>
      <c r="I1534" s="257"/>
      <c r="J1534" s="253"/>
      <c r="K1534" s="253"/>
      <c r="L1534" s="258"/>
      <c r="M1534" s="259"/>
      <c r="N1534" s="260"/>
      <c r="O1534" s="260"/>
      <c r="P1534" s="260"/>
      <c r="Q1534" s="260"/>
      <c r="R1534" s="260"/>
      <c r="S1534" s="260"/>
      <c r="T1534" s="261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62" t="s">
        <v>165</v>
      </c>
      <c r="AU1534" s="262" t="s">
        <v>85</v>
      </c>
      <c r="AV1534" s="14" t="s">
        <v>85</v>
      </c>
      <c r="AW1534" s="14" t="s">
        <v>32</v>
      </c>
      <c r="AX1534" s="14" t="s">
        <v>76</v>
      </c>
      <c r="AY1534" s="262" t="s">
        <v>156</v>
      </c>
    </row>
    <row r="1535" s="13" customFormat="1">
      <c r="A1535" s="13"/>
      <c r="B1535" s="241"/>
      <c r="C1535" s="242"/>
      <c r="D1535" s="243" t="s">
        <v>165</v>
      </c>
      <c r="E1535" s="244" t="s">
        <v>1</v>
      </c>
      <c r="F1535" s="245" t="s">
        <v>463</v>
      </c>
      <c r="G1535" s="242"/>
      <c r="H1535" s="244" t="s">
        <v>1</v>
      </c>
      <c r="I1535" s="246"/>
      <c r="J1535" s="242"/>
      <c r="K1535" s="242"/>
      <c r="L1535" s="247"/>
      <c r="M1535" s="248"/>
      <c r="N1535" s="249"/>
      <c r="O1535" s="249"/>
      <c r="P1535" s="249"/>
      <c r="Q1535" s="249"/>
      <c r="R1535" s="249"/>
      <c r="S1535" s="249"/>
      <c r="T1535" s="250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51" t="s">
        <v>165</v>
      </c>
      <c r="AU1535" s="251" t="s">
        <v>85</v>
      </c>
      <c r="AV1535" s="13" t="s">
        <v>83</v>
      </c>
      <c r="AW1535" s="13" t="s">
        <v>32</v>
      </c>
      <c r="AX1535" s="13" t="s">
        <v>76</v>
      </c>
      <c r="AY1535" s="251" t="s">
        <v>156</v>
      </c>
    </row>
    <row r="1536" s="14" customFormat="1">
      <c r="A1536" s="14"/>
      <c r="B1536" s="252"/>
      <c r="C1536" s="253"/>
      <c r="D1536" s="243" t="s">
        <v>165</v>
      </c>
      <c r="E1536" s="254" t="s">
        <v>1</v>
      </c>
      <c r="F1536" s="255" t="s">
        <v>1257</v>
      </c>
      <c r="G1536" s="253"/>
      <c r="H1536" s="256">
        <v>11.427</v>
      </c>
      <c r="I1536" s="257"/>
      <c r="J1536" s="253"/>
      <c r="K1536" s="253"/>
      <c r="L1536" s="258"/>
      <c r="M1536" s="259"/>
      <c r="N1536" s="260"/>
      <c r="O1536" s="260"/>
      <c r="P1536" s="260"/>
      <c r="Q1536" s="260"/>
      <c r="R1536" s="260"/>
      <c r="S1536" s="260"/>
      <c r="T1536" s="261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62" t="s">
        <v>165</v>
      </c>
      <c r="AU1536" s="262" t="s">
        <v>85</v>
      </c>
      <c r="AV1536" s="14" t="s">
        <v>85</v>
      </c>
      <c r="AW1536" s="14" t="s">
        <v>32</v>
      </c>
      <c r="AX1536" s="14" t="s">
        <v>76</v>
      </c>
      <c r="AY1536" s="262" t="s">
        <v>156</v>
      </c>
    </row>
    <row r="1537" s="14" customFormat="1">
      <c r="A1537" s="14"/>
      <c r="B1537" s="252"/>
      <c r="C1537" s="253"/>
      <c r="D1537" s="243" t="s">
        <v>165</v>
      </c>
      <c r="E1537" s="254" t="s">
        <v>1</v>
      </c>
      <c r="F1537" s="255" t="s">
        <v>1258</v>
      </c>
      <c r="G1537" s="253"/>
      <c r="H1537" s="256">
        <v>5.5949999999999998</v>
      </c>
      <c r="I1537" s="257"/>
      <c r="J1537" s="253"/>
      <c r="K1537" s="253"/>
      <c r="L1537" s="258"/>
      <c r="M1537" s="259"/>
      <c r="N1537" s="260"/>
      <c r="O1537" s="260"/>
      <c r="P1537" s="260"/>
      <c r="Q1537" s="260"/>
      <c r="R1537" s="260"/>
      <c r="S1537" s="260"/>
      <c r="T1537" s="261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62" t="s">
        <v>165</v>
      </c>
      <c r="AU1537" s="262" t="s">
        <v>85</v>
      </c>
      <c r="AV1537" s="14" t="s">
        <v>85</v>
      </c>
      <c r="AW1537" s="14" t="s">
        <v>32</v>
      </c>
      <c r="AX1537" s="14" t="s">
        <v>76</v>
      </c>
      <c r="AY1537" s="262" t="s">
        <v>156</v>
      </c>
    </row>
    <row r="1538" s="15" customFormat="1">
      <c r="A1538" s="15"/>
      <c r="B1538" s="263"/>
      <c r="C1538" s="264"/>
      <c r="D1538" s="243" t="s">
        <v>165</v>
      </c>
      <c r="E1538" s="265" t="s">
        <v>1</v>
      </c>
      <c r="F1538" s="266" t="s">
        <v>168</v>
      </c>
      <c r="G1538" s="264"/>
      <c r="H1538" s="267">
        <v>34.752000000000002</v>
      </c>
      <c r="I1538" s="268"/>
      <c r="J1538" s="264"/>
      <c r="K1538" s="264"/>
      <c r="L1538" s="269"/>
      <c r="M1538" s="270"/>
      <c r="N1538" s="271"/>
      <c r="O1538" s="271"/>
      <c r="P1538" s="271"/>
      <c r="Q1538" s="271"/>
      <c r="R1538" s="271"/>
      <c r="S1538" s="271"/>
      <c r="T1538" s="272"/>
      <c r="U1538" s="15"/>
      <c r="V1538" s="15"/>
      <c r="W1538" s="15"/>
      <c r="X1538" s="15"/>
      <c r="Y1538" s="15"/>
      <c r="Z1538" s="15"/>
      <c r="AA1538" s="15"/>
      <c r="AB1538" s="15"/>
      <c r="AC1538" s="15"/>
      <c r="AD1538" s="15"/>
      <c r="AE1538" s="15"/>
      <c r="AT1538" s="273" t="s">
        <v>165</v>
      </c>
      <c r="AU1538" s="273" t="s">
        <v>85</v>
      </c>
      <c r="AV1538" s="15" t="s">
        <v>163</v>
      </c>
      <c r="AW1538" s="15" t="s">
        <v>32</v>
      </c>
      <c r="AX1538" s="15" t="s">
        <v>83</v>
      </c>
      <c r="AY1538" s="273" t="s">
        <v>156</v>
      </c>
    </row>
    <row r="1539" s="2" customFormat="1" ht="24.15" customHeight="1">
      <c r="A1539" s="38"/>
      <c r="B1539" s="39"/>
      <c r="C1539" s="227" t="s">
        <v>1259</v>
      </c>
      <c r="D1539" s="227" t="s">
        <v>159</v>
      </c>
      <c r="E1539" s="228" t="s">
        <v>1260</v>
      </c>
      <c r="F1539" s="229" t="s">
        <v>1261</v>
      </c>
      <c r="G1539" s="230" t="s">
        <v>179</v>
      </c>
      <c r="H1539" s="231">
        <v>1.216</v>
      </c>
      <c r="I1539" s="232"/>
      <c r="J1539" s="233">
        <f>ROUND(I1539*H1539,2)</f>
        <v>0</v>
      </c>
      <c r="K1539" s="234"/>
      <c r="L1539" s="44"/>
      <c r="M1539" s="235" t="s">
        <v>1</v>
      </c>
      <c r="N1539" s="236" t="s">
        <v>41</v>
      </c>
      <c r="O1539" s="91"/>
      <c r="P1539" s="237">
        <f>O1539*H1539</f>
        <v>0</v>
      </c>
      <c r="Q1539" s="237">
        <v>0.022839999999999999</v>
      </c>
      <c r="R1539" s="237">
        <f>Q1539*H1539</f>
        <v>0.02777344</v>
      </c>
      <c r="S1539" s="237">
        <v>0</v>
      </c>
      <c r="T1539" s="238">
        <f>S1539*H1539</f>
        <v>0</v>
      </c>
      <c r="U1539" s="38"/>
      <c r="V1539" s="38"/>
      <c r="W1539" s="38"/>
      <c r="X1539" s="38"/>
      <c r="Y1539" s="38"/>
      <c r="Z1539" s="38"/>
      <c r="AA1539" s="38"/>
      <c r="AB1539" s="38"/>
      <c r="AC1539" s="38"/>
      <c r="AD1539" s="38"/>
      <c r="AE1539" s="38"/>
      <c r="AR1539" s="239" t="s">
        <v>222</v>
      </c>
      <c r="AT1539" s="239" t="s">
        <v>159</v>
      </c>
      <c r="AU1539" s="239" t="s">
        <v>85</v>
      </c>
      <c r="AY1539" s="17" t="s">
        <v>156</v>
      </c>
      <c r="BE1539" s="240">
        <f>IF(N1539="základní",J1539,0)</f>
        <v>0</v>
      </c>
      <c r="BF1539" s="240">
        <f>IF(N1539="snížená",J1539,0)</f>
        <v>0</v>
      </c>
      <c r="BG1539" s="240">
        <f>IF(N1539="zákl. přenesená",J1539,0)</f>
        <v>0</v>
      </c>
      <c r="BH1539" s="240">
        <f>IF(N1539="sníž. přenesená",J1539,0)</f>
        <v>0</v>
      </c>
      <c r="BI1539" s="240">
        <f>IF(N1539="nulová",J1539,0)</f>
        <v>0</v>
      </c>
      <c r="BJ1539" s="17" t="s">
        <v>83</v>
      </c>
      <c r="BK1539" s="240">
        <f>ROUND(I1539*H1539,2)</f>
        <v>0</v>
      </c>
      <c r="BL1539" s="17" t="s">
        <v>222</v>
      </c>
      <c r="BM1539" s="239" t="s">
        <v>1262</v>
      </c>
    </row>
    <row r="1540" s="13" customFormat="1">
      <c r="A1540" s="13"/>
      <c r="B1540" s="241"/>
      <c r="C1540" s="242"/>
      <c r="D1540" s="243" t="s">
        <v>165</v>
      </c>
      <c r="E1540" s="244" t="s">
        <v>1</v>
      </c>
      <c r="F1540" s="245" t="s">
        <v>210</v>
      </c>
      <c r="G1540" s="242"/>
      <c r="H1540" s="244" t="s">
        <v>1</v>
      </c>
      <c r="I1540" s="246"/>
      <c r="J1540" s="242"/>
      <c r="K1540" s="242"/>
      <c r="L1540" s="247"/>
      <c r="M1540" s="248"/>
      <c r="N1540" s="249"/>
      <c r="O1540" s="249"/>
      <c r="P1540" s="249"/>
      <c r="Q1540" s="249"/>
      <c r="R1540" s="249"/>
      <c r="S1540" s="249"/>
      <c r="T1540" s="250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51" t="s">
        <v>165</v>
      </c>
      <c r="AU1540" s="251" t="s">
        <v>85</v>
      </c>
      <c r="AV1540" s="13" t="s">
        <v>83</v>
      </c>
      <c r="AW1540" s="13" t="s">
        <v>32</v>
      </c>
      <c r="AX1540" s="13" t="s">
        <v>76</v>
      </c>
      <c r="AY1540" s="251" t="s">
        <v>156</v>
      </c>
    </row>
    <row r="1541" s="14" customFormat="1">
      <c r="A1541" s="14"/>
      <c r="B1541" s="252"/>
      <c r="C1541" s="253"/>
      <c r="D1541" s="243" t="s">
        <v>165</v>
      </c>
      <c r="E1541" s="254" t="s">
        <v>1</v>
      </c>
      <c r="F1541" s="255" t="s">
        <v>1263</v>
      </c>
      <c r="G1541" s="253"/>
      <c r="H1541" s="256">
        <v>1.216</v>
      </c>
      <c r="I1541" s="257"/>
      <c r="J1541" s="253"/>
      <c r="K1541" s="253"/>
      <c r="L1541" s="258"/>
      <c r="M1541" s="259"/>
      <c r="N1541" s="260"/>
      <c r="O1541" s="260"/>
      <c r="P1541" s="260"/>
      <c r="Q1541" s="260"/>
      <c r="R1541" s="260"/>
      <c r="S1541" s="260"/>
      <c r="T1541" s="261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62" t="s">
        <v>165</v>
      </c>
      <c r="AU1541" s="262" t="s">
        <v>85</v>
      </c>
      <c r="AV1541" s="14" t="s">
        <v>85</v>
      </c>
      <c r="AW1541" s="14" t="s">
        <v>32</v>
      </c>
      <c r="AX1541" s="14" t="s">
        <v>76</v>
      </c>
      <c r="AY1541" s="262" t="s">
        <v>156</v>
      </c>
    </row>
    <row r="1542" s="15" customFormat="1">
      <c r="A1542" s="15"/>
      <c r="B1542" s="263"/>
      <c r="C1542" s="264"/>
      <c r="D1542" s="243" t="s">
        <v>165</v>
      </c>
      <c r="E1542" s="265" t="s">
        <v>1</v>
      </c>
      <c r="F1542" s="266" t="s">
        <v>168</v>
      </c>
      <c r="G1542" s="264"/>
      <c r="H1542" s="267">
        <v>1.216</v>
      </c>
      <c r="I1542" s="268"/>
      <c r="J1542" s="264"/>
      <c r="K1542" s="264"/>
      <c r="L1542" s="269"/>
      <c r="M1542" s="270"/>
      <c r="N1542" s="271"/>
      <c r="O1542" s="271"/>
      <c r="P1542" s="271"/>
      <c r="Q1542" s="271"/>
      <c r="R1542" s="271"/>
      <c r="S1542" s="271"/>
      <c r="T1542" s="272"/>
      <c r="U1542" s="15"/>
      <c r="V1542" s="15"/>
      <c r="W1542" s="15"/>
      <c r="X1542" s="15"/>
      <c r="Y1542" s="15"/>
      <c r="Z1542" s="15"/>
      <c r="AA1542" s="15"/>
      <c r="AB1542" s="15"/>
      <c r="AC1542" s="15"/>
      <c r="AD1542" s="15"/>
      <c r="AE1542" s="15"/>
      <c r="AT1542" s="273" t="s">
        <v>165</v>
      </c>
      <c r="AU1542" s="273" t="s">
        <v>85</v>
      </c>
      <c r="AV1542" s="15" t="s">
        <v>163</v>
      </c>
      <c r="AW1542" s="15" t="s">
        <v>32</v>
      </c>
      <c r="AX1542" s="15" t="s">
        <v>83</v>
      </c>
      <c r="AY1542" s="273" t="s">
        <v>156</v>
      </c>
    </row>
    <row r="1543" s="2" customFormat="1" ht="33" customHeight="1">
      <c r="A1543" s="38"/>
      <c r="B1543" s="39"/>
      <c r="C1543" s="227" t="s">
        <v>1264</v>
      </c>
      <c r="D1543" s="227" t="s">
        <v>159</v>
      </c>
      <c r="E1543" s="228" t="s">
        <v>1265</v>
      </c>
      <c r="F1543" s="229" t="s">
        <v>1266</v>
      </c>
      <c r="G1543" s="230" t="s">
        <v>235</v>
      </c>
      <c r="H1543" s="231">
        <v>247.09999999999999</v>
      </c>
      <c r="I1543" s="232"/>
      <c r="J1543" s="233">
        <f>ROUND(I1543*H1543,2)</f>
        <v>0</v>
      </c>
      <c r="K1543" s="234"/>
      <c r="L1543" s="44"/>
      <c r="M1543" s="235" t="s">
        <v>1</v>
      </c>
      <c r="N1543" s="236" t="s">
        <v>41</v>
      </c>
      <c r="O1543" s="91"/>
      <c r="P1543" s="237">
        <f>O1543*H1543</f>
        <v>0</v>
      </c>
      <c r="Q1543" s="237">
        <v>0</v>
      </c>
      <c r="R1543" s="237">
        <f>Q1543*H1543</f>
        <v>0</v>
      </c>
      <c r="S1543" s="237">
        <v>0</v>
      </c>
      <c r="T1543" s="238">
        <f>S1543*H1543</f>
        <v>0</v>
      </c>
      <c r="U1543" s="38"/>
      <c r="V1543" s="38"/>
      <c r="W1543" s="38"/>
      <c r="X1543" s="38"/>
      <c r="Y1543" s="38"/>
      <c r="Z1543" s="38"/>
      <c r="AA1543" s="38"/>
      <c r="AB1543" s="38"/>
      <c r="AC1543" s="38"/>
      <c r="AD1543" s="38"/>
      <c r="AE1543" s="38"/>
      <c r="AR1543" s="239" t="s">
        <v>222</v>
      </c>
      <c r="AT1543" s="239" t="s">
        <v>159</v>
      </c>
      <c r="AU1543" s="239" t="s">
        <v>85</v>
      </c>
      <c r="AY1543" s="17" t="s">
        <v>156</v>
      </c>
      <c r="BE1543" s="240">
        <f>IF(N1543="základní",J1543,0)</f>
        <v>0</v>
      </c>
      <c r="BF1543" s="240">
        <f>IF(N1543="snížená",J1543,0)</f>
        <v>0</v>
      </c>
      <c r="BG1543" s="240">
        <f>IF(N1543="zákl. přenesená",J1543,0)</f>
        <v>0</v>
      </c>
      <c r="BH1543" s="240">
        <f>IF(N1543="sníž. přenesená",J1543,0)</f>
        <v>0</v>
      </c>
      <c r="BI1543" s="240">
        <f>IF(N1543="nulová",J1543,0)</f>
        <v>0</v>
      </c>
      <c r="BJ1543" s="17" t="s">
        <v>83</v>
      </c>
      <c r="BK1543" s="240">
        <f>ROUND(I1543*H1543,2)</f>
        <v>0</v>
      </c>
      <c r="BL1543" s="17" t="s">
        <v>222</v>
      </c>
      <c r="BM1543" s="239" t="s">
        <v>1267</v>
      </c>
    </row>
    <row r="1544" s="13" customFormat="1">
      <c r="A1544" s="13"/>
      <c r="B1544" s="241"/>
      <c r="C1544" s="242"/>
      <c r="D1544" s="243" t="s">
        <v>165</v>
      </c>
      <c r="E1544" s="244" t="s">
        <v>1</v>
      </c>
      <c r="F1544" s="245" t="s">
        <v>1081</v>
      </c>
      <c r="G1544" s="242"/>
      <c r="H1544" s="244" t="s">
        <v>1</v>
      </c>
      <c r="I1544" s="246"/>
      <c r="J1544" s="242"/>
      <c r="K1544" s="242"/>
      <c r="L1544" s="247"/>
      <c r="M1544" s="248"/>
      <c r="N1544" s="249"/>
      <c r="O1544" s="249"/>
      <c r="P1544" s="249"/>
      <c r="Q1544" s="249"/>
      <c r="R1544" s="249"/>
      <c r="S1544" s="249"/>
      <c r="T1544" s="250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51" t="s">
        <v>165</v>
      </c>
      <c r="AU1544" s="251" t="s">
        <v>85</v>
      </c>
      <c r="AV1544" s="13" t="s">
        <v>83</v>
      </c>
      <c r="AW1544" s="13" t="s">
        <v>32</v>
      </c>
      <c r="AX1544" s="13" t="s">
        <v>76</v>
      </c>
      <c r="AY1544" s="251" t="s">
        <v>156</v>
      </c>
    </row>
    <row r="1545" s="13" customFormat="1">
      <c r="A1545" s="13"/>
      <c r="B1545" s="241"/>
      <c r="C1545" s="242"/>
      <c r="D1545" s="243" t="s">
        <v>165</v>
      </c>
      <c r="E1545" s="244" t="s">
        <v>1</v>
      </c>
      <c r="F1545" s="245" t="s">
        <v>471</v>
      </c>
      <c r="G1545" s="242"/>
      <c r="H1545" s="244" t="s">
        <v>1</v>
      </c>
      <c r="I1545" s="246"/>
      <c r="J1545" s="242"/>
      <c r="K1545" s="242"/>
      <c r="L1545" s="247"/>
      <c r="M1545" s="248"/>
      <c r="N1545" s="249"/>
      <c r="O1545" s="249"/>
      <c r="P1545" s="249"/>
      <c r="Q1545" s="249"/>
      <c r="R1545" s="249"/>
      <c r="S1545" s="249"/>
      <c r="T1545" s="250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51" t="s">
        <v>165</v>
      </c>
      <c r="AU1545" s="251" t="s">
        <v>85</v>
      </c>
      <c r="AV1545" s="13" t="s">
        <v>83</v>
      </c>
      <c r="AW1545" s="13" t="s">
        <v>32</v>
      </c>
      <c r="AX1545" s="13" t="s">
        <v>76</v>
      </c>
      <c r="AY1545" s="251" t="s">
        <v>156</v>
      </c>
    </row>
    <row r="1546" s="14" customFormat="1">
      <c r="A1546" s="14"/>
      <c r="B1546" s="252"/>
      <c r="C1546" s="253"/>
      <c r="D1546" s="243" t="s">
        <v>165</v>
      </c>
      <c r="E1546" s="254" t="s">
        <v>1</v>
      </c>
      <c r="F1546" s="255" t="s">
        <v>1268</v>
      </c>
      <c r="G1546" s="253"/>
      <c r="H1546" s="256">
        <v>39.200000000000003</v>
      </c>
      <c r="I1546" s="257"/>
      <c r="J1546" s="253"/>
      <c r="K1546" s="253"/>
      <c r="L1546" s="258"/>
      <c r="M1546" s="259"/>
      <c r="N1546" s="260"/>
      <c r="O1546" s="260"/>
      <c r="P1546" s="260"/>
      <c r="Q1546" s="260"/>
      <c r="R1546" s="260"/>
      <c r="S1546" s="260"/>
      <c r="T1546" s="261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62" t="s">
        <v>165</v>
      </c>
      <c r="AU1546" s="262" t="s">
        <v>85</v>
      </c>
      <c r="AV1546" s="14" t="s">
        <v>85</v>
      </c>
      <c r="AW1546" s="14" t="s">
        <v>32</v>
      </c>
      <c r="AX1546" s="14" t="s">
        <v>76</v>
      </c>
      <c r="AY1546" s="262" t="s">
        <v>156</v>
      </c>
    </row>
    <row r="1547" s="13" customFormat="1">
      <c r="A1547" s="13"/>
      <c r="B1547" s="241"/>
      <c r="C1547" s="242"/>
      <c r="D1547" s="243" t="s">
        <v>165</v>
      </c>
      <c r="E1547" s="244" t="s">
        <v>1</v>
      </c>
      <c r="F1547" s="245" t="s">
        <v>463</v>
      </c>
      <c r="G1547" s="242"/>
      <c r="H1547" s="244" t="s">
        <v>1</v>
      </c>
      <c r="I1547" s="246"/>
      <c r="J1547" s="242"/>
      <c r="K1547" s="242"/>
      <c r="L1547" s="247"/>
      <c r="M1547" s="248"/>
      <c r="N1547" s="249"/>
      <c r="O1547" s="249"/>
      <c r="P1547" s="249"/>
      <c r="Q1547" s="249"/>
      <c r="R1547" s="249"/>
      <c r="S1547" s="249"/>
      <c r="T1547" s="250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51" t="s">
        <v>165</v>
      </c>
      <c r="AU1547" s="251" t="s">
        <v>85</v>
      </c>
      <c r="AV1547" s="13" t="s">
        <v>83</v>
      </c>
      <c r="AW1547" s="13" t="s">
        <v>32</v>
      </c>
      <c r="AX1547" s="13" t="s">
        <v>76</v>
      </c>
      <c r="AY1547" s="251" t="s">
        <v>156</v>
      </c>
    </row>
    <row r="1548" s="14" customFormat="1">
      <c r="A1548" s="14"/>
      <c r="B1548" s="252"/>
      <c r="C1548" s="253"/>
      <c r="D1548" s="243" t="s">
        <v>165</v>
      </c>
      <c r="E1548" s="254" t="s">
        <v>1</v>
      </c>
      <c r="F1548" s="255" t="s">
        <v>1269</v>
      </c>
      <c r="G1548" s="253"/>
      <c r="H1548" s="256">
        <v>207.90000000000001</v>
      </c>
      <c r="I1548" s="257"/>
      <c r="J1548" s="253"/>
      <c r="K1548" s="253"/>
      <c r="L1548" s="258"/>
      <c r="M1548" s="259"/>
      <c r="N1548" s="260"/>
      <c r="O1548" s="260"/>
      <c r="P1548" s="260"/>
      <c r="Q1548" s="260"/>
      <c r="R1548" s="260"/>
      <c r="S1548" s="260"/>
      <c r="T1548" s="261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62" t="s">
        <v>165</v>
      </c>
      <c r="AU1548" s="262" t="s">
        <v>85</v>
      </c>
      <c r="AV1548" s="14" t="s">
        <v>85</v>
      </c>
      <c r="AW1548" s="14" t="s">
        <v>32</v>
      </c>
      <c r="AX1548" s="14" t="s">
        <v>76</v>
      </c>
      <c r="AY1548" s="262" t="s">
        <v>156</v>
      </c>
    </row>
    <row r="1549" s="15" customFormat="1">
      <c r="A1549" s="15"/>
      <c r="B1549" s="263"/>
      <c r="C1549" s="264"/>
      <c r="D1549" s="243" t="s">
        <v>165</v>
      </c>
      <c r="E1549" s="265" t="s">
        <v>1</v>
      </c>
      <c r="F1549" s="266" t="s">
        <v>168</v>
      </c>
      <c r="G1549" s="264"/>
      <c r="H1549" s="267">
        <v>247.10000000000002</v>
      </c>
      <c r="I1549" s="268"/>
      <c r="J1549" s="264"/>
      <c r="K1549" s="264"/>
      <c r="L1549" s="269"/>
      <c r="M1549" s="270"/>
      <c r="N1549" s="271"/>
      <c r="O1549" s="271"/>
      <c r="P1549" s="271"/>
      <c r="Q1549" s="271"/>
      <c r="R1549" s="271"/>
      <c r="S1549" s="271"/>
      <c r="T1549" s="272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T1549" s="273" t="s">
        <v>165</v>
      </c>
      <c r="AU1549" s="273" t="s">
        <v>85</v>
      </c>
      <c r="AV1549" s="15" t="s">
        <v>163</v>
      </c>
      <c r="AW1549" s="15" t="s">
        <v>32</v>
      </c>
      <c r="AX1549" s="15" t="s">
        <v>83</v>
      </c>
      <c r="AY1549" s="273" t="s">
        <v>156</v>
      </c>
    </row>
    <row r="1550" s="2" customFormat="1" ht="21.75" customHeight="1">
      <c r="A1550" s="38"/>
      <c r="B1550" s="39"/>
      <c r="C1550" s="277" t="s">
        <v>1270</v>
      </c>
      <c r="D1550" s="277" t="s">
        <v>355</v>
      </c>
      <c r="E1550" s="278" t="s">
        <v>1271</v>
      </c>
      <c r="F1550" s="279" t="s">
        <v>1272</v>
      </c>
      <c r="G1550" s="280" t="s">
        <v>179</v>
      </c>
      <c r="H1550" s="281">
        <v>7.6840000000000002</v>
      </c>
      <c r="I1550" s="282"/>
      <c r="J1550" s="283">
        <f>ROUND(I1550*H1550,2)</f>
        <v>0</v>
      </c>
      <c r="K1550" s="284"/>
      <c r="L1550" s="285"/>
      <c r="M1550" s="286" t="s">
        <v>1</v>
      </c>
      <c r="N1550" s="287" t="s">
        <v>41</v>
      </c>
      <c r="O1550" s="91"/>
      <c r="P1550" s="237">
        <f>O1550*H1550</f>
        <v>0</v>
      </c>
      <c r="Q1550" s="237">
        <v>0.55000000000000004</v>
      </c>
      <c r="R1550" s="237">
        <f>Q1550*H1550</f>
        <v>4.2262000000000004</v>
      </c>
      <c r="S1550" s="237">
        <v>0</v>
      </c>
      <c r="T1550" s="238">
        <f>S1550*H1550</f>
        <v>0</v>
      </c>
      <c r="U1550" s="38"/>
      <c r="V1550" s="38"/>
      <c r="W1550" s="38"/>
      <c r="X1550" s="38"/>
      <c r="Y1550" s="38"/>
      <c r="Z1550" s="38"/>
      <c r="AA1550" s="38"/>
      <c r="AB1550" s="38"/>
      <c r="AC1550" s="38"/>
      <c r="AD1550" s="38"/>
      <c r="AE1550" s="38"/>
      <c r="AR1550" s="239" t="s">
        <v>501</v>
      </c>
      <c r="AT1550" s="239" t="s">
        <v>355</v>
      </c>
      <c r="AU1550" s="239" t="s">
        <v>85</v>
      </c>
      <c r="AY1550" s="17" t="s">
        <v>156</v>
      </c>
      <c r="BE1550" s="240">
        <f>IF(N1550="základní",J1550,0)</f>
        <v>0</v>
      </c>
      <c r="BF1550" s="240">
        <f>IF(N1550="snížená",J1550,0)</f>
        <v>0</v>
      </c>
      <c r="BG1550" s="240">
        <f>IF(N1550="zákl. přenesená",J1550,0)</f>
        <v>0</v>
      </c>
      <c r="BH1550" s="240">
        <f>IF(N1550="sníž. přenesená",J1550,0)</f>
        <v>0</v>
      </c>
      <c r="BI1550" s="240">
        <f>IF(N1550="nulová",J1550,0)</f>
        <v>0</v>
      </c>
      <c r="BJ1550" s="17" t="s">
        <v>83</v>
      </c>
      <c r="BK1550" s="240">
        <f>ROUND(I1550*H1550,2)</f>
        <v>0</v>
      </c>
      <c r="BL1550" s="17" t="s">
        <v>222</v>
      </c>
      <c r="BM1550" s="239" t="s">
        <v>1273</v>
      </c>
    </row>
    <row r="1551" s="13" customFormat="1">
      <c r="A1551" s="13"/>
      <c r="B1551" s="241"/>
      <c r="C1551" s="242"/>
      <c r="D1551" s="243" t="s">
        <v>165</v>
      </c>
      <c r="E1551" s="244" t="s">
        <v>1</v>
      </c>
      <c r="F1551" s="245" t="s">
        <v>1081</v>
      </c>
      <c r="G1551" s="242"/>
      <c r="H1551" s="244" t="s">
        <v>1</v>
      </c>
      <c r="I1551" s="246"/>
      <c r="J1551" s="242"/>
      <c r="K1551" s="242"/>
      <c r="L1551" s="247"/>
      <c r="M1551" s="248"/>
      <c r="N1551" s="249"/>
      <c r="O1551" s="249"/>
      <c r="P1551" s="249"/>
      <c r="Q1551" s="249"/>
      <c r="R1551" s="249"/>
      <c r="S1551" s="249"/>
      <c r="T1551" s="250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51" t="s">
        <v>165</v>
      </c>
      <c r="AU1551" s="251" t="s">
        <v>85</v>
      </c>
      <c r="AV1551" s="13" t="s">
        <v>83</v>
      </c>
      <c r="AW1551" s="13" t="s">
        <v>32</v>
      </c>
      <c r="AX1551" s="13" t="s">
        <v>76</v>
      </c>
      <c r="AY1551" s="251" t="s">
        <v>156</v>
      </c>
    </row>
    <row r="1552" s="13" customFormat="1">
      <c r="A1552" s="13"/>
      <c r="B1552" s="241"/>
      <c r="C1552" s="242"/>
      <c r="D1552" s="243" t="s">
        <v>165</v>
      </c>
      <c r="E1552" s="244" t="s">
        <v>1</v>
      </c>
      <c r="F1552" s="245" t="s">
        <v>463</v>
      </c>
      <c r="G1552" s="242"/>
      <c r="H1552" s="244" t="s">
        <v>1</v>
      </c>
      <c r="I1552" s="246"/>
      <c r="J1552" s="242"/>
      <c r="K1552" s="242"/>
      <c r="L1552" s="247"/>
      <c r="M1552" s="248"/>
      <c r="N1552" s="249"/>
      <c r="O1552" s="249"/>
      <c r="P1552" s="249"/>
      <c r="Q1552" s="249"/>
      <c r="R1552" s="249"/>
      <c r="S1552" s="249"/>
      <c r="T1552" s="250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51" t="s">
        <v>165</v>
      </c>
      <c r="AU1552" s="251" t="s">
        <v>85</v>
      </c>
      <c r="AV1552" s="13" t="s">
        <v>83</v>
      </c>
      <c r="AW1552" s="13" t="s">
        <v>32</v>
      </c>
      <c r="AX1552" s="13" t="s">
        <v>76</v>
      </c>
      <c r="AY1552" s="251" t="s">
        <v>156</v>
      </c>
    </row>
    <row r="1553" s="14" customFormat="1">
      <c r="A1553" s="14"/>
      <c r="B1553" s="252"/>
      <c r="C1553" s="253"/>
      <c r="D1553" s="243" t="s">
        <v>165</v>
      </c>
      <c r="E1553" s="254" t="s">
        <v>1</v>
      </c>
      <c r="F1553" s="255" t="s">
        <v>1274</v>
      </c>
      <c r="G1553" s="253"/>
      <c r="H1553" s="256">
        <v>6.9850000000000003</v>
      </c>
      <c r="I1553" s="257"/>
      <c r="J1553" s="253"/>
      <c r="K1553" s="253"/>
      <c r="L1553" s="258"/>
      <c r="M1553" s="259"/>
      <c r="N1553" s="260"/>
      <c r="O1553" s="260"/>
      <c r="P1553" s="260"/>
      <c r="Q1553" s="260"/>
      <c r="R1553" s="260"/>
      <c r="S1553" s="260"/>
      <c r="T1553" s="261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62" t="s">
        <v>165</v>
      </c>
      <c r="AU1553" s="262" t="s">
        <v>85</v>
      </c>
      <c r="AV1553" s="14" t="s">
        <v>85</v>
      </c>
      <c r="AW1553" s="14" t="s">
        <v>32</v>
      </c>
      <c r="AX1553" s="14" t="s">
        <v>76</v>
      </c>
      <c r="AY1553" s="262" t="s">
        <v>156</v>
      </c>
    </row>
    <row r="1554" s="15" customFormat="1">
      <c r="A1554" s="15"/>
      <c r="B1554" s="263"/>
      <c r="C1554" s="264"/>
      <c r="D1554" s="243" t="s">
        <v>165</v>
      </c>
      <c r="E1554" s="265" t="s">
        <v>1</v>
      </c>
      <c r="F1554" s="266" t="s">
        <v>168</v>
      </c>
      <c r="G1554" s="264"/>
      <c r="H1554" s="267">
        <v>6.9850000000000003</v>
      </c>
      <c r="I1554" s="268"/>
      <c r="J1554" s="264"/>
      <c r="K1554" s="264"/>
      <c r="L1554" s="269"/>
      <c r="M1554" s="270"/>
      <c r="N1554" s="271"/>
      <c r="O1554" s="271"/>
      <c r="P1554" s="271"/>
      <c r="Q1554" s="271"/>
      <c r="R1554" s="271"/>
      <c r="S1554" s="271"/>
      <c r="T1554" s="272"/>
      <c r="U1554" s="15"/>
      <c r="V1554" s="15"/>
      <c r="W1554" s="15"/>
      <c r="X1554" s="15"/>
      <c r="Y1554" s="15"/>
      <c r="Z1554" s="15"/>
      <c r="AA1554" s="15"/>
      <c r="AB1554" s="15"/>
      <c r="AC1554" s="15"/>
      <c r="AD1554" s="15"/>
      <c r="AE1554" s="15"/>
      <c r="AT1554" s="273" t="s">
        <v>165</v>
      </c>
      <c r="AU1554" s="273" t="s">
        <v>85</v>
      </c>
      <c r="AV1554" s="15" t="s">
        <v>163</v>
      </c>
      <c r="AW1554" s="15" t="s">
        <v>32</v>
      </c>
      <c r="AX1554" s="15" t="s">
        <v>83</v>
      </c>
      <c r="AY1554" s="273" t="s">
        <v>156</v>
      </c>
    </row>
    <row r="1555" s="14" customFormat="1">
      <c r="A1555" s="14"/>
      <c r="B1555" s="252"/>
      <c r="C1555" s="253"/>
      <c r="D1555" s="243" t="s">
        <v>165</v>
      </c>
      <c r="E1555" s="253"/>
      <c r="F1555" s="255" t="s">
        <v>1275</v>
      </c>
      <c r="G1555" s="253"/>
      <c r="H1555" s="256">
        <v>7.6840000000000002</v>
      </c>
      <c r="I1555" s="257"/>
      <c r="J1555" s="253"/>
      <c r="K1555" s="253"/>
      <c r="L1555" s="258"/>
      <c r="M1555" s="259"/>
      <c r="N1555" s="260"/>
      <c r="O1555" s="260"/>
      <c r="P1555" s="260"/>
      <c r="Q1555" s="260"/>
      <c r="R1555" s="260"/>
      <c r="S1555" s="260"/>
      <c r="T1555" s="261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62" t="s">
        <v>165</v>
      </c>
      <c r="AU1555" s="262" t="s">
        <v>85</v>
      </c>
      <c r="AV1555" s="14" t="s">
        <v>85</v>
      </c>
      <c r="AW1555" s="14" t="s">
        <v>4</v>
      </c>
      <c r="AX1555" s="14" t="s">
        <v>83</v>
      </c>
      <c r="AY1555" s="262" t="s">
        <v>156</v>
      </c>
    </row>
    <row r="1556" s="2" customFormat="1" ht="21.75" customHeight="1">
      <c r="A1556" s="38"/>
      <c r="B1556" s="39"/>
      <c r="C1556" s="277" t="s">
        <v>1276</v>
      </c>
      <c r="D1556" s="277" t="s">
        <v>355</v>
      </c>
      <c r="E1556" s="278" t="s">
        <v>1277</v>
      </c>
      <c r="F1556" s="279" t="s">
        <v>1278</v>
      </c>
      <c r="G1556" s="280" t="s">
        <v>179</v>
      </c>
      <c r="H1556" s="281">
        <v>1.4490000000000001</v>
      </c>
      <c r="I1556" s="282"/>
      <c r="J1556" s="283">
        <f>ROUND(I1556*H1556,2)</f>
        <v>0</v>
      </c>
      <c r="K1556" s="284"/>
      <c r="L1556" s="285"/>
      <c r="M1556" s="286" t="s">
        <v>1</v>
      </c>
      <c r="N1556" s="287" t="s">
        <v>41</v>
      </c>
      <c r="O1556" s="91"/>
      <c r="P1556" s="237">
        <f>O1556*H1556</f>
        <v>0</v>
      </c>
      <c r="Q1556" s="237">
        <v>0.55000000000000004</v>
      </c>
      <c r="R1556" s="237">
        <f>Q1556*H1556</f>
        <v>0.79695000000000005</v>
      </c>
      <c r="S1556" s="237">
        <v>0</v>
      </c>
      <c r="T1556" s="238">
        <f>S1556*H1556</f>
        <v>0</v>
      </c>
      <c r="U1556" s="38"/>
      <c r="V1556" s="38"/>
      <c r="W1556" s="38"/>
      <c r="X1556" s="38"/>
      <c r="Y1556" s="38"/>
      <c r="Z1556" s="38"/>
      <c r="AA1556" s="38"/>
      <c r="AB1556" s="38"/>
      <c r="AC1556" s="38"/>
      <c r="AD1556" s="38"/>
      <c r="AE1556" s="38"/>
      <c r="AR1556" s="239" t="s">
        <v>501</v>
      </c>
      <c r="AT1556" s="239" t="s">
        <v>355</v>
      </c>
      <c r="AU1556" s="239" t="s">
        <v>85</v>
      </c>
      <c r="AY1556" s="17" t="s">
        <v>156</v>
      </c>
      <c r="BE1556" s="240">
        <f>IF(N1556="základní",J1556,0)</f>
        <v>0</v>
      </c>
      <c r="BF1556" s="240">
        <f>IF(N1556="snížená",J1556,0)</f>
        <v>0</v>
      </c>
      <c r="BG1556" s="240">
        <f>IF(N1556="zákl. přenesená",J1556,0)</f>
        <v>0</v>
      </c>
      <c r="BH1556" s="240">
        <f>IF(N1556="sníž. přenesená",J1556,0)</f>
        <v>0</v>
      </c>
      <c r="BI1556" s="240">
        <f>IF(N1556="nulová",J1556,0)</f>
        <v>0</v>
      </c>
      <c r="BJ1556" s="17" t="s">
        <v>83</v>
      </c>
      <c r="BK1556" s="240">
        <f>ROUND(I1556*H1556,2)</f>
        <v>0</v>
      </c>
      <c r="BL1556" s="17" t="s">
        <v>222</v>
      </c>
      <c r="BM1556" s="239" t="s">
        <v>1279</v>
      </c>
    </row>
    <row r="1557" s="13" customFormat="1">
      <c r="A1557" s="13"/>
      <c r="B1557" s="241"/>
      <c r="C1557" s="242"/>
      <c r="D1557" s="243" t="s">
        <v>165</v>
      </c>
      <c r="E1557" s="244" t="s">
        <v>1</v>
      </c>
      <c r="F1557" s="245" t="s">
        <v>1081</v>
      </c>
      <c r="G1557" s="242"/>
      <c r="H1557" s="244" t="s">
        <v>1</v>
      </c>
      <c r="I1557" s="246"/>
      <c r="J1557" s="242"/>
      <c r="K1557" s="242"/>
      <c r="L1557" s="247"/>
      <c r="M1557" s="248"/>
      <c r="N1557" s="249"/>
      <c r="O1557" s="249"/>
      <c r="P1557" s="249"/>
      <c r="Q1557" s="249"/>
      <c r="R1557" s="249"/>
      <c r="S1557" s="249"/>
      <c r="T1557" s="250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51" t="s">
        <v>165</v>
      </c>
      <c r="AU1557" s="251" t="s">
        <v>85</v>
      </c>
      <c r="AV1557" s="13" t="s">
        <v>83</v>
      </c>
      <c r="AW1557" s="13" t="s">
        <v>32</v>
      </c>
      <c r="AX1557" s="13" t="s">
        <v>76</v>
      </c>
      <c r="AY1557" s="251" t="s">
        <v>156</v>
      </c>
    </row>
    <row r="1558" s="13" customFormat="1">
      <c r="A1558" s="13"/>
      <c r="B1558" s="241"/>
      <c r="C1558" s="242"/>
      <c r="D1558" s="243" t="s">
        <v>165</v>
      </c>
      <c r="E1558" s="244" t="s">
        <v>1</v>
      </c>
      <c r="F1558" s="245" t="s">
        <v>471</v>
      </c>
      <c r="G1558" s="242"/>
      <c r="H1558" s="244" t="s">
        <v>1</v>
      </c>
      <c r="I1558" s="246"/>
      <c r="J1558" s="242"/>
      <c r="K1558" s="242"/>
      <c r="L1558" s="247"/>
      <c r="M1558" s="248"/>
      <c r="N1558" s="249"/>
      <c r="O1558" s="249"/>
      <c r="P1558" s="249"/>
      <c r="Q1558" s="249"/>
      <c r="R1558" s="249"/>
      <c r="S1558" s="249"/>
      <c r="T1558" s="250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51" t="s">
        <v>165</v>
      </c>
      <c r="AU1558" s="251" t="s">
        <v>85</v>
      </c>
      <c r="AV1558" s="13" t="s">
        <v>83</v>
      </c>
      <c r="AW1558" s="13" t="s">
        <v>32</v>
      </c>
      <c r="AX1558" s="13" t="s">
        <v>76</v>
      </c>
      <c r="AY1558" s="251" t="s">
        <v>156</v>
      </c>
    </row>
    <row r="1559" s="14" customFormat="1">
      <c r="A1559" s="14"/>
      <c r="B1559" s="252"/>
      <c r="C1559" s="253"/>
      <c r="D1559" s="243" t="s">
        <v>165</v>
      </c>
      <c r="E1559" s="254" t="s">
        <v>1</v>
      </c>
      <c r="F1559" s="255" t="s">
        <v>1280</v>
      </c>
      <c r="G1559" s="253"/>
      <c r="H1559" s="256">
        <v>1.317</v>
      </c>
      <c r="I1559" s="257"/>
      <c r="J1559" s="253"/>
      <c r="K1559" s="253"/>
      <c r="L1559" s="258"/>
      <c r="M1559" s="259"/>
      <c r="N1559" s="260"/>
      <c r="O1559" s="260"/>
      <c r="P1559" s="260"/>
      <c r="Q1559" s="260"/>
      <c r="R1559" s="260"/>
      <c r="S1559" s="260"/>
      <c r="T1559" s="261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62" t="s">
        <v>165</v>
      </c>
      <c r="AU1559" s="262" t="s">
        <v>85</v>
      </c>
      <c r="AV1559" s="14" t="s">
        <v>85</v>
      </c>
      <c r="AW1559" s="14" t="s">
        <v>32</v>
      </c>
      <c r="AX1559" s="14" t="s">
        <v>76</v>
      </c>
      <c r="AY1559" s="262" t="s">
        <v>156</v>
      </c>
    </row>
    <row r="1560" s="15" customFormat="1">
      <c r="A1560" s="15"/>
      <c r="B1560" s="263"/>
      <c r="C1560" s="264"/>
      <c r="D1560" s="243" t="s">
        <v>165</v>
      </c>
      <c r="E1560" s="265" t="s">
        <v>1</v>
      </c>
      <c r="F1560" s="266" t="s">
        <v>168</v>
      </c>
      <c r="G1560" s="264"/>
      <c r="H1560" s="267">
        <v>1.317</v>
      </c>
      <c r="I1560" s="268"/>
      <c r="J1560" s="264"/>
      <c r="K1560" s="264"/>
      <c r="L1560" s="269"/>
      <c r="M1560" s="270"/>
      <c r="N1560" s="271"/>
      <c r="O1560" s="271"/>
      <c r="P1560" s="271"/>
      <c r="Q1560" s="271"/>
      <c r="R1560" s="271"/>
      <c r="S1560" s="271"/>
      <c r="T1560" s="272"/>
      <c r="U1560" s="15"/>
      <c r="V1560" s="15"/>
      <c r="W1560" s="15"/>
      <c r="X1560" s="15"/>
      <c r="Y1560" s="15"/>
      <c r="Z1560" s="15"/>
      <c r="AA1560" s="15"/>
      <c r="AB1560" s="15"/>
      <c r="AC1560" s="15"/>
      <c r="AD1560" s="15"/>
      <c r="AE1560" s="15"/>
      <c r="AT1560" s="273" t="s">
        <v>165</v>
      </c>
      <c r="AU1560" s="273" t="s">
        <v>85</v>
      </c>
      <c r="AV1560" s="15" t="s">
        <v>163</v>
      </c>
      <c r="AW1560" s="15" t="s">
        <v>32</v>
      </c>
      <c r="AX1560" s="15" t="s">
        <v>83</v>
      </c>
      <c r="AY1560" s="273" t="s">
        <v>156</v>
      </c>
    </row>
    <row r="1561" s="14" customFormat="1">
      <c r="A1561" s="14"/>
      <c r="B1561" s="252"/>
      <c r="C1561" s="253"/>
      <c r="D1561" s="243" t="s">
        <v>165</v>
      </c>
      <c r="E1561" s="253"/>
      <c r="F1561" s="255" t="s">
        <v>1281</v>
      </c>
      <c r="G1561" s="253"/>
      <c r="H1561" s="256">
        <v>1.4490000000000001</v>
      </c>
      <c r="I1561" s="257"/>
      <c r="J1561" s="253"/>
      <c r="K1561" s="253"/>
      <c r="L1561" s="258"/>
      <c r="M1561" s="259"/>
      <c r="N1561" s="260"/>
      <c r="O1561" s="260"/>
      <c r="P1561" s="260"/>
      <c r="Q1561" s="260"/>
      <c r="R1561" s="260"/>
      <c r="S1561" s="260"/>
      <c r="T1561" s="261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62" t="s">
        <v>165</v>
      </c>
      <c r="AU1561" s="262" t="s">
        <v>85</v>
      </c>
      <c r="AV1561" s="14" t="s">
        <v>85</v>
      </c>
      <c r="AW1561" s="14" t="s">
        <v>4</v>
      </c>
      <c r="AX1561" s="14" t="s">
        <v>83</v>
      </c>
      <c r="AY1561" s="262" t="s">
        <v>156</v>
      </c>
    </row>
    <row r="1562" s="2" customFormat="1" ht="24.15" customHeight="1">
      <c r="A1562" s="38"/>
      <c r="B1562" s="39"/>
      <c r="C1562" s="227" t="s">
        <v>1282</v>
      </c>
      <c r="D1562" s="227" t="s">
        <v>159</v>
      </c>
      <c r="E1562" s="228" t="s">
        <v>1283</v>
      </c>
      <c r="F1562" s="229" t="s">
        <v>1284</v>
      </c>
      <c r="G1562" s="230" t="s">
        <v>179</v>
      </c>
      <c r="H1562" s="231">
        <v>9.1329999999999991</v>
      </c>
      <c r="I1562" s="232"/>
      <c r="J1562" s="233">
        <f>ROUND(I1562*H1562,2)</f>
        <v>0</v>
      </c>
      <c r="K1562" s="234"/>
      <c r="L1562" s="44"/>
      <c r="M1562" s="235" t="s">
        <v>1</v>
      </c>
      <c r="N1562" s="236" t="s">
        <v>41</v>
      </c>
      <c r="O1562" s="91"/>
      <c r="P1562" s="237">
        <f>O1562*H1562</f>
        <v>0</v>
      </c>
      <c r="Q1562" s="237">
        <v>0.0027200000000000002</v>
      </c>
      <c r="R1562" s="237">
        <f>Q1562*H1562</f>
        <v>0.024841760000000001</v>
      </c>
      <c r="S1562" s="237">
        <v>0</v>
      </c>
      <c r="T1562" s="238">
        <f>S1562*H1562</f>
        <v>0</v>
      </c>
      <c r="U1562" s="38"/>
      <c r="V1562" s="38"/>
      <c r="W1562" s="38"/>
      <c r="X1562" s="38"/>
      <c r="Y1562" s="38"/>
      <c r="Z1562" s="38"/>
      <c r="AA1562" s="38"/>
      <c r="AB1562" s="38"/>
      <c r="AC1562" s="38"/>
      <c r="AD1562" s="38"/>
      <c r="AE1562" s="38"/>
      <c r="AR1562" s="239" t="s">
        <v>222</v>
      </c>
      <c r="AT1562" s="239" t="s">
        <v>159</v>
      </c>
      <c r="AU1562" s="239" t="s">
        <v>85</v>
      </c>
      <c r="AY1562" s="17" t="s">
        <v>156</v>
      </c>
      <c r="BE1562" s="240">
        <f>IF(N1562="základní",J1562,0)</f>
        <v>0</v>
      </c>
      <c r="BF1562" s="240">
        <f>IF(N1562="snížená",J1562,0)</f>
        <v>0</v>
      </c>
      <c r="BG1562" s="240">
        <f>IF(N1562="zákl. přenesená",J1562,0)</f>
        <v>0</v>
      </c>
      <c r="BH1562" s="240">
        <f>IF(N1562="sníž. přenesená",J1562,0)</f>
        <v>0</v>
      </c>
      <c r="BI1562" s="240">
        <f>IF(N1562="nulová",J1562,0)</f>
        <v>0</v>
      </c>
      <c r="BJ1562" s="17" t="s">
        <v>83</v>
      </c>
      <c r="BK1562" s="240">
        <f>ROUND(I1562*H1562,2)</f>
        <v>0</v>
      </c>
      <c r="BL1562" s="17" t="s">
        <v>222</v>
      </c>
      <c r="BM1562" s="239" t="s">
        <v>1285</v>
      </c>
    </row>
    <row r="1563" s="13" customFormat="1">
      <c r="A1563" s="13"/>
      <c r="B1563" s="241"/>
      <c r="C1563" s="242"/>
      <c r="D1563" s="243" t="s">
        <v>165</v>
      </c>
      <c r="E1563" s="244" t="s">
        <v>1</v>
      </c>
      <c r="F1563" s="245" t="s">
        <v>210</v>
      </c>
      <c r="G1563" s="242"/>
      <c r="H1563" s="244" t="s">
        <v>1</v>
      </c>
      <c r="I1563" s="246"/>
      <c r="J1563" s="242"/>
      <c r="K1563" s="242"/>
      <c r="L1563" s="247"/>
      <c r="M1563" s="248"/>
      <c r="N1563" s="249"/>
      <c r="O1563" s="249"/>
      <c r="P1563" s="249"/>
      <c r="Q1563" s="249"/>
      <c r="R1563" s="249"/>
      <c r="S1563" s="249"/>
      <c r="T1563" s="250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51" t="s">
        <v>165</v>
      </c>
      <c r="AU1563" s="251" t="s">
        <v>85</v>
      </c>
      <c r="AV1563" s="13" t="s">
        <v>83</v>
      </c>
      <c r="AW1563" s="13" t="s">
        <v>32</v>
      </c>
      <c r="AX1563" s="13" t="s">
        <v>76</v>
      </c>
      <c r="AY1563" s="251" t="s">
        <v>156</v>
      </c>
    </row>
    <row r="1564" s="14" customFormat="1">
      <c r="A1564" s="14"/>
      <c r="B1564" s="252"/>
      <c r="C1564" s="253"/>
      <c r="D1564" s="243" t="s">
        <v>165</v>
      </c>
      <c r="E1564" s="254" t="s">
        <v>1</v>
      </c>
      <c r="F1564" s="255" t="s">
        <v>1234</v>
      </c>
      <c r="G1564" s="253"/>
      <c r="H1564" s="256">
        <v>7.6840000000000002</v>
      </c>
      <c r="I1564" s="257"/>
      <c r="J1564" s="253"/>
      <c r="K1564" s="253"/>
      <c r="L1564" s="258"/>
      <c r="M1564" s="259"/>
      <c r="N1564" s="260"/>
      <c r="O1564" s="260"/>
      <c r="P1564" s="260"/>
      <c r="Q1564" s="260"/>
      <c r="R1564" s="260"/>
      <c r="S1564" s="260"/>
      <c r="T1564" s="261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62" t="s">
        <v>165</v>
      </c>
      <c r="AU1564" s="262" t="s">
        <v>85</v>
      </c>
      <c r="AV1564" s="14" t="s">
        <v>85</v>
      </c>
      <c r="AW1564" s="14" t="s">
        <v>32</v>
      </c>
      <c r="AX1564" s="14" t="s">
        <v>76</v>
      </c>
      <c r="AY1564" s="262" t="s">
        <v>156</v>
      </c>
    </row>
    <row r="1565" s="14" customFormat="1">
      <c r="A1565" s="14"/>
      <c r="B1565" s="252"/>
      <c r="C1565" s="253"/>
      <c r="D1565" s="243" t="s">
        <v>165</v>
      </c>
      <c r="E1565" s="254" t="s">
        <v>1</v>
      </c>
      <c r="F1565" s="255" t="s">
        <v>1235</v>
      </c>
      <c r="G1565" s="253"/>
      <c r="H1565" s="256">
        <v>1.4490000000000001</v>
      </c>
      <c r="I1565" s="257"/>
      <c r="J1565" s="253"/>
      <c r="K1565" s="253"/>
      <c r="L1565" s="258"/>
      <c r="M1565" s="259"/>
      <c r="N1565" s="260"/>
      <c r="O1565" s="260"/>
      <c r="P1565" s="260"/>
      <c r="Q1565" s="260"/>
      <c r="R1565" s="260"/>
      <c r="S1565" s="260"/>
      <c r="T1565" s="261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62" t="s">
        <v>165</v>
      </c>
      <c r="AU1565" s="262" t="s">
        <v>85</v>
      </c>
      <c r="AV1565" s="14" t="s">
        <v>85</v>
      </c>
      <c r="AW1565" s="14" t="s">
        <v>32</v>
      </c>
      <c r="AX1565" s="14" t="s">
        <v>76</v>
      </c>
      <c r="AY1565" s="262" t="s">
        <v>156</v>
      </c>
    </row>
    <row r="1566" s="15" customFormat="1">
      <c r="A1566" s="15"/>
      <c r="B1566" s="263"/>
      <c r="C1566" s="264"/>
      <c r="D1566" s="243" t="s">
        <v>165</v>
      </c>
      <c r="E1566" s="265" t="s">
        <v>1</v>
      </c>
      <c r="F1566" s="266" t="s">
        <v>168</v>
      </c>
      <c r="G1566" s="264"/>
      <c r="H1566" s="267">
        <v>9.1330000000000009</v>
      </c>
      <c r="I1566" s="268"/>
      <c r="J1566" s="264"/>
      <c r="K1566" s="264"/>
      <c r="L1566" s="269"/>
      <c r="M1566" s="270"/>
      <c r="N1566" s="271"/>
      <c r="O1566" s="271"/>
      <c r="P1566" s="271"/>
      <c r="Q1566" s="271"/>
      <c r="R1566" s="271"/>
      <c r="S1566" s="271"/>
      <c r="T1566" s="272"/>
      <c r="U1566" s="15"/>
      <c r="V1566" s="15"/>
      <c r="W1566" s="15"/>
      <c r="X1566" s="15"/>
      <c r="Y1566" s="15"/>
      <c r="Z1566" s="15"/>
      <c r="AA1566" s="15"/>
      <c r="AB1566" s="15"/>
      <c r="AC1566" s="15"/>
      <c r="AD1566" s="15"/>
      <c r="AE1566" s="15"/>
      <c r="AT1566" s="273" t="s">
        <v>165</v>
      </c>
      <c r="AU1566" s="273" t="s">
        <v>85</v>
      </c>
      <c r="AV1566" s="15" t="s">
        <v>163</v>
      </c>
      <c r="AW1566" s="15" t="s">
        <v>32</v>
      </c>
      <c r="AX1566" s="15" t="s">
        <v>83</v>
      </c>
      <c r="AY1566" s="273" t="s">
        <v>156</v>
      </c>
    </row>
    <row r="1567" s="2" customFormat="1" ht="24.15" customHeight="1">
      <c r="A1567" s="38"/>
      <c r="B1567" s="39"/>
      <c r="C1567" s="227" t="s">
        <v>1286</v>
      </c>
      <c r="D1567" s="227" t="s">
        <v>159</v>
      </c>
      <c r="E1567" s="228" t="s">
        <v>1287</v>
      </c>
      <c r="F1567" s="229" t="s">
        <v>1288</v>
      </c>
      <c r="G1567" s="230" t="s">
        <v>1071</v>
      </c>
      <c r="H1567" s="288"/>
      <c r="I1567" s="232"/>
      <c r="J1567" s="233">
        <f>ROUND(I1567*H1567,2)</f>
        <v>0</v>
      </c>
      <c r="K1567" s="234"/>
      <c r="L1567" s="44"/>
      <c r="M1567" s="235" t="s">
        <v>1</v>
      </c>
      <c r="N1567" s="236" t="s">
        <v>41</v>
      </c>
      <c r="O1567" s="91"/>
      <c r="P1567" s="237">
        <f>O1567*H1567</f>
        <v>0</v>
      </c>
      <c r="Q1567" s="237">
        <v>0</v>
      </c>
      <c r="R1567" s="237">
        <f>Q1567*H1567</f>
        <v>0</v>
      </c>
      <c r="S1567" s="237">
        <v>0</v>
      </c>
      <c r="T1567" s="238">
        <f>S1567*H1567</f>
        <v>0</v>
      </c>
      <c r="U1567" s="38"/>
      <c r="V1567" s="38"/>
      <c r="W1567" s="38"/>
      <c r="X1567" s="38"/>
      <c r="Y1567" s="38"/>
      <c r="Z1567" s="38"/>
      <c r="AA1567" s="38"/>
      <c r="AB1567" s="38"/>
      <c r="AC1567" s="38"/>
      <c r="AD1567" s="38"/>
      <c r="AE1567" s="38"/>
      <c r="AR1567" s="239" t="s">
        <v>222</v>
      </c>
      <c r="AT1567" s="239" t="s">
        <v>159</v>
      </c>
      <c r="AU1567" s="239" t="s">
        <v>85</v>
      </c>
      <c r="AY1567" s="17" t="s">
        <v>156</v>
      </c>
      <c r="BE1567" s="240">
        <f>IF(N1567="základní",J1567,0)</f>
        <v>0</v>
      </c>
      <c r="BF1567" s="240">
        <f>IF(N1567="snížená",J1567,0)</f>
        <v>0</v>
      </c>
      <c r="BG1567" s="240">
        <f>IF(N1567="zákl. přenesená",J1567,0)</f>
        <v>0</v>
      </c>
      <c r="BH1567" s="240">
        <f>IF(N1567="sníž. přenesená",J1567,0)</f>
        <v>0</v>
      </c>
      <c r="BI1567" s="240">
        <f>IF(N1567="nulová",J1567,0)</f>
        <v>0</v>
      </c>
      <c r="BJ1567" s="17" t="s">
        <v>83</v>
      </c>
      <c r="BK1567" s="240">
        <f>ROUND(I1567*H1567,2)</f>
        <v>0</v>
      </c>
      <c r="BL1567" s="17" t="s">
        <v>222</v>
      </c>
      <c r="BM1567" s="239" t="s">
        <v>1289</v>
      </c>
    </row>
    <row r="1568" s="2" customFormat="1" ht="24.15" customHeight="1">
      <c r="A1568" s="38"/>
      <c r="B1568" s="39"/>
      <c r="C1568" s="227" t="s">
        <v>1290</v>
      </c>
      <c r="D1568" s="227" t="s">
        <v>159</v>
      </c>
      <c r="E1568" s="228" t="s">
        <v>1291</v>
      </c>
      <c r="F1568" s="229" t="s">
        <v>1292</v>
      </c>
      <c r="G1568" s="230" t="s">
        <v>1071</v>
      </c>
      <c r="H1568" s="288"/>
      <c r="I1568" s="232"/>
      <c r="J1568" s="233">
        <f>ROUND(I1568*H1568,2)</f>
        <v>0</v>
      </c>
      <c r="K1568" s="234"/>
      <c r="L1568" s="44"/>
      <c r="M1568" s="235" t="s">
        <v>1</v>
      </c>
      <c r="N1568" s="236" t="s">
        <v>41</v>
      </c>
      <c r="O1568" s="91"/>
      <c r="P1568" s="237">
        <f>O1568*H1568</f>
        <v>0</v>
      </c>
      <c r="Q1568" s="237">
        <v>0</v>
      </c>
      <c r="R1568" s="237">
        <f>Q1568*H1568</f>
        <v>0</v>
      </c>
      <c r="S1568" s="237">
        <v>0</v>
      </c>
      <c r="T1568" s="238">
        <f>S1568*H1568</f>
        <v>0</v>
      </c>
      <c r="U1568" s="38"/>
      <c r="V1568" s="38"/>
      <c r="W1568" s="38"/>
      <c r="X1568" s="38"/>
      <c r="Y1568" s="38"/>
      <c r="Z1568" s="38"/>
      <c r="AA1568" s="38"/>
      <c r="AB1568" s="38"/>
      <c r="AC1568" s="38"/>
      <c r="AD1568" s="38"/>
      <c r="AE1568" s="38"/>
      <c r="AR1568" s="239" t="s">
        <v>222</v>
      </c>
      <c r="AT1568" s="239" t="s">
        <v>159</v>
      </c>
      <c r="AU1568" s="239" t="s">
        <v>85</v>
      </c>
      <c r="AY1568" s="17" t="s">
        <v>156</v>
      </c>
      <c r="BE1568" s="240">
        <f>IF(N1568="základní",J1568,0)</f>
        <v>0</v>
      </c>
      <c r="BF1568" s="240">
        <f>IF(N1568="snížená",J1568,0)</f>
        <v>0</v>
      </c>
      <c r="BG1568" s="240">
        <f>IF(N1568="zákl. přenesená",J1568,0)</f>
        <v>0</v>
      </c>
      <c r="BH1568" s="240">
        <f>IF(N1568="sníž. přenesená",J1568,0)</f>
        <v>0</v>
      </c>
      <c r="BI1568" s="240">
        <f>IF(N1568="nulová",J1568,0)</f>
        <v>0</v>
      </c>
      <c r="BJ1568" s="17" t="s">
        <v>83</v>
      </c>
      <c r="BK1568" s="240">
        <f>ROUND(I1568*H1568,2)</f>
        <v>0</v>
      </c>
      <c r="BL1568" s="17" t="s">
        <v>222</v>
      </c>
      <c r="BM1568" s="239" t="s">
        <v>1293</v>
      </c>
    </row>
    <row r="1569" s="12" customFormat="1" ht="22.8" customHeight="1">
      <c r="A1569" s="12"/>
      <c r="B1569" s="211"/>
      <c r="C1569" s="212"/>
      <c r="D1569" s="213" t="s">
        <v>75</v>
      </c>
      <c r="E1569" s="225" t="s">
        <v>1294</v>
      </c>
      <c r="F1569" s="225" t="s">
        <v>1295</v>
      </c>
      <c r="G1569" s="212"/>
      <c r="H1569" s="212"/>
      <c r="I1569" s="215"/>
      <c r="J1569" s="226">
        <f>BK1569</f>
        <v>0</v>
      </c>
      <c r="K1569" s="212"/>
      <c r="L1569" s="217"/>
      <c r="M1569" s="218"/>
      <c r="N1569" s="219"/>
      <c r="O1569" s="219"/>
      <c r="P1569" s="220">
        <f>SUM(P1570:P1617)</f>
        <v>0</v>
      </c>
      <c r="Q1569" s="219"/>
      <c r="R1569" s="220">
        <f>SUM(R1570:R1617)</f>
        <v>3.3273708000000002</v>
      </c>
      <c r="S1569" s="219"/>
      <c r="T1569" s="221">
        <f>SUM(T1570:T1617)</f>
        <v>0</v>
      </c>
      <c r="U1569" s="12"/>
      <c r="V1569" s="12"/>
      <c r="W1569" s="12"/>
      <c r="X1569" s="12"/>
      <c r="Y1569" s="12"/>
      <c r="Z1569" s="12"/>
      <c r="AA1569" s="12"/>
      <c r="AB1569" s="12"/>
      <c r="AC1569" s="12"/>
      <c r="AD1569" s="12"/>
      <c r="AE1569" s="12"/>
      <c r="AR1569" s="222" t="s">
        <v>85</v>
      </c>
      <c r="AT1569" s="223" t="s">
        <v>75</v>
      </c>
      <c r="AU1569" s="223" t="s">
        <v>83</v>
      </c>
      <c r="AY1569" s="222" t="s">
        <v>156</v>
      </c>
      <c r="BK1569" s="224">
        <f>SUM(BK1570:BK1617)</f>
        <v>0</v>
      </c>
    </row>
    <row r="1570" s="2" customFormat="1" ht="24.15" customHeight="1">
      <c r="A1570" s="38"/>
      <c r="B1570" s="39"/>
      <c r="C1570" s="227" t="s">
        <v>1296</v>
      </c>
      <c r="D1570" s="227" t="s">
        <v>159</v>
      </c>
      <c r="E1570" s="228" t="s">
        <v>1297</v>
      </c>
      <c r="F1570" s="229" t="s">
        <v>1298</v>
      </c>
      <c r="G1570" s="230" t="s">
        <v>162</v>
      </c>
      <c r="H1570" s="231">
        <v>34.350000000000001</v>
      </c>
      <c r="I1570" s="232"/>
      <c r="J1570" s="233">
        <f>ROUND(I1570*H1570,2)</f>
        <v>0</v>
      </c>
      <c r="K1570" s="234"/>
      <c r="L1570" s="44"/>
      <c r="M1570" s="235" t="s">
        <v>1</v>
      </c>
      <c r="N1570" s="236" t="s">
        <v>41</v>
      </c>
      <c r="O1570" s="91"/>
      <c r="P1570" s="237">
        <f>O1570*H1570</f>
        <v>0</v>
      </c>
      <c r="Q1570" s="237">
        <v>0.027199999999999998</v>
      </c>
      <c r="R1570" s="237">
        <f>Q1570*H1570</f>
        <v>0.93432000000000004</v>
      </c>
      <c r="S1570" s="237">
        <v>0</v>
      </c>
      <c r="T1570" s="238">
        <f>S1570*H1570</f>
        <v>0</v>
      </c>
      <c r="U1570" s="38"/>
      <c r="V1570" s="38"/>
      <c r="W1570" s="38"/>
      <c r="X1570" s="38"/>
      <c r="Y1570" s="38"/>
      <c r="Z1570" s="38"/>
      <c r="AA1570" s="38"/>
      <c r="AB1570" s="38"/>
      <c r="AC1570" s="38"/>
      <c r="AD1570" s="38"/>
      <c r="AE1570" s="38"/>
      <c r="AR1570" s="239" t="s">
        <v>222</v>
      </c>
      <c r="AT1570" s="239" t="s">
        <v>159</v>
      </c>
      <c r="AU1570" s="239" t="s">
        <v>85</v>
      </c>
      <c r="AY1570" s="17" t="s">
        <v>156</v>
      </c>
      <c r="BE1570" s="240">
        <f>IF(N1570="základní",J1570,0)</f>
        <v>0</v>
      </c>
      <c r="BF1570" s="240">
        <f>IF(N1570="snížená",J1570,0)</f>
        <v>0</v>
      </c>
      <c r="BG1570" s="240">
        <f>IF(N1570="zákl. přenesená",J1570,0)</f>
        <v>0</v>
      </c>
      <c r="BH1570" s="240">
        <f>IF(N1570="sníž. přenesená",J1570,0)</f>
        <v>0</v>
      </c>
      <c r="BI1570" s="240">
        <f>IF(N1570="nulová",J1570,0)</f>
        <v>0</v>
      </c>
      <c r="BJ1570" s="17" t="s">
        <v>83</v>
      </c>
      <c r="BK1570" s="240">
        <f>ROUND(I1570*H1570,2)</f>
        <v>0</v>
      </c>
      <c r="BL1570" s="17" t="s">
        <v>222</v>
      </c>
      <c r="BM1570" s="239" t="s">
        <v>1299</v>
      </c>
    </row>
    <row r="1571" s="13" customFormat="1">
      <c r="A1571" s="13"/>
      <c r="B1571" s="241"/>
      <c r="C1571" s="242"/>
      <c r="D1571" s="243" t="s">
        <v>165</v>
      </c>
      <c r="E1571" s="244" t="s">
        <v>1</v>
      </c>
      <c r="F1571" s="245" t="s">
        <v>638</v>
      </c>
      <c r="G1571" s="242"/>
      <c r="H1571" s="244" t="s">
        <v>1</v>
      </c>
      <c r="I1571" s="246"/>
      <c r="J1571" s="242"/>
      <c r="K1571" s="242"/>
      <c r="L1571" s="247"/>
      <c r="M1571" s="248"/>
      <c r="N1571" s="249"/>
      <c r="O1571" s="249"/>
      <c r="P1571" s="249"/>
      <c r="Q1571" s="249"/>
      <c r="R1571" s="249"/>
      <c r="S1571" s="249"/>
      <c r="T1571" s="250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51" t="s">
        <v>165</v>
      </c>
      <c r="AU1571" s="251" t="s">
        <v>85</v>
      </c>
      <c r="AV1571" s="13" t="s">
        <v>83</v>
      </c>
      <c r="AW1571" s="13" t="s">
        <v>32</v>
      </c>
      <c r="AX1571" s="13" t="s">
        <v>76</v>
      </c>
      <c r="AY1571" s="251" t="s">
        <v>156</v>
      </c>
    </row>
    <row r="1572" s="14" customFormat="1">
      <c r="A1572" s="14"/>
      <c r="B1572" s="252"/>
      <c r="C1572" s="253"/>
      <c r="D1572" s="243" t="s">
        <v>165</v>
      </c>
      <c r="E1572" s="254" t="s">
        <v>1</v>
      </c>
      <c r="F1572" s="255" t="s">
        <v>1300</v>
      </c>
      <c r="G1572" s="253"/>
      <c r="H1572" s="256">
        <v>5.4000000000000004</v>
      </c>
      <c r="I1572" s="257"/>
      <c r="J1572" s="253"/>
      <c r="K1572" s="253"/>
      <c r="L1572" s="258"/>
      <c r="M1572" s="259"/>
      <c r="N1572" s="260"/>
      <c r="O1572" s="260"/>
      <c r="P1572" s="260"/>
      <c r="Q1572" s="260"/>
      <c r="R1572" s="260"/>
      <c r="S1572" s="260"/>
      <c r="T1572" s="261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62" t="s">
        <v>165</v>
      </c>
      <c r="AU1572" s="262" t="s">
        <v>85</v>
      </c>
      <c r="AV1572" s="14" t="s">
        <v>85</v>
      </c>
      <c r="AW1572" s="14" t="s">
        <v>32</v>
      </c>
      <c r="AX1572" s="14" t="s">
        <v>76</v>
      </c>
      <c r="AY1572" s="262" t="s">
        <v>156</v>
      </c>
    </row>
    <row r="1573" s="14" customFormat="1">
      <c r="A1573" s="14"/>
      <c r="B1573" s="252"/>
      <c r="C1573" s="253"/>
      <c r="D1573" s="243" t="s">
        <v>165</v>
      </c>
      <c r="E1573" s="254" t="s">
        <v>1</v>
      </c>
      <c r="F1573" s="255" t="s">
        <v>1301</v>
      </c>
      <c r="G1573" s="253"/>
      <c r="H1573" s="256">
        <v>6.2999999999999998</v>
      </c>
      <c r="I1573" s="257"/>
      <c r="J1573" s="253"/>
      <c r="K1573" s="253"/>
      <c r="L1573" s="258"/>
      <c r="M1573" s="259"/>
      <c r="N1573" s="260"/>
      <c r="O1573" s="260"/>
      <c r="P1573" s="260"/>
      <c r="Q1573" s="260"/>
      <c r="R1573" s="260"/>
      <c r="S1573" s="260"/>
      <c r="T1573" s="261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62" t="s">
        <v>165</v>
      </c>
      <c r="AU1573" s="262" t="s">
        <v>85</v>
      </c>
      <c r="AV1573" s="14" t="s">
        <v>85</v>
      </c>
      <c r="AW1573" s="14" t="s">
        <v>32</v>
      </c>
      <c r="AX1573" s="14" t="s">
        <v>76</v>
      </c>
      <c r="AY1573" s="262" t="s">
        <v>156</v>
      </c>
    </row>
    <row r="1574" s="13" customFormat="1">
      <c r="A1574" s="13"/>
      <c r="B1574" s="241"/>
      <c r="C1574" s="242"/>
      <c r="D1574" s="243" t="s">
        <v>165</v>
      </c>
      <c r="E1574" s="244" t="s">
        <v>1</v>
      </c>
      <c r="F1574" s="245" t="s">
        <v>644</v>
      </c>
      <c r="G1574" s="242"/>
      <c r="H1574" s="244" t="s">
        <v>1</v>
      </c>
      <c r="I1574" s="246"/>
      <c r="J1574" s="242"/>
      <c r="K1574" s="242"/>
      <c r="L1574" s="247"/>
      <c r="M1574" s="248"/>
      <c r="N1574" s="249"/>
      <c r="O1574" s="249"/>
      <c r="P1574" s="249"/>
      <c r="Q1574" s="249"/>
      <c r="R1574" s="249"/>
      <c r="S1574" s="249"/>
      <c r="T1574" s="250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51" t="s">
        <v>165</v>
      </c>
      <c r="AU1574" s="251" t="s">
        <v>85</v>
      </c>
      <c r="AV1574" s="13" t="s">
        <v>83</v>
      </c>
      <c r="AW1574" s="13" t="s">
        <v>32</v>
      </c>
      <c r="AX1574" s="13" t="s">
        <v>76</v>
      </c>
      <c r="AY1574" s="251" t="s">
        <v>156</v>
      </c>
    </row>
    <row r="1575" s="14" customFormat="1">
      <c r="A1575" s="14"/>
      <c r="B1575" s="252"/>
      <c r="C1575" s="253"/>
      <c r="D1575" s="243" t="s">
        <v>165</v>
      </c>
      <c r="E1575" s="254" t="s">
        <v>1</v>
      </c>
      <c r="F1575" s="255" t="s">
        <v>533</v>
      </c>
      <c r="G1575" s="253"/>
      <c r="H1575" s="256">
        <v>14.25</v>
      </c>
      <c r="I1575" s="257"/>
      <c r="J1575" s="253"/>
      <c r="K1575" s="253"/>
      <c r="L1575" s="258"/>
      <c r="M1575" s="259"/>
      <c r="N1575" s="260"/>
      <c r="O1575" s="260"/>
      <c r="P1575" s="260"/>
      <c r="Q1575" s="260"/>
      <c r="R1575" s="260"/>
      <c r="S1575" s="260"/>
      <c r="T1575" s="261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62" t="s">
        <v>165</v>
      </c>
      <c r="AU1575" s="262" t="s">
        <v>85</v>
      </c>
      <c r="AV1575" s="14" t="s">
        <v>85</v>
      </c>
      <c r="AW1575" s="14" t="s">
        <v>32</v>
      </c>
      <c r="AX1575" s="14" t="s">
        <v>76</v>
      </c>
      <c r="AY1575" s="262" t="s">
        <v>156</v>
      </c>
    </row>
    <row r="1576" s="14" customFormat="1">
      <c r="A1576" s="14"/>
      <c r="B1576" s="252"/>
      <c r="C1576" s="253"/>
      <c r="D1576" s="243" t="s">
        <v>165</v>
      </c>
      <c r="E1576" s="254" t="s">
        <v>1</v>
      </c>
      <c r="F1576" s="255" t="s">
        <v>1302</v>
      </c>
      <c r="G1576" s="253"/>
      <c r="H1576" s="256">
        <v>8.4000000000000004</v>
      </c>
      <c r="I1576" s="257"/>
      <c r="J1576" s="253"/>
      <c r="K1576" s="253"/>
      <c r="L1576" s="258"/>
      <c r="M1576" s="259"/>
      <c r="N1576" s="260"/>
      <c r="O1576" s="260"/>
      <c r="P1576" s="260"/>
      <c r="Q1576" s="260"/>
      <c r="R1576" s="260"/>
      <c r="S1576" s="260"/>
      <c r="T1576" s="261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62" t="s">
        <v>165</v>
      </c>
      <c r="AU1576" s="262" t="s">
        <v>85</v>
      </c>
      <c r="AV1576" s="14" t="s">
        <v>85</v>
      </c>
      <c r="AW1576" s="14" t="s">
        <v>32</v>
      </c>
      <c r="AX1576" s="14" t="s">
        <v>76</v>
      </c>
      <c r="AY1576" s="262" t="s">
        <v>156</v>
      </c>
    </row>
    <row r="1577" s="15" customFormat="1">
      <c r="A1577" s="15"/>
      <c r="B1577" s="263"/>
      <c r="C1577" s="264"/>
      <c r="D1577" s="243" t="s">
        <v>165</v>
      </c>
      <c r="E1577" s="265" t="s">
        <v>1</v>
      </c>
      <c r="F1577" s="266" t="s">
        <v>168</v>
      </c>
      <c r="G1577" s="264"/>
      <c r="H1577" s="267">
        <v>34.350000000000001</v>
      </c>
      <c r="I1577" s="268"/>
      <c r="J1577" s="264"/>
      <c r="K1577" s="264"/>
      <c r="L1577" s="269"/>
      <c r="M1577" s="270"/>
      <c r="N1577" s="271"/>
      <c r="O1577" s="271"/>
      <c r="P1577" s="271"/>
      <c r="Q1577" s="271"/>
      <c r="R1577" s="271"/>
      <c r="S1577" s="271"/>
      <c r="T1577" s="272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  <c r="AE1577" s="15"/>
      <c r="AT1577" s="273" t="s">
        <v>165</v>
      </c>
      <c r="AU1577" s="273" t="s">
        <v>85</v>
      </c>
      <c r="AV1577" s="15" t="s">
        <v>163</v>
      </c>
      <c r="AW1577" s="15" t="s">
        <v>32</v>
      </c>
      <c r="AX1577" s="15" t="s">
        <v>83</v>
      </c>
      <c r="AY1577" s="273" t="s">
        <v>156</v>
      </c>
    </row>
    <row r="1578" s="2" customFormat="1" ht="24.15" customHeight="1">
      <c r="A1578" s="38"/>
      <c r="B1578" s="39"/>
      <c r="C1578" s="227" t="s">
        <v>1303</v>
      </c>
      <c r="D1578" s="227" t="s">
        <v>159</v>
      </c>
      <c r="E1578" s="228" t="s">
        <v>1304</v>
      </c>
      <c r="F1578" s="229" t="s">
        <v>1305</v>
      </c>
      <c r="G1578" s="230" t="s">
        <v>162</v>
      </c>
      <c r="H1578" s="231">
        <v>22</v>
      </c>
      <c r="I1578" s="232"/>
      <c r="J1578" s="233">
        <f>ROUND(I1578*H1578,2)</f>
        <v>0</v>
      </c>
      <c r="K1578" s="234"/>
      <c r="L1578" s="44"/>
      <c r="M1578" s="235" t="s">
        <v>1</v>
      </c>
      <c r="N1578" s="236" t="s">
        <v>41</v>
      </c>
      <c r="O1578" s="91"/>
      <c r="P1578" s="237">
        <f>O1578*H1578</f>
        <v>0</v>
      </c>
      <c r="Q1578" s="237">
        <v>0.013860000000000001</v>
      </c>
      <c r="R1578" s="237">
        <f>Q1578*H1578</f>
        <v>0.30492000000000002</v>
      </c>
      <c r="S1578" s="237">
        <v>0</v>
      </c>
      <c r="T1578" s="238">
        <f>S1578*H1578</f>
        <v>0</v>
      </c>
      <c r="U1578" s="38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R1578" s="239" t="s">
        <v>222</v>
      </c>
      <c r="AT1578" s="239" t="s">
        <v>159</v>
      </c>
      <c r="AU1578" s="239" t="s">
        <v>85</v>
      </c>
      <c r="AY1578" s="17" t="s">
        <v>156</v>
      </c>
      <c r="BE1578" s="240">
        <f>IF(N1578="základní",J1578,0)</f>
        <v>0</v>
      </c>
      <c r="BF1578" s="240">
        <f>IF(N1578="snížená",J1578,0)</f>
        <v>0</v>
      </c>
      <c r="BG1578" s="240">
        <f>IF(N1578="zákl. přenesená",J1578,0)</f>
        <v>0</v>
      </c>
      <c r="BH1578" s="240">
        <f>IF(N1578="sníž. přenesená",J1578,0)</f>
        <v>0</v>
      </c>
      <c r="BI1578" s="240">
        <f>IF(N1578="nulová",J1578,0)</f>
        <v>0</v>
      </c>
      <c r="BJ1578" s="17" t="s">
        <v>83</v>
      </c>
      <c r="BK1578" s="240">
        <f>ROUND(I1578*H1578,2)</f>
        <v>0</v>
      </c>
      <c r="BL1578" s="17" t="s">
        <v>222</v>
      </c>
      <c r="BM1578" s="239" t="s">
        <v>1306</v>
      </c>
    </row>
    <row r="1579" s="13" customFormat="1">
      <c r="A1579" s="13"/>
      <c r="B1579" s="241"/>
      <c r="C1579" s="242"/>
      <c r="D1579" s="243" t="s">
        <v>165</v>
      </c>
      <c r="E1579" s="244" t="s">
        <v>1</v>
      </c>
      <c r="F1579" s="245" t="s">
        <v>566</v>
      </c>
      <c r="G1579" s="242"/>
      <c r="H1579" s="244" t="s">
        <v>1</v>
      </c>
      <c r="I1579" s="246"/>
      <c r="J1579" s="242"/>
      <c r="K1579" s="242"/>
      <c r="L1579" s="247"/>
      <c r="M1579" s="248"/>
      <c r="N1579" s="249"/>
      <c r="O1579" s="249"/>
      <c r="P1579" s="249"/>
      <c r="Q1579" s="249"/>
      <c r="R1579" s="249"/>
      <c r="S1579" s="249"/>
      <c r="T1579" s="250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51" t="s">
        <v>165</v>
      </c>
      <c r="AU1579" s="251" t="s">
        <v>85</v>
      </c>
      <c r="AV1579" s="13" t="s">
        <v>83</v>
      </c>
      <c r="AW1579" s="13" t="s">
        <v>32</v>
      </c>
      <c r="AX1579" s="13" t="s">
        <v>76</v>
      </c>
      <c r="AY1579" s="251" t="s">
        <v>156</v>
      </c>
    </row>
    <row r="1580" s="14" customFormat="1">
      <c r="A1580" s="14"/>
      <c r="B1580" s="252"/>
      <c r="C1580" s="253"/>
      <c r="D1580" s="243" t="s">
        <v>165</v>
      </c>
      <c r="E1580" s="254" t="s">
        <v>1</v>
      </c>
      <c r="F1580" s="255" t="s">
        <v>420</v>
      </c>
      <c r="G1580" s="253"/>
      <c r="H1580" s="256">
        <v>22</v>
      </c>
      <c r="I1580" s="257"/>
      <c r="J1580" s="253"/>
      <c r="K1580" s="253"/>
      <c r="L1580" s="258"/>
      <c r="M1580" s="259"/>
      <c r="N1580" s="260"/>
      <c r="O1580" s="260"/>
      <c r="P1580" s="260"/>
      <c r="Q1580" s="260"/>
      <c r="R1580" s="260"/>
      <c r="S1580" s="260"/>
      <c r="T1580" s="261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T1580" s="262" t="s">
        <v>165</v>
      </c>
      <c r="AU1580" s="262" t="s">
        <v>85</v>
      </c>
      <c r="AV1580" s="14" t="s">
        <v>85</v>
      </c>
      <c r="AW1580" s="14" t="s">
        <v>32</v>
      </c>
      <c r="AX1580" s="14" t="s">
        <v>76</v>
      </c>
      <c r="AY1580" s="262" t="s">
        <v>156</v>
      </c>
    </row>
    <row r="1581" s="15" customFormat="1">
      <c r="A1581" s="15"/>
      <c r="B1581" s="263"/>
      <c r="C1581" s="264"/>
      <c r="D1581" s="243" t="s">
        <v>165</v>
      </c>
      <c r="E1581" s="265" t="s">
        <v>1</v>
      </c>
      <c r="F1581" s="266" t="s">
        <v>168</v>
      </c>
      <c r="G1581" s="264"/>
      <c r="H1581" s="267">
        <v>22</v>
      </c>
      <c r="I1581" s="268"/>
      <c r="J1581" s="264"/>
      <c r="K1581" s="264"/>
      <c r="L1581" s="269"/>
      <c r="M1581" s="270"/>
      <c r="N1581" s="271"/>
      <c r="O1581" s="271"/>
      <c r="P1581" s="271"/>
      <c r="Q1581" s="271"/>
      <c r="R1581" s="271"/>
      <c r="S1581" s="271"/>
      <c r="T1581" s="272"/>
      <c r="U1581" s="15"/>
      <c r="V1581" s="15"/>
      <c r="W1581" s="15"/>
      <c r="X1581" s="15"/>
      <c r="Y1581" s="15"/>
      <c r="Z1581" s="15"/>
      <c r="AA1581" s="15"/>
      <c r="AB1581" s="15"/>
      <c r="AC1581" s="15"/>
      <c r="AD1581" s="15"/>
      <c r="AE1581" s="15"/>
      <c r="AT1581" s="273" t="s">
        <v>165</v>
      </c>
      <c r="AU1581" s="273" t="s">
        <v>85</v>
      </c>
      <c r="AV1581" s="15" t="s">
        <v>163</v>
      </c>
      <c r="AW1581" s="15" t="s">
        <v>32</v>
      </c>
      <c r="AX1581" s="15" t="s">
        <v>83</v>
      </c>
      <c r="AY1581" s="273" t="s">
        <v>156</v>
      </c>
    </row>
    <row r="1582" s="2" customFormat="1" ht="21.75" customHeight="1">
      <c r="A1582" s="38"/>
      <c r="B1582" s="39"/>
      <c r="C1582" s="227" t="s">
        <v>1307</v>
      </c>
      <c r="D1582" s="227" t="s">
        <v>159</v>
      </c>
      <c r="E1582" s="228" t="s">
        <v>1308</v>
      </c>
      <c r="F1582" s="229" t="s">
        <v>1309</v>
      </c>
      <c r="G1582" s="230" t="s">
        <v>235</v>
      </c>
      <c r="H1582" s="231">
        <v>6.5999999999999996</v>
      </c>
      <c r="I1582" s="232"/>
      <c r="J1582" s="233">
        <f>ROUND(I1582*H1582,2)</f>
        <v>0</v>
      </c>
      <c r="K1582" s="234"/>
      <c r="L1582" s="44"/>
      <c r="M1582" s="235" t="s">
        <v>1</v>
      </c>
      <c r="N1582" s="236" t="s">
        <v>41</v>
      </c>
      <c r="O1582" s="91"/>
      <c r="P1582" s="237">
        <f>O1582*H1582</f>
        <v>0</v>
      </c>
      <c r="Q1582" s="237">
        <v>0.010030000000000001</v>
      </c>
      <c r="R1582" s="237">
        <f>Q1582*H1582</f>
        <v>0.066198000000000007</v>
      </c>
      <c r="S1582" s="237">
        <v>0</v>
      </c>
      <c r="T1582" s="238">
        <f>S1582*H1582</f>
        <v>0</v>
      </c>
      <c r="U1582" s="38"/>
      <c r="V1582" s="38"/>
      <c r="W1582" s="38"/>
      <c r="X1582" s="38"/>
      <c r="Y1582" s="38"/>
      <c r="Z1582" s="38"/>
      <c r="AA1582" s="38"/>
      <c r="AB1582" s="38"/>
      <c r="AC1582" s="38"/>
      <c r="AD1582" s="38"/>
      <c r="AE1582" s="38"/>
      <c r="AR1582" s="239" t="s">
        <v>222</v>
      </c>
      <c r="AT1582" s="239" t="s">
        <v>159</v>
      </c>
      <c r="AU1582" s="239" t="s">
        <v>85</v>
      </c>
      <c r="AY1582" s="17" t="s">
        <v>156</v>
      </c>
      <c r="BE1582" s="240">
        <f>IF(N1582="základní",J1582,0)</f>
        <v>0</v>
      </c>
      <c r="BF1582" s="240">
        <f>IF(N1582="snížená",J1582,0)</f>
        <v>0</v>
      </c>
      <c r="BG1582" s="240">
        <f>IF(N1582="zákl. přenesená",J1582,0)</f>
        <v>0</v>
      </c>
      <c r="BH1582" s="240">
        <f>IF(N1582="sníž. přenesená",J1582,0)</f>
        <v>0</v>
      </c>
      <c r="BI1582" s="240">
        <f>IF(N1582="nulová",J1582,0)</f>
        <v>0</v>
      </c>
      <c r="BJ1582" s="17" t="s">
        <v>83</v>
      </c>
      <c r="BK1582" s="240">
        <f>ROUND(I1582*H1582,2)</f>
        <v>0</v>
      </c>
      <c r="BL1582" s="17" t="s">
        <v>222</v>
      </c>
      <c r="BM1582" s="239" t="s">
        <v>1310</v>
      </c>
    </row>
    <row r="1583" s="13" customFormat="1">
      <c r="A1583" s="13"/>
      <c r="B1583" s="241"/>
      <c r="C1583" s="242"/>
      <c r="D1583" s="243" t="s">
        <v>165</v>
      </c>
      <c r="E1583" s="244" t="s">
        <v>1</v>
      </c>
      <c r="F1583" s="245" t="s">
        <v>646</v>
      </c>
      <c r="G1583" s="242"/>
      <c r="H1583" s="244" t="s">
        <v>1</v>
      </c>
      <c r="I1583" s="246"/>
      <c r="J1583" s="242"/>
      <c r="K1583" s="242"/>
      <c r="L1583" s="247"/>
      <c r="M1583" s="248"/>
      <c r="N1583" s="249"/>
      <c r="O1583" s="249"/>
      <c r="P1583" s="249"/>
      <c r="Q1583" s="249"/>
      <c r="R1583" s="249"/>
      <c r="S1583" s="249"/>
      <c r="T1583" s="250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51" t="s">
        <v>165</v>
      </c>
      <c r="AU1583" s="251" t="s">
        <v>85</v>
      </c>
      <c r="AV1583" s="13" t="s">
        <v>83</v>
      </c>
      <c r="AW1583" s="13" t="s">
        <v>32</v>
      </c>
      <c r="AX1583" s="13" t="s">
        <v>76</v>
      </c>
      <c r="AY1583" s="251" t="s">
        <v>156</v>
      </c>
    </row>
    <row r="1584" s="14" customFormat="1">
      <c r="A1584" s="14"/>
      <c r="B1584" s="252"/>
      <c r="C1584" s="253"/>
      <c r="D1584" s="243" t="s">
        <v>165</v>
      </c>
      <c r="E1584" s="254" t="s">
        <v>1</v>
      </c>
      <c r="F1584" s="255" t="s">
        <v>1311</v>
      </c>
      <c r="G1584" s="253"/>
      <c r="H1584" s="256">
        <v>6.5999999999999996</v>
      </c>
      <c r="I1584" s="257"/>
      <c r="J1584" s="253"/>
      <c r="K1584" s="253"/>
      <c r="L1584" s="258"/>
      <c r="M1584" s="259"/>
      <c r="N1584" s="260"/>
      <c r="O1584" s="260"/>
      <c r="P1584" s="260"/>
      <c r="Q1584" s="260"/>
      <c r="R1584" s="260"/>
      <c r="S1584" s="260"/>
      <c r="T1584" s="261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62" t="s">
        <v>165</v>
      </c>
      <c r="AU1584" s="262" t="s">
        <v>85</v>
      </c>
      <c r="AV1584" s="14" t="s">
        <v>85</v>
      </c>
      <c r="AW1584" s="14" t="s">
        <v>32</v>
      </c>
      <c r="AX1584" s="14" t="s">
        <v>76</v>
      </c>
      <c r="AY1584" s="262" t="s">
        <v>156</v>
      </c>
    </row>
    <row r="1585" s="15" customFormat="1">
      <c r="A1585" s="15"/>
      <c r="B1585" s="263"/>
      <c r="C1585" s="264"/>
      <c r="D1585" s="243" t="s">
        <v>165</v>
      </c>
      <c r="E1585" s="265" t="s">
        <v>1</v>
      </c>
      <c r="F1585" s="266" t="s">
        <v>168</v>
      </c>
      <c r="G1585" s="264"/>
      <c r="H1585" s="267">
        <v>6.5999999999999996</v>
      </c>
      <c r="I1585" s="268"/>
      <c r="J1585" s="264"/>
      <c r="K1585" s="264"/>
      <c r="L1585" s="269"/>
      <c r="M1585" s="270"/>
      <c r="N1585" s="271"/>
      <c r="O1585" s="271"/>
      <c r="P1585" s="271"/>
      <c r="Q1585" s="271"/>
      <c r="R1585" s="271"/>
      <c r="S1585" s="271"/>
      <c r="T1585" s="272"/>
      <c r="U1585" s="15"/>
      <c r="V1585" s="15"/>
      <c r="W1585" s="15"/>
      <c r="X1585" s="15"/>
      <c r="Y1585" s="15"/>
      <c r="Z1585" s="15"/>
      <c r="AA1585" s="15"/>
      <c r="AB1585" s="15"/>
      <c r="AC1585" s="15"/>
      <c r="AD1585" s="15"/>
      <c r="AE1585" s="15"/>
      <c r="AT1585" s="273" t="s">
        <v>165</v>
      </c>
      <c r="AU1585" s="273" t="s">
        <v>85</v>
      </c>
      <c r="AV1585" s="15" t="s">
        <v>163</v>
      </c>
      <c r="AW1585" s="15" t="s">
        <v>32</v>
      </c>
      <c r="AX1585" s="15" t="s">
        <v>83</v>
      </c>
      <c r="AY1585" s="273" t="s">
        <v>156</v>
      </c>
    </row>
    <row r="1586" s="2" customFormat="1" ht="21.75" customHeight="1">
      <c r="A1586" s="38"/>
      <c r="B1586" s="39"/>
      <c r="C1586" s="227" t="s">
        <v>1312</v>
      </c>
      <c r="D1586" s="227" t="s">
        <v>159</v>
      </c>
      <c r="E1586" s="228" t="s">
        <v>1313</v>
      </c>
      <c r="F1586" s="229" t="s">
        <v>1314</v>
      </c>
      <c r="G1586" s="230" t="s">
        <v>235</v>
      </c>
      <c r="H1586" s="231">
        <v>3.2999999999999998</v>
      </c>
      <c r="I1586" s="232"/>
      <c r="J1586" s="233">
        <f>ROUND(I1586*H1586,2)</f>
        <v>0</v>
      </c>
      <c r="K1586" s="234"/>
      <c r="L1586" s="44"/>
      <c r="M1586" s="235" t="s">
        <v>1</v>
      </c>
      <c r="N1586" s="236" t="s">
        <v>41</v>
      </c>
      <c r="O1586" s="91"/>
      <c r="P1586" s="237">
        <f>O1586*H1586</f>
        <v>0</v>
      </c>
      <c r="Q1586" s="237">
        <v>0.0090699999999999999</v>
      </c>
      <c r="R1586" s="237">
        <f>Q1586*H1586</f>
        <v>0.029930999999999999</v>
      </c>
      <c r="S1586" s="237">
        <v>0</v>
      </c>
      <c r="T1586" s="238">
        <f>S1586*H1586</f>
        <v>0</v>
      </c>
      <c r="U1586" s="38"/>
      <c r="V1586" s="38"/>
      <c r="W1586" s="38"/>
      <c r="X1586" s="38"/>
      <c r="Y1586" s="38"/>
      <c r="Z1586" s="38"/>
      <c r="AA1586" s="38"/>
      <c r="AB1586" s="38"/>
      <c r="AC1586" s="38"/>
      <c r="AD1586" s="38"/>
      <c r="AE1586" s="38"/>
      <c r="AR1586" s="239" t="s">
        <v>222</v>
      </c>
      <c r="AT1586" s="239" t="s">
        <v>159</v>
      </c>
      <c r="AU1586" s="239" t="s">
        <v>85</v>
      </c>
      <c r="AY1586" s="17" t="s">
        <v>156</v>
      </c>
      <c r="BE1586" s="240">
        <f>IF(N1586="základní",J1586,0)</f>
        <v>0</v>
      </c>
      <c r="BF1586" s="240">
        <f>IF(N1586="snížená",J1586,0)</f>
        <v>0</v>
      </c>
      <c r="BG1586" s="240">
        <f>IF(N1586="zákl. přenesená",J1586,0)</f>
        <v>0</v>
      </c>
      <c r="BH1586" s="240">
        <f>IF(N1586="sníž. přenesená",J1586,0)</f>
        <v>0</v>
      </c>
      <c r="BI1586" s="240">
        <f>IF(N1586="nulová",J1586,0)</f>
        <v>0</v>
      </c>
      <c r="BJ1586" s="17" t="s">
        <v>83</v>
      </c>
      <c r="BK1586" s="240">
        <f>ROUND(I1586*H1586,2)</f>
        <v>0</v>
      </c>
      <c r="BL1586" s="17" t="s">
        <v>222</v>
      </c>
      <c r="BM1586" s="239" t="s">
        <v>1315</v>
      </c>
    </row>
    <row r="1587" s="13" customFormat="1">
      <c r="A1587" s="13"/>
      <c r="B1587" s="241"/>
      <c r="C1587" s="242"/>
      <c r="D1587" s="243" t="s">
        <v>165</v>
      </c>
      <c r="E1587" s="244" t="s">
        <v>1</v>
      </c>
      <c r="F1587" s="245" t="s">
        <v>644</v>
      </c>
      <c r="G1587" s="242"/>
      <c r="H1587" s="244" t="s">
        <v>1</v>
      </c>
      <c r="I1587" s="246"/>
      <c r="J1587" s="242"/>
      <c r="K1587" s="242"/>
      <c r="L1587" s="247"/>
      <c r="M1587" s="248"/>
      <c r="N1587" s="249"/>
      <c r="O1587" s="249"/>
      <c r="P1587" s="249"/>
      <c r="Q1587" s="249"/>
      <c r="R1587" s="249"/>
      <c r="S1587" s="249"/>
      <c r="T1587" s="250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51" t="s">
        <v>165</v>
      </c>
      <c r="AU1587" s="251" t="s">
        <v>85</v>
      </c>
      <c r="AV1587" s="13" t="s">
        <v>83</v>
      </c>
      <c r="AW1587" s="13" t="s">
        <v>32</v>
      </c>
      <c r="AX1587" s="13" t="s">
        <v>76</v>
      </c>
      <c r="AY1587" s="251" t="s">
        <v>156</v>
      </c>
    </row>
    <row r="1588" s="14" customFormat="1">
      <c r="A1588" s="14"/>
      <c r="B1588" s="252"/>
      <c r="C1588" s="253"/>
      <c r="D1588" s="243" t="s">
        <v>165</v>
      </c>
      <c r="E1588" s="254" t="s">
        <v>1</v>
      </c>
      <c r="F1588" s="255" t="s">
        <v>1316</v>
      </c>
      <c r="G1588" s="253"/>
      <c r="H1588" s="256">
        <v>3.2999999999999998</v>
      </c>
      <c r="I1588" s="257"/>
      <c r="J1588" s="253"/>
      <c r="K1588" s="253"/>
      <c r="L1588" s="258"/>
      <c r="M1588" s="259"/>
      <c r="N1588" s="260"/>
      <c r="O1588" s="260"/>
      <c r="P1588" s="260"/>
      <c r="Q1588" s="260"/>
      <c r="R1588" s="260"/>
      <c r="S1588" s="260"/>
      <c r="T1588" s="261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62" t="s">
        <v>165</v>
      </c>
      <c r="AU1588" s="262" t="s">
        <v>85</v>
      </c>
      <c r="AV1588" s="14" t="s">
        <v>85</v>
      </c>
      <c r="AW1588" s="14" t="s">
        <v>32</v>
      </c>
      <c r="AX1588" s="14" t="s">
        <v>76</v>
      </c>
      <c r="AY1588" s="262" t="s">
        <v>156</v>
      </c>
    </row>
    <row r="1589" s="15" customFormat="1">
      <c r="A1589" s="15"/>
      <c r="B1589" s="263"/>
      <c r="C1589" s="264"/>
      <c r="D1589" s="243" t="s">
        <v>165</v>
      </c>
      <c r="E1589" s="265" t="s">
        <v>1</v>
      </c>
      <c r="F1589" s="266" t="s">
        <v>168</v>
      </c>
      <c r="G1589" s="264"/>
      <c r="H1589" s="267">
        <v>3.2999999999999998</v>
      </c>
      <c r="I1589" s="268"/>
      <c r="J1589" s="264"/>
      <c r="K1589" s="264"/>
      <c r="L1589" s="269"/>
      <c r="M1589" s="270"/>
      <c r="N1589" s="271"/>
      <c r="O1589" s="271"/>
      <c r="P1589" s="271"/>
      <c r="Q1589" s="271"/>
      <c r="R1589" s="271"/>
      <c r="S1589" s="271"/>
      <c r="T1589" s="272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  <c r="AE1589" s="15"/>
      <c r="AT1589" s="273" t="s">
        <v>165</v>
      </c>
      <c r="AU1589" s="273" t="s">
        <v>85</v>
      </c>
      <c r="AV1589" s="15" t="s">
        <v>163</v>
      </c>
      <c r="AW1589" s="15" t="s">
        <v>32</v>
      </c>
      <c r="AX1589" s="15" t="s">
        <v>83</v>
      </c>
      <c r="AY1589" s="273" t="s">
        <v>156</v>
      </c>
    </row>
    <row r="1590" s="2" customFormat="1" ht="21.75" customHeight="1">
      <c r="A1590" s="38"/>
      <c r="B1590" s="39"/>
      <c r="C1590" s="227" t="s">
        <v>1317</v>
      </c>
      <c r="D1590" s="227" t="s">
        <v>159</v>
      </c>
      <c r="E1590" s="228" t="s">
        <v>1318</v>
      </c>
      <c r="F1590" s="229" t="s">
        <v>1319</v>
      </c>
      <c r="G1590" s="230" t="s">
        <v>235</v>
      </c>
      <c r="H1590" s="231">
        <v>3.2999999999999998</v>
      </c>
      <c r="I1590" s="232"/>
      <c r="J1590" s="233">
        <f>ROUND(I1590*H1590,2)</f>
        <v>0</v>
      </c>
      <c r="K1590" s="234"/>
      <c r="L1590" s="44"/>
      <c r="M1590" s="235" t="s">
        <v>1</v>
      </c>
      <c r="N1590" s="236" t="s">
        <v>41</v>
      </c>
      <c r="O1590" s="91"/>
      <c r="P1590" s="237">
        <f>O1590*H1590</f>
        <v>0</v>
      </c>
      <c r="Q1590" s="237">
        <v>0.01342</v>
      </c>
      <c r="R1590" s="237">
        <f>Q1590*H1590</f>
        <v>0.044285999999999999</v>
      </c>
      <c r="S1590" s="237">
        <v>0</v>
      </c>
      <c r="T1590" s="238">
        <f>S1590*H1590</f>
        <v>0</v>
      </c>
      <c r="U1590" s="38"/>
      <c r="V1590" s="38"/>
      <c r="W1590" s="38"/>
      <c r="X1590" s="38"/>
      <c r="Y1590" s="38"/>
      <c r="Z1590" s="38"/>
      <c r="AA1590" s="38"/>
      <c r="AB1590" s="38"/>
      <c r="AC1590" s="38"/>
      <c r="AD1590" s="38"/>
      <c r="AE1590" s="38"/>
      <c r="AR1590" s="239" t="s">
        <v>222</v>
      </c>
      <c r="AT1590" s="239" t="s">
        <v>159</v>
      </c>
      <c r="AU1590" s="239" t="s">
        <v>85</v>
      </c>
      <c r="AY1590" s="17" t="s">
        <v>156</v>
      </c>
      <c r="BE1590" s="240">
        <f>IF(N1590="základní",J1590,0)</f>
        <v>0</v>
      </c>
      <c r="BF1590" s="240">
        <f>IF(N1590="snížená",J1590,0)</f>
        <v>0</v>
      </c>
      <c r="BG1590" s="240">
        <f>IF(N1590="zákl. přenesená",J1590,0)</f>
        <v>0</v>
      </c>
      <c r="BH1590" s="240">
        <f>IF(N1590="sníž. přenesená",J1590,0)</f>
        <v>0</v>
      </c>
      <c r="BI1590" s="240">
        <f>IF(N1590="nulová",J1590,0)</f>
        <v>0</v>
      </c>
      <c r="BJ1590" s="17" t="s">
        <v>83</v>
      </c>
      <c r="BK1590" s="240">
        <f>ROUND(I1590*H1590,2)</f>
        <v>0</v>
      </c>
      <c r="BL1590" s="17" t="s">
        <v>222</v>
      </c>
      <c r="BM1590" s="239" t="s">
        <v>1320</v>
      </c>
    </row>
    <row r="1591" s="13" customFormat="1">
      <c r="A1591" s="13"/>
      <c r="B1591" s="241"/>
      <c r="C1591" s="242"/>
      <c r="D1591" s="243" t="s">
        <v>165</v>
      </c>
      <c r="E1591" s="244" t="s">
        <v>1</v>
      </c>
      <c r="F1591" s="245" t="s">
        <v>644</v>
      </c>
      <c r="G1591" s="242"/>
      <c r="H1591" s="244" t="s">
        <v>1</v>
      </c>
      <c r="I1591" s="246"/>
      <c r="J1591" s="242"/>
      <c r="K1591" s="242"/>
      <c r="L1591" s="247"/>
      <c r="M1591" s="248"/>
      <c r="N1591" s="249"/>
      <c r="O1591" s="249"/>
      <c r="P1591" s="249"/>
      <c r="Q1591" s="249"/>
      <c r="R1591" s="249"/>
      <c r="S1591" s="249"/>
      <c r="T1591" s="250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51" t="s">
        <v>165</v>
      </c>
      <c r="AU1591" s="251" t="s">
        <v>85</v>
      </c>
      <c r="AV1591" s="13" t="s">
        <v>83</v>
      </c>
      <c r="AW1591" s="13" t="s">
        <v>32</v>
      </c>
      <c r="AX1591" s="13" t="s">
        <v>76</v>
      </c>
      <c r="AY1591" s="251" t="s">
        <v>156</v>
      </c>
    </row>
    <row r="1592" s="14" customFormat="1">
      <c r="A1592" s="14"/>
      <c r="B1592" s="252"/>
      <c r="C1592" s="253"/>
      <c r="D1592" s="243" t="s">
        <v>165</v>
      </c>
      <c r="E1592" s="254" t="s">
        <v>1</v>
      </c>
      <c r="F1592" s="255" t="s">
        <v>1316</v>
      </c>
      <c r="G1592" s="253"/>
      <c r="H1592" s="256">
        <v>3.2999999999999998</v>
      </c>
      <c r="I1592" s="257"/>
      <c r="J1592" s="253"/>
      <c r="K1592" s="253"/>
      <c r="L1592" s="258"/>
      <c r="M1592" s="259"/>
      <c r="N1592" s="260"/>
      <c r="O1592" s="260"/>
      <c r="P1592" s="260"/>
      <c r="Q1592" s="260"/>
      <c r="R1592" s="260"/>
      <c r="S1592" s="260"/>
      <c r="T1592" s="261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62" t="s">
        <v>165</v>
      </c>
      <c r="AU1592" s="262" t="s">
        <v>85</v>
      </c>
      <c r="AV1592" s="14" t="s">
        <v>85</v>
      </c>
      <c r="AW1592" s="14" t="s">
        <v>32</v>
      </c>
      <c r="AX1592" s="14" t="s">
        <v>76</v>
      </c>
      <c r="AY1592" s="262" t="s">
        <v>156</v>
      </c>
    </row>
    <row r="1593" s="15" customFormat="1">
      <c r="A1593" s="15"/>
      <c r="B1593" s="263"/>
      <c r="C1593" s="264"/>
      <c r="D1593" s="243" t="s">
        <v>165</v>
      </c>
      <c r="E1593" s="265" t="s">
        <v>1</v>
      </c>
      <c r="F1593" s="266" t="s">
        <v>168</v>
      </c>
      <c r="G1593" s="264"/>
      <c r="H1593" s="267">
        <v>3.2999999999999998</v>
      </c>
      <c r="I1593" s="268"/>
      <c r="J1593" s="264"/>
      <c r="K1593" s="264"/>
      <c r="L1593" s="269"/>
      <c r="M1593" s="270"/>
      <c r="N1593" s="271"/>
      <c r="O1593" s="271"/>
      <c r="P1593" s="271"/>
      <c r="Q1593" s="271"/>
      <c r="R1593" s="271"/>
      <c r="S1593" s="271"/>
      <c r="T1593" s="272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73" t="s">
        <v>165</v>
      </c>
      <c r="AU1593" s="273" t="s">
        <v>85</v>
      </c>
      <c r="AV1593" s="15" t="s">
        <v>163</v>
      </c>
      <c r="AW1593" s="15" t="s">
        <v>32</v>
      </c>
      <c r="AX1593" s="15" t="s">
        <v>83</v>
      </c>
      <c r="AY1593" s="273" t="s">
        <v>156</v>
      </c>
    </row>
    <row r="1594" s="2" customFormat="1" ht="33" customHeight="1">
      <c r="A1594" s="38"/>
      <c r="B1594" s="39"/>
      <c r="C1594" s="227" t="s">
        <v>1321</v>
      </c>
      <c r="D1594" s="227" t="s">
        <v>159</v>
      </c>
      <c r="E1594" s="228" t="s">
        <v>1322</v>
      </c>
      <c r="F1594" s="229" t="s">
        <v>1323</v>
      </c>
      <c r="G1594" s="230" t="s">
        <v>162</v>
      </c>
      <c r="H1594" s="231">
        <v>210.44999999999999</v>
      </c>
      <c r="I1594" s="232"/>
      <c r="J1594" s="233">
        <f>ROUND(I1594*H1594,2)</f>
        <v>0</v>
      </c>
      <c r="K1594" s="234"/>
      <c r="L1594" s="44"/>
      <c r="M1594" s="235" t="s">
        <v>1</v>
      </c>
      <c r="N1594" s="236" t="s">
        <v>41</v>
      </c>
      <c r="O1594" s="91"/>
      <c r="P1594" s="237">
        <f>O1594*H1594</f>
        <v>0</v>
      </c>
      <c r="Q1594" s="237">
        <v>0.0070499999999999998</v>
      </c>
      <c r="R1594" s="237">
        <f>Q1594*H1594</f>
        <v>1.4836725</v>
      </c>
      <c r="S1594" s="237">
        <v>0</v>
      </c>
      <c r="T1594" s="238">
        <f>S1594*H1594</f>
        <v>0</v>
      </c>
      <c r="U1594" s="38"/>
      <c r="V1594" s="38"/>
      <c r="W1594" s="38"/>
      <c r="X1594" s="38"/>
      <c r="Y1594" s="38"/>
      <c r="Z1594" s="38"/>
      <c r="AA1594" s="38"/>
      <c r="AB1594" s="38"/>
      <c r="AC1594" s="38"/>
      <c r="AD1594" s="38"/>
      <c r="AE1594" s="38"/>
      <c r="AR1594" s="239" t="s">
        <v>222</v>
      </c>
      <c r="AT1594" s="239" t="s">
        <v>159</v>
      </c>
      <c r="AU1594" s="239" t="s">
        <v>85</v>
      </c>
      <c r="AY1594" s="17" t="s">
        <v>156</v>
      </c>
      <c r="BE1594" s="240">
        <f>IF(N1594="základní",J1594,0)</f>
        <v>0</v>
      </c>
      <c r="BF1594" s="240">
        <f>IF(N1594="snížená",J1594,0)</f>
        <v>0</v>
      </c>
      <c r="BG1594" s="240">
        <f>IF(N1594="zákl. přenesená",J1594,0)</f>
        <v>0</v>
      </c>
      <c r="BH1594" s="240">
        <f>IF(N1594="sníž. přenesená",J1594,0)</f>
        <v>0</v>
      </c>
      <c r="BI1594" s="240">
        <f>IF(N1594="nulová",J1594,0)</f>
        <v>0</v>
      </c>
      <c r="BJ1594" s="17" t="s">
        <v>83</v>
      </c>
      <c r="BK1594" s="240">
        <f>ROUND(I1594*H1594,2)</f>
        <v>0</v>
      </c>
      <c r="BL1594" s="17" t="s">
        <v>222</v>
      </c>
      <c r="BM1594" s="239" t="s">
        <v>1324</v>
      </c>
    </row>
    <row r="1595" s="13" customFormat="1">
      <c r="A1595" s="13"/>
      <c r="B1595" s="241"/>
      <c r="C1595" s="242"/>
      <c r="D1595" s="243" t="s">
        <v>165</v>
      </c>
      <c r="E1595" s="244" t="s">
        <v>1</v>
      </c>
      <c r="F1595" s="245" t="s">
        <v>1081</v>
      </c>
      <c r="G1595" s="242"/>
      <c r="H1595" s="244" t="s">
        <v>1</v>
      </c>
      <c r="I1595" s="246"/>
      <c r="J1595" s="242"/>
      <c r="K1595" s="242"/>
      <c r="L1595" s="247"/>
      <c r="M1595" s="248"/>
      <c r="N1595" s="249"/>
      <c r="O1595" s="249"/>
      <c r="P1595" s="249"/>
      <c r="Q1595" s="249"/>
      <c r="R1595" s="249"/>
      <c r="S1595" s="249"/>
      <c r="T1595" s="250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51" t="s">
        <v>165</v>
      </c>
      <c r="AU1595" s="251" t="s">
        <v>85</v>
      </c>
      <c r="AV1595" s="13" t="s">
        <v>83</v>
      </c>
      <c r="AW1595" s="13" t="s">
        <v>32</v>
      </c>
      <c r="AX1595" s="13" t="s">
        <v>76</v>
      </c>
      <c r="AY1595" s="251" t="s">
        <v>156</v>
      </c>
    </row>
    <row r="1596" s="13" customFormat="1">
      <c r="A1596" s="13"/>
      <c r="B1596" s="241"/>
      <c r="C1596" s="242"/>
      <c r="D1596" s="243" t="s">
        <v>165</v>
      </c>
      <c r="E1596" s="244" t="s">
        <v>1</v>
      </c>
      <c r="F1596" s="245" t="s">
        <v>181</v>
      </c>
      <c r="G1596" s="242"/>
      <c r="H1596" s="244" t="s">
        <v>1</v>
      </c>
      <c r="I1596" s="246"/>
      <c r="J1596" s="242"/>
      <c r="K1596" s="242"/>
      <c r="L1596" s="247"/>
      <c r="M1596" s="248"/>
      <c r="N1596" s="249"/>
      <c r="O1596" s="249"/>
      <c r="P1596" s="249"/>
      <c r="Q1596" s="249"/>
      <c r="R1596" s="249"/>
      <c r="S1596" s="249"/>
      <c r="T1596" s="250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51" t="s">
        <v>165</v>
      </c>
      <c r="AU1596" s="251" t="s">
        <v>85</v>
      </c>
      <c r="AV1596" s="13" t="s">
        <v>83</v>
      </c>
      <c r="AW1596" s="13" t="s">
        <v>32</v>
      </c>
      <c r="AX1596" s="13" t="s">
        <v>76</v>
      </c>
      <c r="AY1596" s="251" t="s">
        <v>156</v>
      </c>
    </row>
    <row r="1597" s="13" customFormat="1">
      <c r="A1597" s="13"/>
      <c r="B1597" s="241"/>
      <c r="C1597" s="242"/>
      <c r="D1597" s="243" t="s">
        <v>165</v>
      </c>
      <c r="E1597" s="244" t="s">
        <v>1</v>
      </c>
      <c r="F1597" s="245" t="s">
        <v>638</v>
      </c>
      <c r="G1597" s="242"/>
      <c r="H1597" s="244" t="s">
        <v>1</v>
      </c>
      <c r="I1597" s="246"/>
      <c r="J1597" s="242"/>
      <c r="K1597" s="242"/>
      <c r="L1597" s="247"/>
      <c r="M1597" s="248"/>
      <c r="N1597" s="249"/>
      <c r="O1597" s="249"/>
      <c r="P1597" s="249"/>
      <c r="Q1597" s="249"/>
      <c r="R1597" s="249"/>
      <c r="S1597" s="249"/>
      <c r="T1597" s="250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51" t="s">
        <v>165</v>
      </c>
      <c r="AU1597" s="251" t="s">
        <v>85</v>
      </c>
      <c r="AV1597" s="13" t="s">
        <v>83</v>
      </c>
      <c r="AW1597" s="13" t="s">
        <v>32</v>
      </c>
      <c r="AX1597" s="13" t="s">
        <v>76</v>
      </c>
      <c r="AY1597" s="251" t="s">
        <v>156</v>
      </c>
    </row>
    <row r="1598" s="14" customFormat="1">
      <c r="A1598" s="14"/>
      <c r="B1598" s="252"/>
      <c r="C1598" s="253"/>
      <c r="D1598" s="243" t="s">
        <v>165</v>
      </c>
      <c r="E1598" s="254" t="s">
        <v>1</v>
      </c>
      <c r="F1598" s="255" t="s">
        <v>910</v>
      </c>
      <c r="G1598" s="253"/>
      <c r="H1598" s="256">
        <v>13.35</v>
      </c>
      <c r="I1598" s="257"/>
      <c r="J1598" s="253"/>
      <c r="K1598" s="253"/>
      <c r="L1598" s="258"/>
      <c r="M1598" s="259"/>
      <c r="N1598" s="260"/>
      <c r="O1598" s="260"/>
      <c r="P1598" s="260"/>
      <c r="Q1598" s="260"/>
      <c r="R1598" s="260"/>
      <c r="S1598" s="260"/>
      <c r="T1598" s="261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62" t="s">
        <v>165</v>
      </c>
      <c r="AU1598" s="262" t="s">
        <v>85</v>
      </c>
      <c r="AV1598" s="14" t="s">
        <v>85</v>
      </c>
      <c r="AW1598" s="14" t="s">
        <v>32</v>
      </c>
      <c r="AX1598" s="14" t="s">
        <v>76</v>
      </c>
      <c r="AY1598" s="262" t="s">
        <v>156</v>
      </c>
    </row>
    <row r="1599" s="13" customFormat="1">
      <c r="A1599" s="13"/>
      <c r="B1599" s="241"/>
      <c r="C1599" s="242"/>
      <c r="D1599" s="243" t="s">
        <v>165</v>
      </c>
      <c r="E1599" s="244" t="s">
        <v>1</v>
      </c>
      <c r="F1599" s="245" t="s">
        <v>644</v>
      </c>
      <c r="G1599" s="242"/>
      <c r="H1599" s="244" t="s">
        <v>1</v>
      </c>
      <c r="I1599" s="246"/>
      <c r="J1599" s="242"/>
      <c r="K1599" s="242"/>
      <c r="L1599" s="247"/>
      <c r="M1599" s="248"/>
      <c r="N1599" s="249"/>
      <c r="O1599" s="249"/>
      <c r="P1599" s="249"/>
      <c r="Q1599" s="249"/>
      <c r="R1599" s="249"/>
      <c r="S1599" s="249"/>
      <c r="T1599" s="250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51" t="s">
        <v>165</v>
      </c>
      <c r="AU1599" s="251" t="s">
        <v>85</v>
      </c>
      <c r="AV1599" s="13" t="s">
        <v>83</v>
      </c>
      <c r="AW1599" s="13" t="s">
        <v>32</v>
      </c>
      <c r="AX1599" s="13" t="s">
        <v>76</v>
      </c>
      <c r="AY1599" s="251" t="s">
        <v>156</v>
      </c>
    </row>
    <row r="1600" s="14" customFormat="1">
      <c r="A1600" s="14"/>
      <c r="B1600" s="252"/>
      <c r="C1600" s="253"/>
      <c r="D1600" s="243" t="s">
        <v>165</v>
      </c>
      <c r="E1600" s="254" t="s">
        <v>1</v>
      </c>
      <c r="F1600" s="255" t="s">
        <v>911</v>
      </c>
      <c r="G1600" s="253"/>
      <c r="H1600" s="256">
        <v>18.550000000000001</v>
      </c>
      <c r="I1600" s="257"/>
      <c r="J1600" s="253"/>
      <c r="K1600" s="253"/>
      <c r="L1600" s="258"/>
      <c r="M1600" s="259"/>
      <c r="N1600" s="260"/>
      <c r="O1600" s="260"/>
      <c r="P1600" s="260"/>
      <c r="Q1600" s="260"/>
      <c r="R1600" s="260"/>
      <c r="S1600" s="260"/>
      <c r="T1600" s="261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62" t="s">
        <v>165</v>
      </c>
      <c r="AU1600" s="262" t="s">
        <v>85</v>
      </c>
      <c r="AV1600" s="14" t="s">
        <v>85</v>
      </c>
      <c r="AW1600" s="14" t="s">
        <v>32</v>
      </c>
      <c r="AX1600" s="14" t="s">
        <v>76</v>
      </c>
      <c r="AY1600" s="262" t="s">
        <v>156</v>
      </c>
    </row>
    <row r="1601" s="13" customFormat="1">
      <c r="A1601" s="13"/>
      <c r="B1601" s="241"/>
      <c r="C1601" s="242"/>
      <c r="D1601" s="243" t="s">
        <v>165</v>
      </c>
      <c r="E1601" s="244" t="s">
        <v>1</v>
      </c>
      <c r="F1601" s="245" t="s">
        <v>185</v>
      </c>
      <c r="G1601" s="242"/>
      <c r="H1601" s="244" t="s">
        <v>1</v>
      </c>
      <c r="I1601" s="246"/>
      <c r="J1601" s="242"/>
      <c r="K1601" s="242"/>
      <c r="L1601" s="247"/>
      <c r="M1601" s="248"/>
      <c r="N1601" s="249"/>
      <c r="O1601" s="249"/>
      <c r="P1601" s="249"/>
      <c r="Q1601" s="249"/>
      <c r="R1601" s="249"/>
      <c r="S1601" s="249"/>
      <c r="T1601" s="250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51" t="s">
        <v>165</v>
      </c>
      <c r="AU1601" s="251" t="s">
        <v>85</v>
      </c>
      <c r="AV1601" s="13" t="s">
        <v>83</v>
      </c>
      <c r="AW1601" s="13" t="s">
        <v>32</v>
      </c>
      <c r="AX1601" s="13" t="s">
        <v>76</v>
      </c>
      <c r="AY1601" s="251" t="s">
        <v>156</v>
      </c>
    </row>
    <row r="1602" s="13" customFormat="1">
      <c r="A1602" s="13"/>
      <c r="B1602" s="241"/>
      <c r="C1602" s="242"/>
      <c r="D1602" s="243" t="s">
        <v>165</v>
      </c>
      <c r="E1602" s="244" t="s">
        <v>1</v>
      </c>
      <c r="F1602" s="245" t="s">
        <v>652</v>
      </c>
      <c r="G1602" s="242"/>
      <c r="H1602" s="244" t="s">
        <v>1</v>
      </c>
      <c r="I1602" s="246"/>
      <c r="J1602" s="242"/>
      <c r="K1602" s="242"/>
      <c r="L1602" s="247"/>
      <c r="M1602" s="248"/>
      <c r="N1602" s="249"/>
      <c r="O1602" s="249"/>
      <c r="P1602" s="249"/>
      <c r="Q1602" s="249"/>
      <c r="R1602" s="249"/>
      <c r="S1602" s="249"/>
      <c r="T1602" s="250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51" t="s">
        <v>165</v>
      </c>
      <c r="AU1602" s="251" t="s">
        <v>85</v>
      </c>
      <c r="AV1602" s="13" t="s">
        <v>83</v>
      </c>
      <c r="AW1602" s="13" t="s">
        <v>32</v>
      </c>
      <c r="AX1602" s="13" t="s">
        <v>76</v>
      </c>
      <c r="AY1602" s="251" t="s">
        <v>156</v>
      </c>
    </row>
    <row r="1603" s="14" customFormat="1">
      <c r="A1603" s="14"/>
      <c r="B1603" s="252"/>
      <c r="C1603" s="253"/>
      <c r="D1603" s="243" t="s">
        <v>165</v>
      </c>
      <c r="E1603" s="254" t="s">
        <v>1</v>
      </c>
      <c r="F1603" s="255" t="s">
        <v>899</v>
      </c>
      <c r="G1603" s="253"/>
      <c r="H1603" s="256">
        <v>56.450000000000003</v>
      </c>
      <c r="I1603" s="257"/>
      <c r="J1603" s="253"/>
      <c r="K1603" s="253"/>
      <c r="L1603" s="258"/>
      <c r="M1603" s="259"/>
      <c r="N1603" s="260"/>
      <c r="O1603" s="260"/>
      <c r="P1603" s="260"/>
      <c r="Q1603" s="260"/>
      <c r="R1603" s="260"/>
      <c r="S1603" s="260"/>
      <c r="T1603" s="261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62" t="s">
        <v>165</v>
      </c>
      <c r="AU1603" s="262" t="s">
        <v>85</v>
      </c>
      <c r="AV1603" s="14" t="s">
        <v>85</v>
      </c>
      <c r="AW1603" s="14" t="s">
        <v>32</v>
      </c>
      <c r="AX1603" s="14" t="s">
        <v>76</v>
      </c>
      <c r="AY1603" s="262" t="s">
        <v>156</v>
      </c>
    </row>
    <row r="1604" s="13" customFormat="1">
      <c r="A1604" s="13"/>
      <c r="B1604" s="241"/>
      <c r="C1604" s="242"/>
      <c r="D1604" s="243" t="s">
        <v>165</v>
      </c>
      <c r="E1604" s="244" t="s">
        <v>1</v>
      </c>
      <c r="F1604" s="245" t="s">
        <v>658</v>
      </c>
      <c r="G1604" s="242"/>
      <c r="H1604" s="244" t="s">
        <v>1</v>
      </c>
      <c r="I1604" s="246"/>
      <c r="J1604" s="242"/>
      <c r="K1604" s="242"/>
      <c r="L1604" s="247"/>
      <c r="M1604" s="248"/>
      <c r="N1604" s="249"/>
      <c r="O1604" s="249"/>
      <c r="P1604" s="249"/>
      <c r="Q1604" s="249"/>
      <c r="R1604" s="249"/>
      <c r="S1604" s="249"/>
      <c r="T1604" s="250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51" t="s">
        <v>165</v>
      </c>
      <c r="AU1604" s="251" t="s">
        <v>85</v>
      </c>
      <c r="AV1604" s="13" t="s">
        <v>83</v>
      </c>
      <c r="AW1604" s="13" t="s">
        <v>32</v>
      </c>
      <c r="AX1604" s="13" t="s">
        <v>76</v>
      </c>
      <c r="AY1604" s="251" t="s">
        <v>156</v>
      </c>
    </row>
    <row r="1605" s="14" customFormat="1">
      <c r="A1605" s="14"/>
      <c r="B1605" s="252"/>
      <c r="C1605" s="253"/>
      <c r="D1605" s="243" t="s">
        <v>165</v>
      </c>
      <c r="E1605" s="254" t="s">
        <v>1</v>
      </c>
      <c r="F1605" s="255" t="s">
        <v>899</v>
      </c>
      <c r="G1605" s="253"/>
      <c r="H1605" s="256">
        <v>56.450000000000003</v>
      </c>
      <c r="I1605" s="257"/>
      <c r="J1605" s="253"/>
      <c r="K1605" s="253"/>
      <c r="L1605" s="258"/>
      <c r="M1605" s="259"/>
      <c r="N1605" s="260"/>
      <c r="O1605" s="260"/>
      <c r="P1605" s="260"/>
      <c r="Q1605" s="260"/>
      <c r="R1605" s="260"/>
      <c r="S1605" s="260"/>
      <c r="T1605" s="261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62" t="s">
        <v>165</v>
      </c>
      <c r="AU1605" s="262" t="s">
        <v>85</v>
      </c>
      <c r="AV1605" s="14" t="s">
        <v>85</v>
      </c>
      <c r="AW1605" s="14" t="s">
        <v>32</v>
      </c>
      <c r="AX1605" s="14" t="s">
        <v>76</v>
      </c>
      <c r="AY1605" s="262" t="s">
        <v>156</v>
      </c>
    </row>
    <row r="1606" s="13" customFormat="1">
      <c r="A1606" s="13"/>
      <c r="B1606" s="241"/>
      <c r="C1606" s="242"/>
      <c r="D1606" s="243" t="s">
        <v>165</v>
      </c>
      <c r="E1606" s="244" t="s">
        <v>1</v>
      </c>
      <c r="F1606" s="245" t="s">
        <v>659</v>
      </c>
      <c r="G1606" s="242"/>
      <c r="H1606" s="244" t="s">
        <v>1</v>
      </c>
      <c r="I1606" s="246"/>
      <c r="J1606" s="242"/>
      <c r="K1606" s="242"/>
      <c r="L1606" s="247"/>
      <c r="M1606" s="248"/>
      <c r="N1606" s="249"/>
      <c r="O1606" s="249"/>
      <c r="P1606" s="249"/>
      <c r="Q1606" s="249"/>
      <c r="R1606" s="249"/>
      <c r="S1606" s="249"/>
      <c r="T1606" s="250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51" t="s">
        <v>165</v>
      </c>
      <c r="AU1606" s="251" t="s">
        <v>85</v>
      </c>
      <c r="AV1606" s="13" t="s">
        <v>83</v>
      </c>
      <c r="AW1606" s="13" t="s">
        <v>32</v>
      </c>
      <c r="AX1606" s="13" t="s">
        <v>76</v>
      </c>
      <c r="AY1606" s="251" t="s">
        <v>156</v>
      </c>
    </row>
    <row r="1607" s="14" customFormat="1">
      <c r="A1607" s="14"/>
      <c r="B1607" s="252"/>
      <c r="C1607" s="253"/>
      <c r="D1607" s="243" t="s">
        <v>165</v>
      </c>
      <c r="E1607" s="254" t="s">
        <v>1</v>
      </c>
      <c r="F1607" s="255" t="s">
        <v>900</v>
      </c>
      <c r="G1607" s="253"/>
      <c r="H1607" s="256">
        <v>11.25</v>
      </c>
      <c r="I1607" s="257"/>
      <c r="J1607" s="253"/>
      <c r="K1607" s="253"/>
      <c r="L1607" s="258"/>
      <c r="M1607" s="259"/>
      <c r="N1607" s="260"/>
      <c r="O1607" s="260"/>
      <c r="P1607" s="260"/>
      <c r="Q1607" s="260"/>
      <c r="R1607" s="260"/>
      <c r="S1607" s="260"/>
      <c r="T1607" s="261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62" t="s">
        <v>165</v>
      </c>
      <c r="AU1607" s="262" t="s">
        <v>85</v>
      </c>
      <c r="AV1607" s="14" t="s">
        <v>85</v>
      </c>
      <c r="AW1607" s="14" t="s">
        <v>32</v>
      </c>
      <c r="AX1607" s="14" t="s">
        <v>76</v>
      </c>
      <c r="AY1607" s="262" t="s">
        <v>156</v>
      </c>
    </row>
    <row r="1608" s="13" customFormat="1">
      <c r="A1608" s="13"/>
      <c r="B1608" s="241"/>
      <c r="C1608" s="242"/>
      <c r="D1608" s="243" t="s">
        <v>165</v>
      </c>
      <c r="E1608" s="244" t="s">
        <v>1</v>
      </c>
      <c r="F1608" s="245" t="s">
        <v>662</v>
      </c>
      <c r="G1608" s="242"/>
      <c r="H1608" s="244" t="s">
        <v>1</v>
      </c>
      <c r="I1608" s="246"/>
      <c r="J1608" s="242"/>
      <c r="K1608" s="242"/>
      <c r="L1608" s="247"/>
      <c r="M1608" s="248"/>
      <c r="N1608" s="249"/>
      <c r="O1608" s="249"/>
      <c r="P1608" s="249"/>
      <c r="Q1608" s="249"/>
      <c r="R1608" s="249"/>
      <c r="S1608" s="249"/>
      <c r="T1608" s="250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51" t="s">
        <v>165</v>
      </c>
      <c r="AU1608" s="251" t="s">
        <v>85</v>
      </c>
      <c r="AV1608" s="13" t="s">
        <v>83</v>
      </c>
      <c r="AW1608" s="13" t="s">
        <v>32</v>
      </c>
      <c r="AX1608" s="13" t="s">
        <v>76</v>
      </c>
      <c r="AY1608" s="251" t="s">
        <v>156</v>
      </c>
    </row>
    <row r="1609" s="14" customFormat="1">
      <c r="A1609" s="14"/>
      <c r="B1609" s="252"/>
      <c r="C1609" s="253"/>
      <c r="D1609" s="243" t="s">
        <v>165</v>
      </c>
      <c r="E1609" s="254" t="s">
        <v>1</v>
      </c>
      <c r="F1609" s="255" t="s">
        <v>901</v>
      </c>
      <c r="G1609" s="253"/>
      <c r="H1609" s="256">
        <v>34.700000000000003</v>
      </c>
      <c r="I1609" s="257"/>
      <c r="J1609" s="253"/>
      <c r="K1609" s="253"/>
      <c r="L1609" s="258"/>
      <c r="M1609" s="259"/>
      <c r="N1609" s="260"/>
      <c r="O1609" s="260"/>
      <c r="P1609" s="260"/>
      <c r="Q1609" s="260"/>
      <c r="R1609" s="260"/>
      <c r="S1609" s="260"/>
      <c r="T1609" s="261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62" t="s">
        <v>165</v>
      </c>
      <c r="AU1609" s="262" t="s">
        <v>85</v>
      </c>
      <c r="AV1609" s="14" t="s">
        <v>85</v>
      </c>
      <c r="AW1609" s="14" t="s">
        <v>32</v>
      </c>
      <c r="AX1609" s="14" t="s">
        <v>76</v>
      </c>
      <c r="AY1609" s="262" t="s">
        <v>156</v>
      </c>
    </row>
    <row r="1610" s="13" customFormat="1">
      <c r="A1610" s="13"/>
      <c r="B1610" s="241"/>
      <c r="C1610" s="242"/>
      <c r="D1610" s="243" t="s">
        <v>165</v>
      </c>
      <c r="E1610" s="244" t="s">
        <v>1</v>
      </c>
      <c r="F1610" s="245" t="s">
        <v>561</v>
      </c>
      <c r="G1610" s="242"/>
      <c r="H1610" s="244" t="s">
        <v>1</v>
      </c>
      <c r="I1610" s="246"/>
      <c r="J1610" s="242"/>
      <c r="K1610" s="242"/>
      <c r="L1610" s="247"/>
      <c r="M1610" s="248"/>
      <c r="N1610" s="249"/>
      <c r="O1610" s="249"/>
      <c r="P1610" s="249"/>
      <c r="Q1610" s="249"/>
      <c r="R1610" s="249"/>
      <c r="S1610" s="249"/>
      <c r="T1610" s="250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51" t="s">
        <v>165</v>
      </c>
      <c r="AU1610" s="251" t="s">
        <v>85</v>
      </c>
      <c r="AV1610" s="13" t="s">
        <v>83</v>
      </c>
      <c r="AW1610" s="13" t="s">
        <v>32</v>
      </c>
      <c r="AX1610" s="13" t="s">
        <v>76</v>
      </c>
      <c r="AY1610" s="251" t="s">
        <v>156</v>
      </c>
    </row>
    <row r="1611" s="13" customFormat="1">
      <c r="A1611" s="13"/>
      <c r="B1611" s="241"/>
      <c r="C1611" s="242"/>
      <c r="D1611" s="243" t="s">
        <v>165</v>
      </c>
      <c r="E1611" s="244" t="s">
        <v>1</v>
      </c>
      <c r="F1611" s="245" t="s">
        <v>190</v>
      </c>
      <c r="G1611" s="242"/>
      <c r="H1611" s="244" t="s">
        <v>1</v>
      </c>
      <c r="I1611" s="246"/>
      <c r="J1611" s="242"/>
      <c r="K1611" s="242"/>
      <c r="L1611" s="247"/>
      <c r="M1611" s="248"/>
      <c r="N1611" s="249"/>
      <c r="O1611" s="249"/>
      <c r="P1611" s="249"/>
      <c r="Q1611" s="249"/>
      <c r="R1611" s="249"/>
      <c r="S1611" s="249"/>
      <c r="T1611" s="250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51" t="s">
        <v>165</v>
      </c>
      <c r="AU1611" s="251" t="s">
        <v>85</v>
      </c>
      <c r="AV1611" s="13" t="s">
        <v>83</v>
      </c>
      <c r="AW1611" s="13" t="s">
        <v>32</v>
      </c>
      <c r="AX1611" s="13" t="s">
        <v>76</v>
      </c>
      <c r="AY1611" s="251" t="s">
        <v>156</v>
      </c>
    </row>
    <row r="1612" s="14" customFormat="1">
      <c r="A1612" s="14"/>
      <c r="B1612" s="252"/>
      <c r="C1612" s="253"/>
      <c r="D1612" s="243" t="s">
        <v>165</v>
      </c>
      <c r="E1612" s="254" t="s">
        <v>1</v>
      </c>
      <c r="F1612" s="255" t="s">
        <v>1008</v>
      </c>
      <c r="G1612" s="253"/>
      <c r="H1612" s="256">
        <v>19.699999999999999</v>
      </c>
      <c r="I1612" s="257"/>
      <c r="J1612" s="253"/>
      <c r="K1612" s="253"/>
      <c r="L1612" s="258"/>
      <c r="M1612" s="259"/>
      <c r="N1612" s="260"/>
      <c r="O1612" s="260"/>
      <c r="P1612" s="260"/>
      <c r="Q1612" s="260"/>
      <c r="R1612" s="260"/>
      <c r="S1612" s="260"/>
      <c r="T1612" s="261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62" t="s">
        <v>165</v>
      </c>
      <c r="AU1612" s="262" t="s">
        <v>85</v>
      </c>
      <c r="AV1612" s="14" t="s">
        <v>85</v>
      </c>
      <c r="AW1612" s="14" t="s">
        <v>32</v>
      </c>
      <c r="AX1612" s="14" t="s">
        <v>76</v>
      </c>
      <c r="AY1612" s="262" t="s">
        <v>156</v>
      </c>
    </row>
    <row r="1613" s="15" customFormat="1">
      <c r="A1613" s="15"/>
      <c r="B1613" s="263"/>
      <c r="C1613" s="264"/>
      <c r="D1613" s="243" t="s">
        <v>165</v>
      </c>
      <c r="E1613" s="265" t="s">
        <v>1</v>
      </c>
      <c r="F1613" s="266" t="s">
        <v>168</v>
      </c>
      <c r="G1613" s="264"/>
      <c r="H1613" s="267">
        <v>210.44999999999999</v>
      </c>
      <c r="I1613" s="268"/>
      <c r="J1613" s="264"/>
      <c r="K1613" s="264"/>
      <c r="L1613" s="269"/>
      <c r="M1613" s="270"/>
      <c r="N1613" s="271"/>
      <c r="O1613" s="271"/>
      <c r="P1613" s="271"/>
      <c r="Q1613" s="271"/>
      <c r="R1613" s="271"/>
      <c r="S1613" s="271"/>
      <c r="T1613" s="272"/>
      <c r="U1613" s="15"/>
      <c r="V1613" s="15"/>
      <c r="W1613" s="15"/>
      <c r="X1613" s="15"/>
      <c r="Y1613" s="15"/>
      <c r="Z1613" s="15"/>
      <c r="AA1613" s="15"/>
      <c r="AB1613" s="15"/>
      <c r="AC1613" s="15"/>
      <c r="AD1613" s="15"/>
      <c r="AE1613" s="15"/>
      <c r="AT1613" s="273" t="s">
        <v>165</v>
      </c>
      <c r="AU1613" s="273" t="s">
        <v>85</v>
      </c>
      <c r="AV1613" s="15" t="s">
        <v>163</v>
      </c>
      <c r="AW1613" s="15" t="s">
        <v>32</v>
      </c>
      <c r="AX1613" s="15" t="s">
        <v>83</v>
      </c>
      <c r="AY1613" s="273" t="s">
        <v>156</v>
      </c>
    </row>
    <row r="1614" s="2" customFormat="1" ht="16.5" customHeight="1">
      <c r="A1614" s="38"/>
      <c r="B1614" s="39"/>
      <c r="C1614" s="277" t="s">
        <v>1325</v>
      </c>
      <c r="D1614" s="277" t="s">
        <v>355</v>
      </c>
      <c r="E1614" s="278" t="s">
        <v>1326</v>
      </c>
      <c r="F1614" s="279" t="s">
        <v>1327</v>
      </c>
      <c r="G1614" s="280" t="s">
        <v>162</v>
      </c>
      <c r="H1614" s="281">
        <v>220.97300000000001</v>
      </c>
      <c r="I1614" s="282"/>
      <c r="J1614" s="283">
        <f>ROUND(I1614*H1614,2)</f>
        <v>0</v>
      </c>
      <c r="K1614" s="284"/>
      <c r="L1614" s="285"/>
      <c r="M1614" s="286" t="s">
        <v>1</v>
      </c>
      <c r="N1614" s="287" t="s">
        <v>41</v>
      </c>
      <c r="O1614" s="91"/>
      <c r="P1614" s="237">
        <f>O1614*H1614</f>
        <v>0</v>
      </c>
      <c r="Q1614" s="237">
        <v>0.0020999999999999999</v>
      </c>
      <c r="R1614" s="237">
        <f>Q1614*H1614</f>
        <v>0.46404329999999999</v>
      </c>
      <c r="S1614" s="237">
        <v>0</v>
      </c>
      <c r="T1614" s="238">
        <f>S1614*H1614</f>
        <v>0</v>
      </c>
      <c r="U1614" s="38"/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R1614" s="239" t="s">
        <v>501</v>
      </c>
      <c r="AT1614" s="239" t="s">
        <v>355</v>
      </c>
      <c r="AU1614" s="239" t="s">
        <v>85</v>
      </c>
      <c r="AY1614" s="17" t="s">
        <v>156</v>
      </c>
      <c r="BE1614" s="240">
        <f>IF(N1614="základní",J1614,0)</f>
        <v>0</v>
      </c>
      <c r="BF1614" s="240">
        <f>IF(N1614="snížená",J1614,0)</f>
        <v>0</v>
      </c>
      <c r="BG1614" s="240">
        <f>IF(N1614="zákl. přenesená",J1614,0)</f>
        <v>0</v>
      </c>
      <c r="BH1614" s="240">
        <f>IF(N1614="sníž. přenesená",J1614,0)</f>
        <v>0</v>
      </c>
      <c r="BI1614" s="240">
        <f>IF(N1614="nulová",J1614,0)</f>
        <v>0</v>
      </c>
      <c r="BJ1614" s="17" t="s">
        <v>83</v>
      </c>
      <c r="BK1614" s="240">
        <f>ROUND(I1614*H1614,2)</f>
        <v>0</v>
      </c>
      <c r="BL1614" s="17" t="s">
        <v>222</v>
      </c>
      <c r="BM1614" s="239" t="s">
        <v>1328</v>
      </c>
    </row>
    <row r="1615" s="14" customFormat="1">
      <c r="A1615" s="14"/>
      <c r="B1615" s="252"/>
      <c r="C1615" s="253"/>
      <c r="D1615" s="243" t="s">
        <v>165</v>
      </c>
      <c r="E1615" s="253"/>
      <c r="F1615" s="255" t="s">
        <v>1329</v>
      </c>
      <c r="G1615" s="253"/>
      <c r="H1615" s="256">
        <v>220.97300000000001</v>
      </c>
      <c r="I1615" s="257"/>
      <c r="J1615" s="253"/>
      <c r="K1615" s="253"/>
      <c r="L1615" s="258"/>
      <c r="M1615" s="259"/>
      <c r="N1615" s="260"/>
      <c r="O1615" s="260"/>
      <c r="P1615" s="260"/>
      <c r="Q1615" s="260"/>
      <c r="R1615" s="260"/>
      <c r="S1615" s="260"/>
      <c r="T1615" s="261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62" t="s">
        <v>165</v>
      </c>
      <c r="AU1615" s="262" t="s">
        <v>85</v>
      </c>
      <c r="AV1615" s="14" t="s">
        <v>85</v>
      </c>
      <c r="AW1615" s="14" t="s">
        <v>4</v>
      </c>
      <c r="AX1615" s="14" t="s">
        <v>83</v>
      </c>
      <c r="AY1615" s="262" t="s">
        <v>156</v>
      </c>
    </row>
    <row r="1616" s="2" customFormat="1" ht="33" customHeight="1">
      <c r="A1616" s="38"/>
      <c r="B1616" s="39"/>
      <c r="C1616" s="227" t="s">
        <v>1330</v>
      </c>
      <c r="D1616" s="227" t="s">
        <v>159</v>
      </c>
      <c r="E1616" s="228" t="s">
        <v>1331</v>
      </c>
      <c r="F1616" s="229" t="s">
        <v>1332</v>
      </c>
      <c r="G1616" s="230" t="s">
        <v>1071</v>
      </c>
      <c r="H1616" s="288"/>
      <c r="I1616" s="232"/>
      <c r="J1616" s="233">
        <f>ROUND(I1616*H1616,2)</f>
        <v>0</v>
      </c>
      <c r="K1616" s="234"/>
      <c r="L1616" s="44"/>
      <c r="M1616" s="235" t="s">
        <v>1</v>
      </c>
      <c r="N1616" s="236" t="s">
        <v>41</v>
      </c>
      <c r="O1616" s="91"/>
      <c r="P1616" s="237">
        <f>O1616*H1616</f>
        <v>0</v>
      </c>
      <c r="Q1616" s="237">
        <v>0</v>
      </c>
      <c r="R1616" s="237">
        <f>Q1616*H1616</f>
        <v>0</v>
      </c>
      <c r="S1616" s="237">
        <v>0</v>
      </c>
      <c r="T1616" s="238">
        <f>S1616*H1616</f>
        <v>0</v>
      </c>
      <c r="U1616" s="38"/>
      <c r="V1616" s="38"/>
      <c r="W1616" s="38"/>
      <c r="X1616" s="38"/>
      <c r="Y1616" s="38"/>
      <c r="Z1616" s="38"/>
      <c r="AA1616" s="38"/>
      <c r="AB1616" s="38"/>
      <c r="AC1616" s="38"/>
      <c r="AD1616" s="38"/>
      <c r="AE1616" s="38"/>
      <c r="AR1616" s="239" t="s">
        <v>222</v>
      </c>
      <c r="AT1616" s="239" t="s">
        <v>159</v>
      </c>
      <c r="AU1616" s="239" t="s">
        <v>85</v>
      </c>
      <c r="AY1616" s="17" t="s">
        <v>156</v>
      </c>
      <c r="BE1616" s="240">
        <f>IF(N1616="základní",J1616,0)</f>
        <v>0</v>
      </c>
      <c r="BF1616" s="240">
        <f>IF(N1616="snížená",J1616,0)</f>
        <v>0</v>
      </c>
      <c r="BG1616" s="240">
        <f>IF(N1616="zákl. přenesená",J1616,0)</f>
        <v>0</v>
      </c>
      <c r="BH1616" s="240">
        <f>IF(N1616="sníž. přenesená",J1616,0)</f>
        <v>0</v>
      </c>
      <c r="BI1616" s="240">
        <f>IF(N1616="nulová",J1616,0)</f>
        <v>0</v>
      </c>
      <c r="BJ1616" s="17" t="s">
        <v>83</v>
      </c>
      <c r="BK1616" s="240">
        <f>ROUND(I1616*H1616,2)</f>
        <v>0</v>
      </c>
      <c r="BL1616" s="17" t="s">
        <v>222</v>
      </c>
      <c r="BM1616" s="239" t="s">
        <v>1333</v>
      </c>
    </row>
    <row r="1617" s="2" customFormat="1" ht="37.8" customHeight="1">
      <c r="A1617" s="38"/>
      <c r="B1617" s="39"/>
      <c r="C1617" s="227" t="s">
        <v>1334</v>
      </c>
      <c r="D1617" s="227" t="s">
        <v>159</v>
      </c>
      <c r="E1617" s="228" t="s">
        <v>1335</v>
      </c>
      <c r="F1617" s="229" t="s">
        <v>1336</v>
      </c>
      <c r="G1617" s="230" t="s">
        <v>1071</v>
      </c>
      <c r="H1617" s="288"/>
      <c r="I1617" s="232"/>
      <c r="J1617" s="233">
        <f>ROUND(I1617*H1617,2)</f>
        <v>0</v>
      </c>
      <c r="K1617" s="234"/>
      <c r="L1617" s="44"/>
      <c r="M1617" s="235" t="s">
        <v>1</v>
      </c>
      <c r="N1617" s="236" t="s">
        <v>41</v>
      </c>
      <c r="O1617" s="91"/>
      <c r="P1617" s="237">
        <f>O1617*H1617</f>
        <v>0</v>
      </c>
      <c r="Q1617" s="237">
        <v>0</v>
      </c>
      <c r="R1617" s="237">
        <f>Q1617*H1617</f>
        <v>0</v>
      </c>
      <c r="S1617" s="237">
        <v>0</v>
      </c>
      <c r="T1617" s="238">
        <f>S1617*H1617</f>
        <v>0</v>
      </c>
      <c r="U1617" s="38"/>
      <c r="V1617" s="38"/>
      <c r="W1617" s="38"/>
      <c r="X1617" s="38"/>
      <c r="Y1617" s="38"/>
      <c r="Z1617" s="38"/>
      <c r="AA1617" s="38"/>
      <c r="AB1617" s="38"/>
      <c r="AC1617" s="38"/>
      <c r="AD1617" s="38"/>
      <c r="AE1617" s="38"/>
      <c r="AR1617" s="239" t="s">
        <v>222</v>
      </c>
      <c r="AT1617" s="239" t="s">
        <v>159</v>
      </c>
      <c r="AU1617" s="239" t="s">
        <v>85</v>
      </c>
      <c r="AY1617" s="17" t="s">
        <v>156</v>
      </c>
      <c r="BE1617" s="240">
        <f>IF(N1617="základní",J1617,0)</f>
        <v>0</v>
      </c>
      <c r="BF1617" s="240">
        <f>IF(N1617="snížená",J1617,0)</f>
        <v>0</v>
      </c>
      <c r="BG1617" s="240">
        <f>IF(N1617="zákl. přenesená",J1617,0)</f>
        <v>0</v>
      </c>
      <c r="BH1617" s="240">
        <f>IF(N1617="sníž. přenesená",J1617,0)</f>
        <v>0</v>
      </c>
      <c r="BI1617" s="240">
        <f>IF(N1617="nulová",J1617,0)</f>
        <v>0</v>
      </c>
      <c r="BJ1617" s="17" t="s">
        <v>83</v>
      </c>
      <c r="BK1617" s="240">
        <f>ROUND(I1617*H1617,2)</f>
        <v>0</v>
      </c>
      <c r="BL1617" s="17" t="s">
        <v>222</v>
      </c>
      <c r="BM1617" s="239" t="s">
        <v>1337</v>
      </c>
    </row>
    <row r="1618" s="12" customFormat="1" ht="22.8" customHeight="1">
      <c r="A1618" s="12"/>
      <c r="B1618" s="211"/>
      <c r="C1618" s="212"/>
      <c r="D1618" s="213" t="s">
        <v>75</v>
      </c>
      <c r="E1618" s="225" t="s">
        <v>237</v>
      </c>
      <c r="F1618" s="225" t="s">
        <v>238</v>
      </c>
      <c r="G1618" s="212"/>
      <c r="H1618" s="212"/>
      <c r="I1618" s="215"/>
      <c r="J1618" s="226">
        <f>BK1618</f>
        <v>0</v>
      </c>
      <c r="K1618" s="212"/>
      <c r="L1618" s="217"/>
      <c r="M1618" s="218"/>
      <c r="N1618" s="219"/>
      <c r="O1618" s="219"/>
      <c r="P1618" s="220">
        <f>SUM(P1619:P1634)</f>
        <v>0</v>
      </c>
      <c r="Q1618" s="219"/>
      <c r="R1618" s="220">
        <f>SUM(R1619:R1634)</f>
        <v>0.065848000000000004</v>
      </c>
      <c r="S1618" s="219"/>
      <c r="T1618" s="221">
        <f>SUM(T1619:T1634)</f>
        <v>0</v>
      </c>
      <c r="U1618" s="12"/>
      <c r="V1618" s="12"/>
      <c r="W1618" s="12"/>
      <c r="X1618" s="12"/>
      <c r="Y1618" s="12"/>
      <c r="Z1618" s="12"/>
      <c r="AA1618" s="12"/>
      <c r="AB1618" s="12"/>
      <c r="AC1618" s="12"/>
      <c r="AD1618" s="12"/>
      <c r="AE1618" s="12"/>
      <c r="AR1618" s="222" t="s">
        <v>85</v>
      </c>
      <c r="AT1618" s="223" t="s">
        <v>75</v>
      </c>
      <c r="AU1618" s="223" t="s">
        <v>83</v>
      </c>
      <c r="AY1618" s="222" t="s">
        <v>156</v>
      </c>
      <c r="BK1618" s="224">
        <f>SUM(BK1619:BK1634)</f>
        <v>0</v>
      </c>
    </row>
    <row r="1619" s="2" customFormat="1" ht="24.15" customHeight="1">
      <c r="A1619" s="38"/>
      <c r="B1619" s="39"/>
      <c r="C1619" s="227" t="s">
        <v>1338</v>
      </c>
      <c r="D1619" s="227" t="s">
        <v>159</v>
      </c>
      <c r="E1619" s="228" t="s">
        <v>1339</v>
      </c>
      <c r="F1619" s="229" t="s">
        <v>1340</v>
      </c>
      <c r="G1619" s="230" t="s">
        <v>235</v>
      </c>
      <c r="H1619" s="231">
        <v>21.800000000000001</v>
      </c>
      <c r="I1619" s="232"/>
      <c r="J1619" s="233">
        <f>ROUND(I1619*H1619,2)</f>
        <v>0</v>
      </c>
      <c r="K1619" s="234"/>
      <c r="L1619" s="44"/>
      <c r="M1619" s="235" t="s">
        <v>1</v>
      </c>
      <c r="N1619" s="236" t="s">
        <v>41</v>
      </c>
      <c r="O1619" s="91"/>
      <c r="P1619" s="237">
        <f>O1619*H1619</f>
        <v>0</v>
      </c>
      <c r="Q1619" s="237">
        <v>0.0022599999999999999</v>
      </c>
      <c r="R1619" s="237">
        <f>Q1619*H1619</f>
        <v>0.049267999999999999</v>
      </c>
      <c r="S1619" s="237">
        <v>0</v>
      </c>
      <c r="T1619" s="238">
        <f>S1619*H1619</f>
        <v>0</v>
      </c>
      <c r="U1619" s="38"/>
      <c r="V1619" s="38"/>
      <c r="W1619" s="38"/>
      <c r="X1619" s="38"/>
      <c r="Y1619" s="38"/>
      <c r="Z1619" s="38"/>
      <c r="AA1619" s="38"/>
      <c r="AB1619" s="38"/>
      <c r="AC1619" s="38"/>
      <c r="AD1619" s="38"/>
      <c r="AE1619" s="38"/>
      <c r="AR1619" s="239" t="s">
        <v>222</v>
      </c>
      <c r="AT1619" s="239" t="s">
        <v>159</v>
      </c>
      <c r="AU1619" s="239" t="s">
        <v>85</v>
      </c>
      <c r="AY1619" s="17" t="s">
        <v>156</v>
      </c>
      <c r="BE1619" s="240">
        <f>IF(N1619="základní",J1619,0)</f>
        <v>0</v>
      </c>
      <c r="BF1619" s="240">
        <f>IF(N1619="snížená",J1619,0)</f>
        <v>0</v>
      </c>
      <c r="BG1619" s="240">
        <f>IF(N1619="zákl. přenesená",J1619,0)</f>
        <v>0</v>
      </c>
      <c r="BH1619" s="240">
        <f>IF(N1619="sníž. přenesená",J1619,0)</f>
        <v>0</v>
      </c>
      <c r="BI1619" s="240">
        <f>IF(N1619="nulová",J1619,0)</f>
        <v>0</v>
      </c>
      <c r="BJ1619" s="17" t="s">
        <v>83</v>
      </c>
      <c r="BK1619" s="240">
        <f>ROUND(I1619*H1619,2)</f>
        <v>0</v>
      </c>
      <c r="BL1619" s="17" t="s">
        <v>222</v>
      </c>
      <c r="BM1619" s="239" t="s">
        <v>1341</v>
      </c>
    </row>
    <row r="1620" s="13" customFormat="1">
      <c r="A1620" s="13"/>
      <c r="B1620" s="241"/>
      <c r="C1620" s="242"/>
      <c r="D1620" s="243" t="s">
        <v>165</v>
      </c>
      <c r="E1620" s="244" t="s">
        <v>1</v>
      </c>
      <c r="F1620" s="245" t="s">
        <v>1342</v>
      </c>
      <c r="G1620" s="242"/>
      <c r="H1620" s="244" t="s">
        <v>1</v>
      </c>
      <c r="I1620" s="246"/>
      <c r="J1620" s="242"/>
      <c r="K1620" s="242"/>
      <c r="L1620" s="247"/>
      <c r="M1620" s="248"/>
      <c r="N1620" s="249"/>
      <c r="O1620" s="249"/>
      <c r="P1620" s="249"/>
      <c r="Q1620" s="249"/>
      <c r="R1620" s="249"/>
      <c r="S1620" s="249"/>
      <c r="T1620" s="250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51" t="s">
        <v>165</v>
      </c>
      <c r="AU1620" s="251" t="s">
        <v>85</v>
      </c>
      <c r="AV1620" s="13" t="s">
        <v>83</v>
      </c>
      <c r="AW1620" s="13" t="s">
        <v>32</v>
      </c>
      <c r="AX1620" s="13" t="s">
        <v>76</v>
      </c>
      <c r="AY1620" s="251" t="s">
        <v>156</v>
      </c>
    </row>
    <row r="1621" s="14" customFormat="1">
      <c r="A1621" s="14"/>
      <c r="B1621" s="252"/>
      <c r="C1621" s="253"/>
      <c r="D1621" s="243" t="s">
        <v>165</v>
      </c>
      <c r="E1621" s="254" t="s">
        <v>1</v>
      </c>
      <c r="F1621" s="255" t="s">
        <v>1343</v>
      </c>
      <c r="G1621" s="253"/>
      <c r="H1621" s="256">
        <v>8</v>
      </c>
      <c r="I1621" s="257"/>
      <c r="J1621" s="253"/>
      <c r="K1621" s="253"/>
      <c r="L1621" s="258"/>
      <c r="M1621" s="259"/>
      <c r="N1621" s="260"/>
      <c r="O1621" s="260"/>
      <c r="P1621" s="260"/>
      <c r="Q1621" s="260"/>
      <c r="R1621" s="260"/>
      <c r="S1621" s="260"/>
      <c r="T1621" s="261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62" t="s">
        <v>165</v>
      </c>
      <c r="AU1621" s="262" t="s">
        <v>85</v>
      </c>
      <c r="AV1621" s="14" t="s">
        <v>85</v>
      </c>
      <c r="AW1621" s="14" t="s">
        <v>32</v>
      </c>
      <c r="AX1621" s="14" t="s">
        <v>76</v>
      </c>
      <c r="AY1621" s="262" t="s">
        <v>156</v>
      </c>
    </row>
    <row r="1622" s="13" customFormat="1">
      <c r="A1622" s="13"/>
      <c r="B1622" s="241"/>
      <c r="C1622" s="242"/>
      <c r="D1622" s="243" t="s">
        <v>165</v>
      </c>
      <c r="E1622" s="244" t="s">
        <v>1</v>
      </c>
      <c r="F1622" s="245" t="s">
        <v>1344</v>
      </c>
      <c r="G1622" s="242"/>
      <c r="H1622" s="244" t="s">
        <v>1</v>
      </c>
      <c r="I1622" s="246"/>
      <c r="J1622" s="242"/>
      <c r="K1622" s="242"/>
      <c r="L1622" s="247"/>
      <c r="M1622" s="248"/>
      <c r="N1622" s="249"/>
      <c r="O1622" s="249"/>
      <c r="P1622" s="249"/>
      <c r="Q1622" s="249"/>
      <c r="R1622" s="249"/>
      <c r="S1622" s="249"/>
      <c r="T1622" s="250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51" t="s">
        <v>165</v>
      </c>
      <c r="AU1622" s="251" t="s">
        <v>85</v>
      </c>
      <c r="AV1622" s="13" t="s">
        <v>83</v>
      </c>
      <c r="AW1622" s="13" t="s">
        <v>32</v>
      </c>
      <c r="AX1622" s="13" t="s">
        <v>76</v>
      </c>
      <c r="AY1622" s="251" t="s">
        <v>156</v>
      </c>
    </row>
    <row r="1623" s="14" customFormat="1">
      <c r="A1623" s="14"/>
      <c r="B1623" s="252"/>
      <c r="C1623" s="253"/>
      <c r="D1623" s="243" t="s">
        <v>165</v>
      </c>
      <c r="E1623" s="254" t="s">
        <v>1</v>
      </c>
      <c r="F1623" s="255" t="s">
        <v>835</v>
      </c>
      <c r="G1623" s="253"/>
      <c r="H1623" s="256">
        <v>13.800000000000001</v>
      </c>
      <c r="I1623" s="257"/>
      <c r="J1623" s="253"/>
      <c r="K1623" s="253"/>
      <c r="L1623" s="258"/>
      <c r="M1623" s="259"/>
      <c r="N1623" s="260"/>
      <c r="O1623" s="260"/>
      <c r="P1623" s="260"/>
      <c r="Q1623" s="260"/>
      <c r="R1623" s="260"/>
      <c r="S1623" s="260"/>
      <c r="T1623" s="261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62" t="s">
        <v>165</v>
      </c>
      <c r="AU1623" s="262" t="s">
        <v>85</v>
      </c>
      <c r="AV1623" s="14" t="s">
        <v>85</v>
      </c>
      <c r="AW1623" s="14" t="s">
        <v>32</v>
      </c>
      <c r="AX1623" s="14" t="s">
        <v>76</v>
      </c>
      <c r="AY1623" s="262" t="s">
        <v>156</v>
      </c>
    </row>
    <row r="1624" s="15" customFormat="1">
      <c r="A1624" s="15"/>
      <c r="B1624" s="263"/>
      <c r="C1624" s="264"/>
      <c r="D1624" s="243" t="s">
        <v>165</v>
      </c>
      <c r="E1624" s="265" t="s">
        <v>1</v>
      </c>
      <c r="F1624" s="266" t="s">
        <v>168</v>
      </c>
      <c r="G1624" s="264"/>
      <c r="H1624" s="267">
        <v>21.800000000000001</v>
      </c>
      <c r="I1624" s="268"/>
      <c r="J1624" s="264"/>
      <c r="K1624" s="264"/>
      <c r="L1624" s="269"/>
      <c r="M1624" s="270"/>
      <c r="N1624" s="271"/>
      <c r="O1624" s="271"/>
      <c r="P1624" s="271"/>
      <c r="Q1624" s="271"/>
      <c r="R1624" s="271"/>
      <c r="S1624" s="271"/>
      <c r="T1624" s="272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T1624" s="273" t="s">
        <v>165</v>
      </c>
      <c r="AU1624" s="273" t="s">
        <v>85</v>
      </c>
      <c r="AV1624" s="15" t="s">
        <v>163</v>
      </c>
      <c r="AW1624" s="15" t="s">
        <v>32</v>
      </c>
      <c r="AX1624" s="15" t="s">
        <v>83</v>
      </c>
      <c r="AY1624" s="273" t="s">
        <v>156</v>
      </c>
    </row>
    <row r="1625" s="2" customFormat="1" ht="24.15" customHeight="1">
      <c r="A1625" s="38"/>
      <c r="B1625" s="39"/>
      <c r="C1625" s="227" t="s">
        <v>1345</v>
      </c>
      <c r="D1625" s="227" t="s">
        <v>159</v>
      </c>
      <c r="E1625" s="228" t="s">
        <v>1346</v>
      </c>
      <c r="F1625" s="229" t="s">
        <v>1347</v>
      </c>
      <c r="G1625" s="230" t="s">
        <v>235</v>
      </c>
      <c r="H1625" s="231">
        <v>2</v>
      </c>
      <c r="I1625" s="232"/>
      <c r="J1625" s="233">
        <f>ROUND(I1625*H1625,2)</f>
        <v>0</v>
      </c>
      <c r="K1625" s="234"/>
      <c r="L1625" s="44"/>
      <c r="M1625" s="235" t="s">
        <v>1</v>
      </c>
      <c r="N1625" s="236" t="s">
        <v>41</v>
      </c>
      <c r="O1625" s="91"/>
      <c r="P1625" s="237">
        <f>O1625*H1625</f>
        <v>0</v>
      </c>
      <c r="Q1625" s="237">
        <v>0.0027399999999999998</v>
      </c>
      <c r="R1625" s="237">
        <f>Q1625*H1625</f>
        <v>0.0054799999999999996</v>
      </c>
      <c r="S1625" s="237">
        <v>0</v>
      </c>
      <c r="T1625" s="238">
        <f>S1625*H1625</f>
        <v>0</v>
      </c>
      <c r="U1625" s="38"/>
      <c r="V1625" s="38"/>
      <c r="W1625" s="38"/>
      <c r="X1625" s="38"/>
      <c r="Y1625" s="38"/>
      <c r="Z1625" s="38"/>
      <c r="AA1625" s="38"/>
      <c r="AB1625" s="38"/>
      <c r="AC1625" s="38"/>
      <c r="AD1625" s="38"/>
      <c r="AE1625" s="38"/>
      <c r="AR1625" s="239" t="s">
        <v>222</v>
      </c>
      <c r="AT1625" s="239" t="s">
        <v>159</v>
      </c>
      <c r="AU1625" s="239" t="s">
        <v>85</v>
      </c>
      <c r="AY1625" s="17" t="s">
        <v>156</v>
      </c>
      <c r="BE1625" s="240">
        <f>IF(N1625="základní",J1625,0)</f>
        <v>0</v>
      </c>
      <c r="BF1625" s="240">
        <f>IF(N1625="snížená",J1625,0)</f>
        <v>0</v>
      </c>
      <c r="BG1625" s="240">
        <f>IF(N1625="zákl. přenesená",J1625,0)</f>
        <v>0</v>
      </c>
      <c r="BH1625" s="240">
        <f>IF(N1625="sníž. přenesená",J1625,0)</f>
        <v>0</v>
      </c>
      <c r="BI1625" s="240">
        <f>IF(N1625="nulová",J1625,0)</f>
        <v>0</v>
      </c>
      <c r="BJ1625" s="17" t="s">
        <v>83</v>
      </c>
      <c r="BK1625" s="240">
        <f>ROUND(I1625*H1625,2)</f>
        <v>0</v>
      </c>
      <c r="BL1625" s="17" t="s">
        <v>222</v>
      </c>
      <c r="BM1625" s="239" t="s">
        <v>1348</v>
      </c>
    </row>
    <row r="1626" s="13" customFormat="1">
      <c r="A1626" s="13"/>
      <c r="B1626" s="241"/>
      <c r="C1626" s="242"/>
      <c r="D1626" s="243" t="s">
        <v>165</v>
      </c>
      <c r="E1626" s="244" t="s">
        <v>1</v>
      </c>
      <c r="F1626" s="245" t="s">
        <v>1349</v>
      </c>
      <c r="G1626" s="242"/>
      <c r="H1626" s="244" t="s">
        <v>1</v>
      </c>
      <c r="I1626" s="246"/>
      <c r="J1626" s="242"/>
      <c r="K1626" s="242"/>
      <c r="L1626" s="247"/>
      <c r="M1626" s="248"/>
      <c r="N1626" s="249"/>
      <c r="O1626" s="249"/>
      <c r="P1626" s="249"/>
      <c r="Q1626" s="249"/>
      <c r="R1626" s="249"/>
      <c r="S1626" s="249"/>
      <c r="T1626" s="250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51" t="s">
        <v>165</v>
      </c>
      <c r="AU1626" s="251" t="s">
        <v>85</v>
      </c>
      <c r="AV1626" s="13" t="s">
        <v>83</v>
      </c>
      <c r="AW1626" s="13" t="s">
        <v>32</v>
      </c>
      <c r="AX1626" s="13" t="s">
        <v>76</v>
      </c>
      <c r="AY1626" s="251" t="s">
        <v>156</v>
      </c>
    </row>
    <row r="1627" s="14" customFormat="1">
      <c r="A1627" s="14"/>
      <c r="B1627" s="252"/>
      <c r="C1627" s="253"/>
      <c r="D1627" s="243" t="s">
        <v>165</v>
      </c>
      <c r="E1627" s="254" t="s">
        <v>1</v>
      </c>
      <c r="F1627" s="255" t="s">
        <v>85</v>
      </c>
      <c r="G1627" s="253"/>
      <c r="H1627" s="256">
        <v>2</v>
      </c>
      <c r="I1627" s="257"/>
      <c r="J1627" s="253"/>
      <c r="K1627" s="253"/>
      <c r="L1627" s="258"/>
      <c r="M1627" s="259"/>
      <c r="N1627" s="260"/>
      <c r="O1627" s="260"/>
      <c r="P1627" s="260"/>
      <c r="Q1627" s="260"/>
      <c r="R1627" s="260"/>
      <c r="S1627" s="260"/>
      <c r="T1627" s="261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62" t="s">
        <v>165</v>
      </c>
      <c r="AU1627" s="262" t="s">
        <v>85</v>
      </c>
      <c r="AV1627" s="14" t="s">
        <v>85</v>
      </c>
      <c r="AW1627" s="14" t="s">
        <v>32</v>
      </c>
      <c r="AX1627" s="14" t="s">
        <v>76</v>
      </c>
      <c r="AY1627" s="262" t="s">
        <v>156</v>
      </c>
    </row>
    <row r="1628" s="15" customFormat="1">
      <c r="A1628" s="15"/>
      <c r="B1628" s="263"/>
      <c r="C1628" s="264"/>
      <c r="D1628" s="243" t="s">
        <v>165</v>
      </c>
      <c r="E1628" s="265" t="s">
        <v>1</v>
      </c>
      <c r="F1628" s="266" t="s">
        <v>168</v>
      </c>
      <c r="G1628" s="264"/>
      <c r="H1628" s="267">
        <v>2</v>
      </c>
      <c r="I1628" s="268"/>
      <c r="J1628" s="264"/>
      <c r="K1628" s="264"/>
      <c r="L1628" s="269"/>
      <c r="M1628" s="270"/>
      <c r="N1628" s="271"/>
      <c r="O1628" s="271"/>
      <c r="P1628" s="271"/>
      <c r="Q1628" s="271"/>
      <c r="R1628" s="271"/>
      <c r="S1628" s="271"/>
      <c r="T1628" s="272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  <c r="AE1628" s="15"/>
      <c r="AT1628" s="273" t="s">
        <v>165</v>
      </c>
      <c r="AU1628" s="273" t="s">
        <v>85</v>
      </c>
      <c r="AV1628" s="15" t="s">
        <v>163</v>
      </c>
      <c r="AW1628" s="15" t="s">
        <v>32</v>
      </c>
      <c r="AX1628" s="15" t="s">
        <v>83</v>
      </c>
      <c r="AY1628" s="273" t="s">
        <v>156</v>
      </c>
    </row>
    <row r="1629" s="2" customFormat="1" ht="37.8" customHeight="1">
      <c r="A1629" s="38"/>
      <c r="B1629" s="39"/>
      <c r="C1629" s="227" t="s">
        <v>1350</v>
      </c>
      <c r="D1629" s="227" t="s">
        <v>159</v>
      </c>
      <c r="E1629" s="228" t="s">
        <v>1351</v>
      </c>
      <c r="F1629" s="229" t="s">
        <v>1352</v>
      </c>
      <c r="G1629" s="230" t="s">
        <v>235</v>
      </c>
      <c r="H1629" s="231">
        <v>10</v>
      </c>
      <c r="I1629" s="232"/>
      <c r="J1629" s="233">
        <f>ROUND(I1629*H1629,2)</f>
        <v>0</v>
      </c>
      <c r="K1629" s="234"/>
      <c r="L1629" s="44"/>
      <c r="M1629" s="235" t="s">
        <v>1</v>
      </c>
      <c r="N1629" s="236" t="s">
        <v>41</v>
      </c>
      <c r="O1629" s="91"/>
      <c r="P1629" s="237">
        <f>O1629*H1629</f>
        <v>0</v>
      </c>
      <c r="Q1629" s="237">
        <v>0.0011100000000000001</v>
      </c>
      <c r="R1629" s="237">
        <f>Q1629*H1629</f>
        <v>0.011100000000000001</v>
      </c>
      <c r="S1629" s="237">
        <v>0</v>
      </c>
      <c r="T1629" s="238">
        <f>S1629*H1629</f>
        <v>0</v>
      </c>
      <c r="U1629" s="38"/>
      <c r="V1629" s="38"/>
      <c r="W1629" s="38"/>
      <c r="X1629" s="38"/>
      <c r="Y1629" s="38"/>
      <c r="Z1629" s="38"/>
      <c r="AA1629" s="38"/>
      <c r="AB1629" s="38"/>
      <c r="AC1629" s="38"/>
      <c r="AD1629" s="38"/>
      <c r="AE1629" s="38"/>
      <c r="AR1629" s="239" t="s">
        <v>222</v>
      </c>
      <c r="AT1629" s="239" t="s">
        <v>159</v>
      </c>
      <c r="AU1629" s="239" t="s">
        <v>85</v>
      </c>
      <c r="AY1629" s="17" t="s">
        <v>156</v>
      </c>
      <c r="BE1629" s="240">
        <f>IF(N1629="základní",J1629,0)</f>
        <v>0</v>
      </c>
      <c r="BF1629" s="240">
        <f>IF(N1629="snížená",J1629,0)</f>
        <v>0</v>
      </c>
      <c r="BG1629" s="240">
        <f>IF(N1629="zákl. přenesená",J1629,0)</f>
        <v>0</v>
      </c>
      <c r="BH1629" s="240">
        <f>IF(N1629="sníž. přenesená",J1629,0)</f>
        <v>0</v>
      </c>
      <c r="BI1629" s="240">
        <f>IF(N1629="nulová",J1629,0)</f>
        <v>0</v>
      </c>
      <c r="BJ1629" s="17" t="s">
        <v>83</v>
      </c>
      <c r="BK1629" s="240">
        <f>ROUND(I1629*H1629,2)</f>
        <v>0</v>
      </c>
      <c r="BL1629" s="17" t="s">
        <v>222</v>
      </c>
      <c r="BM1629" s="239" t="s">
        <v>1353</v>
      </c>
    </row>
    <row r="1630" s="13" customFormat="1">
      <c r="A1630" s="13"/>
      <c r="B1630" s="241"/>
      <c r="C1630" s="242"/>
      <c r="D1630" s="243" t="s">
        <v>165</v>
      </c>
      <c r="E1630" s="244" t="s">
        <v>1</v>
      </c>
      <c r="F1630" s="245" t="s">
        <v>1354</v>
      </c>
      <c r="G1630" s="242"/>
      <c r="H1630" s="244" t="s">
        <v>1</v>
      </c>
      <c r="I1630" s="246"/>
      <c r="J1630" s="242"/>
      <c r="K1630" s="242"/>
      <c r="L1630" s="247"/>
      <c r="M1630" s="248"/>
      <c r="N1630" s="249"/>
      <c r="O1630" s="249"/>
      <c r="P1630" s="249"/>
      <c r="Q1630" s="249"/>
      <c r="R1630" s="249"/>
      <c r="S1630" s="249"/>
      <c r="T1630" s="250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51" t="s">
        <v>165</v>
      </c>
      <c r="AU1630" s="251" t="s">
        <v>85</v>
      </c>
      <c r="AV1630" s="13" t="s">
        <v>83</v>
      </c>
      <c r="AW1630" s="13" t="s">
        <v>32</v>
      </c>
      <c r="AX1630" s="13" t="s">
        <v>76</v>
      </c>
      <c r="AY1630" s="251" t="s">
        <v>156</v>
      </c>
    </row>
    <row r="1631" s="14" customFormat="1">
      <c r="A1631" s="14"/>
      <c r="B1631" s="252"/>
      <c r="C1631" s="253"/>
      <c r="D1631" s="243" t="s">
        <v>165</v>
      </c>
      <c r="E1631" s="254" t="s">
        <v>1</v>
      </c>
      <c r="F1631" s="255" t="s">
        <v>228</v>
      </c>
      <c r="G1631" s="253"/>
      <c r="H1631" s="256">
        <v>10</v>
      </c>
      <c r="I1631" s="257"/>
      <c r="J1631" s="253"/>
      <c r="K1631" s="253"/>
      <c r="L1631" s="258"/>
      <c r="M1631" s="259"/>
      <c r="N1631" s="260"/>
      <c r="O1631" s="260"/>
      <c r="P1631" s="260"/>
      <c r="Q1631" s="260"/>
      <c r="R1631" s="260"/>
      <c r="S1631" s="260"/>
      <c r="T1631" s="261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T1631" s="262" t="s">
        <v>165</v>
      </c>
      <c r="AU1631" s="262" t="s">
        <v>85</v>
      </c>
      <c r="AV1631" s="14" t="s">
        <v>85</v>
      </c>
      <c r="AW1631" s="14" t="s">
        <v>32</v>
      </c>
      <c r="AX1631" s="14" t="s">
        <v>76</v>
      </c>
      <c r="AY1631" s="262" t="s">
        <v>156</v>
      </c>
    </row>
    <row r="1632" s="15" customFormat="1">
      <c r="A1632" s="15"/>
      <c r="B1632" s="263"/>
      <c r="C1632" s="264"/>
      <c r="D1632" s="243" t="s">
        <v>165</v>
      </c>
      <c r="E1632" s="265" t="s">
        <v>1</v>
      </c>
      <c r="F1632" s="266" t="s">
        <v>168</v>
      </c>
      <c r="G1632" s="264"/>
      <c r="H1632" s="267">
        <v>10</v>
      </c>
      <c r="I1632" s="268"/>
      <c r="J1632" s="264"/>
      <c r="K1632" s="264"/>
      <c r="L1632" s="269"/>
      <c r="M1632" s="270"/>
      <c r="N1632" s="271"/>
      <c r="O1632" s="271"/>
      <c r="P1632" s="271"/>
      <c r="Q1632" s="271"/>
      <c r="R1632" s="271"/>
      <c r="S1632" s="271"/>
      <c r="T1632" s="272"/>
      <c r="U1632" s="15"/>
      <c r="V1632" s="15"/>
      <c r="W1632" s="15"/>
      <c r="X1632" s="15"/>
      <c r="Y1632" s="15"/>
      <c r="Z1632" s="15"/>
      <c r="AA1632" s="15"/>
      <c r="AB1632" s="15"/>
      <c r="AC1632" s="15"/>
      <c r="AD1632" s="15"/>
      <c r="AE1632" s="15"/>
      <c r="AT1632" s="273" t="s">
        <v>165</v>
      </c>
      <c r="AU1632" s="273" t="s">
        <v>85</v>
      </c>
      <c r="AV1632" s="15" t="s">
        <v>163</v>
      </c>
      <c r="AW1632" s="15" t="s">
        <v>32</v>
      </c>
      <c r="AX1632" s="15" t="s">
        <v>83</v>
      </c>
      <c r="AY1632" s="273" t="s">
        <v>156</v>
      </c>
    </row>
    <row r="1633" s="2" customFormat="1" ht="33" customHeight="1">
      <c r="A1633" s="38"/>
      <c r="B1633" s="39"/>
      <c r="C1633" s="227" t="s">
        <v>1355</v>
      </c>
      <c r="D1633" s="227" t="s">
        <v>159</v>
      </c>
      <c r="E1633" s="228" t="s">
        <v>1356</v>
      </c>
      <c r="F1633" s="229" t="s">
        <v>1357</v>
      </c>
      <c r="G1633" s="230" t="s">
        <v>1071</v>
      </c>
      <c r="H1633" s="288"/>
      <c r="I1633" s="232"/>
      <c r="J1633" s="233">
        <f>ROUND(I1633*H1633,2)</f>
        <v>0</v>
      </c>
      <c r="K1633" s="234"/>
      <c r="L1633" s="44"/>
      <c r="M1633" s="235" t="s">
        <v>1</v>
      </c>
      <c r="N1633" s="236" t="s">
        <v>41</v>
      </c>
      <c r="O1633" s="91"/>
      <c r="P1633" s="237">
        <f>O1633*H1633</f>
        <v>0</v>
      </c>
      <c r="Q1633" s="237">
        <v>0</v>
      </c>
      <c r="R1633" s="237">
        <f>Q1633*H1633</f>
        <v>0</v>
      </c>
      <c r="S1633" s="237">
        <v>0</v>
      </c>
      <c r="T1633" s="238">
        <f>S1633*H1633</f>
        <v>0</v>
      </c>
      <c r="U1633" s="38"/>
      <c r="V1633" s="38"/>
      <c r="W1633" s="38"/>
      <c r="X1633" s="38"/>
      <c r="Y1633" s="38"/>
      <c r="Z1633" s="38"/>
      <c r="AA1633" s="38"/>
      <c r="AB1633" s="38"/>
      <c r="AC1633" s="38"/>
      <c r="AD1633" s="38"/>
      <c r="AE1633" s="38"/>
      <c r="AR1633" s="239" t="s">
        <v>222</v>
      </c>
      <c r="AT1633" s="239" t="s">
        <v>159</v>
      </c>
      <c r="AU1633" s="239" t="s">
        <v>85</v>
      </c>
      <c r="AY1633" s="17" t="s">
        <v>156</v>
      </c>
      <c r="BE1633" s="240">
        <f>IF(N1633="základní",J1633,0)</f>
        <v>0</v>
      </c>
      <c r="BF1633" s="240">
        <f>IF(N1633="snížená",J1633,0)</f>
        <v>0</v>
      </c>
      <c r="BG1633" s="240">
        <f>IF(N1633="zákl. přenesená",J1633,0)</f>
        <v>0</v>
      </c>
      <c r="BH1633" s="240">
        <f>IF(N1633="sníž. přenesená",J1633,0)</f>
        <v>0</v>
      </c>
      <c r="BI1633" s="240">
        <f>IF(N1633="nulová",J1633,0)</f>
        <v>0</v>
      </c>
      <c r="BJ1633" s="17" t="s">
        <v>83</v>
      </c>
      <c r="BK1633" s="240">
        <f>ROUND(I1633*H1633,2)</f>
        <v>0</v>
      </c>
      <c r="BL1633" s="17" t="s">
        <v>222</v>
      </c>
      <c r="BM1633" s="239" t="s">
        <v>1358</v>
      </c>
    </row>
    <row r="1634" s="2" customFormat="1" ht="33" customHeight="1">
      <c r="A1634" s="38"/>
      <c r="B1634" s="39"/>
      <c r="C1634" s="227" t="s">
        <v>1359</v>
      </c>
      <c r="D1634" s="227" t="s">
        <v>159</v>
      </c>
      <c r="E1634" s="228" t="s">
        <v>1360</v>
      </c>
      <c r="F1634" s="229" t="s">
        <v>1361</v>
      </c>
      <c r="G1634" s="230" t="s">
        <v>1071</v>
      </c>
      <c r="H1634" s="288"/>
      <c r="I1634" s="232"/>
      <c r="J1634" s="233">
        <f>ROUND(I1634*H1634,2)</f>
        <v>0</v>
      </c>
      <c r="K1634" s="234"/>
      <c r="L1634" s="44"/>
      <c r="M1634" s="235" t="s">
        <v>1</v>
      </c>
      <c r="N1634" s="236" t="s">
        <v>41</v>
      </c>
      <c r="O1634" s="91"/>
      <c r="P1634" s="237">
        <f>O1634*H1634</f>
        <v>0</v>
      </c>
      <c r="Q1634" s="237">
        <v>0</v>
      </c>
      <c r="R1634" s="237">
        <f>Q1634*H1634</f>
        <v>0</v>
      </c>
      <c r="S1634" s="237">
        <v>0</v>
      </c>
      <c r="T1634" s="238">
        <f>S1634*H1634</f>
        <v>0</v>
      </c>
      <c r="U1634" s="38"/>
      <c r="V1634" s="38"/>
      <c r="W1634" s="38"/>
      <c r="X1634" s="38"/>
      <c r="Y1634" s="38"/>
      <c r="Z1634" s="38"/>
      <c r="AA1634" s="38"/>
      <c r="AB1634" s="38"/>
      <c r="AC1634" s="38"/>
      <c r="AD1634" s="38"/>
      <c r="AE1634" s="38"/>
      <c r="AR1634" s="239" t="s">
        <v>222</v>
      </c>
      <c r="AT1634" s="239" t="s">
        <v>159</v>
      </c>
      <c r="AU1634" s="239" t="s">
        <v>85</v>
      </c>
      <c r="AY1634" s="17" t="s">
        <v>156</v>
      </c>
      <c r="BE1634" s="240">
        <f>IF(N1634="základní",J1634,0)</f>
        <v>0</v>
      </c>
      <c r="BF1634" s="240">
        <f>IF(N1634="snížená",J1634,0)</f>
        <v>0</v>
      </c>
      <c r="BG1634" s="240">
        <f>IF(N1634="zákl. přenesená",J1634,0)</f>
        <v>0</v>
      </c>
      <c r="BH1634" s="240">
        <f>IF(N1634="sníž. přenesená",J1634,0)</f>
        <v>0</v>
      </c>
      <c r="BI1634" s="240">
        <f>IF(N1634="nulová",J1634,0)</f>
        <v>0</v>
      </c>
      <c r="BJ1634" s="17" t="s">
        <v>83</v>
      </c>
      <c r="BK1634" s="240">
        <f>ROUND(I1634*H1634,2)</f>
        <v>0</v>
      </c>
      <c r="BL1634" s="17" t="s">
        <v>222</v>
      </c>
      <c r="BM1634" s="239" t="s">
        <v>1362</v>
      </c>
    </row>
    <row r="1635" s="12" customFormat="1" ht="22.8" customHeight="1">
      <c r="A1635" s="12"/>
      <c r="B1635" s="211"/>
      <c r="C1635" s="212"/>
      <c r="D1635" s="213" t="s">
        <v>75</v>
      </c>
      <c r="E1635" s="225" t="s">
        <v>1363</v>
      </c>
      <c r="F1635" s="225" t="s">
        <v>1364</v>
      </c>
      <c r="G1635" s="212"/>
      <c r="H1635" s="212"/>
      <c r="I1635" s="215"/>
      <c r="J1635" s="226">
        <f>BK1635</f>
        <v>0</v>
      </c>
      <c r="K1635" s="212"/>
      <c r="L1635" s="217"/>
      <c r="M1635" s="218"/>
      <c r="N1635" s="219"/>
      <c r="O1635" s="219"/>
      <c r="P1635" s="220">
        <f>SUM(P1636:P1679)</f>
        <v>0</v>
      </c>
      <c r="Q1635" s="219"/>
      <c r="R1635" s="220">
        <f>SUM(R1636:R1679)</f>
        <v>0</v>
      </c>
      <c r="S1635" s="219"/>
      <c r="T1635" s="221">
        <f>SUM(T1636:T1679)</f>
        <v>0</v>
      </c>
      <c r="U1635" s="12"/>
      <c r="V1635" s="12"/>
      <c r="W1635" s="12"/>
      <c r="X1635" s="12"/>
      <c r="Y1635" s="12"/>
      <c r="Z1635" s="12"/>
      <c r="AA1635" s="12"/>
      <c r="AB1635" s="12"/>
      <c r="AC1635" s="12"/>
      <c r="AD1635" s="12"/>
      <c r="AE1635" s="12"/>
      <c r="AR1635" s="222" t="s">
        <v>85</v>
      </c>
      <c r="AT1635" s="223" t="s">
        <v>75</v>
      </c>
      <c r="AU1635" s="223" t="s">
        <v>83</v>
      </c>
      <c r="AY1635" s="222" t="s">
        <v>156</v>
      </c>
      <c r="BK1635" s="224">
        <f>SUM(BK1636:BK1679)</f>
        <v>0</v>
      </c>
    </row>
    <row r="1636" s="2" customFormat="1" ht="24.15" customHeight="1">
      <c r="A1636" s="38"/>
      <c r="B1636" s="39"/>
      <c r="C1636" s="227" t="s">
        <v>1365</v>
      </c>
      <c r="D1636" s="227" t="s">
        <v>159</v>
      </c>
      <c r="E1636" s="228" t="s">
        <v>1366</v>
      </c>
      <c r="F1636" s="229" t="s">
        <v>1367</v>
      </c>
      <c r="G1636" s="230" t="s">
        <v>254</v>
      </c>
      <c r="H1636" s="231">
        <v>3</v>
      </c>
      <c r="I1636" s="232"/>
      <c r="J1636" s="233">
        <f>ROUND(I1636*H1636,2)</f>
        <v>0</v>
      </c>
      <c r="K1636" s="234"/>
      <c r="L1636" s="44"/>
      <c r="M1636" s="235" t="s">
        <v>1</v>
      </c>
      <c r="N1636" s="236" t="s">
        <v>41</v>
      </c>
      <c r="O1636" s="91"/>
      <c r="P1636" s="237">
        <f>O1636*H1636</f>
        <v>0</v>
      </c>
      <c r="Q1636" s="237">
        <v>0</v>
      </c>
      <c r="R1636" s="237">
        <f>Q1636*H1636</f>
        <v>0</v>
      </c>
      <c r="S1636" s="237">
        <v>0</v>
      </c>
      <c r="T1636" s="238">
        <f>S1636*H1636</f>
        <v>0</v>
      </c>
      <c r="U1636" s="38"/>
      <c r="V1636" s="38"/>
      <c r="W1636" s="38"/>
      <c r="X1636" s="38"/>
      <c r="Y1636" s="38"/>
      <c r="Z1636" s="38"/>
      <c r="AA1636" s="38"/>
      <c r="AB1636" s="38"/>
      <c r="AC1636" s="38"/>
      <c r="AD1636" s="38"/>
      <c r="AE1636" s="38"/>
      <c r="AR1636" s="239" t="s">
        <v>222</v>
      </c>
      <c r="AT1636" s="239" t="s">
        <v>159</v>
      </c>
      <c r="AU1636" s="239" t="s">
        <v>85</v>
      </c>
      <c r="AY1636" s="17" t="s">
        <v>156</v>
      </c>
      <c r="BE1636" s="240">
        <f>IF(N1636="základní",J1636,0)</f>
        <v>0</v>
      </c>
      <c r="BF1636" s="240">
        <f>IF(N1636="snížená",J1636,0)</f>
        <v>0</v>
      </c>
      <c r="BG1636" s="240">
        <f>IF(N1636="zákl. přenesená",J1636,0)</f>
        <v>0</v>
      </c>
      <c r="BH1636" s="240">
        <f>IF(N1636="sníž. přenesená",J1636,0)</f>
        <v>0</v>
      </c>
      <c r="BI1636" s="240">
        <f>IF(N1636="nulová",J1636,0)</f>
        <v>0</v>
      </c>
      <c r="BJ1636" s="17" t="s">
        <v>83</v>
      </c>
      <c r="BK1636" s="240">
        <f>ROUND(I1636*H1636,2)</f>
        <v>0</v>
      </c>
      <c r="BL1636" s="17" t="s">
        <v>222</v>
      </c>
      <c r="BM1636" s="239" t="s">
        <v>1368</v>
      </c>
    </row>
    <row r="1637" s="13" customFormat="1">
      <c r="A1637" s="13"/>
      <c r="B1637" s="241"/>
      <c r="C1637" s="242"/>
      <c r="D1637" s="243" t="s">
        <v>165</v>
      </c>
      <c r="E1637" s="244" t="s">
        <v>1</v>
      </c>
      <c r="F1637" s="245" t="s">
        <v>942</v>
      </c>
      <c r="G1637" s="242"/>
      <c r="H1637" s="244" t="s">
        <v>1</v>
      </c>
      <c r="I1637" s="246"/>
      <c r="J1637" s="242"/>
      <c r="K1637" s="242"/>
      <c r="L1637" s="247"/>
      <c r="M1637" s="248"/>
      <c r="N1637" s="249"/>
      <c r="O1637" s="249"/>
      <c r="P1637" s="249"/>
      <c r="Q1637" s="249"/>
      <c r="R1637" s="249"/>
      <c r="S1637" s="249"/>
      <c r="T1637" s="250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51" t="s">
        <v>165</v>
      </c>
      <c r="AU1637" s="251" t="s">
        <v>85</v>
      </c>
      <c r="AV1637" s="13" t="s">
        <v>83</v>
      </c>
      <c r="AW1637" s="13" t="s">
        <v>32</v>
      </c>
      <c r="AX1637" s="13" t="s">
        <v>76</v>
      </c>
      <c r="AY1637" s="251" t="s">
        <v>156</v>
      </c>
    </row>
    <row r="1638" s="13" customFormat="1">
      <c r="A1638" s="13"/>
      <c r="B1638" s="241"/>
      <c r="C1638" s="242"/>
      <c r="D1638" s="243" t="s">
        <v>165</v>
      </c>
      <c r="E1638" s="244" t="s">
        <v>1</v>
      </c>
      <c r="F1638" s="245" t="s">
        <v>1369</v>
      </c>
      <c r="G1638" s="242"/>
      <c r="H1638" s="244" t="s">
        <v>1</v>
      </c>
      <c r="I1638" s="246"/>
      <c r="J1638" s="242"/>
      <c r="K1638" s="242"/>
      <c r="L1638" s="247"/>
      <c r="M1638" s="248"/>
      <c r="N1638" s="249"/>
      <c r="O1638" s="249"/>
      <c r="P1638" s="249"/>
      <c r="Q1638" s="249"/>
      <c r="R1638" s="249"/>
      <c r="S1638" s="249"/>
      <c r="T1638" s="250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51" t="s">
        <v>165</v>
      </c>
      <c r="AU1638" s="251" t="s">
        <v>85</v>
      </c>
      <c r="AV1638" s="13" t="s">
        <v>83</v>
      </c>
      <c r="AW1638" s="13" t="s">
        <v>32</v>
      </c>
      <c r="AX1638" s="13" t="s">
        <v>76</v>
      </c>
      <c r="AY1638" s="251" t="s">
        <v>156</v>
      </c>
    </row>
    <row r="1639" s="14" customFormat="1">
      <c r="A1639" s="14"/>
      <c r="B1639" s="252"/>
      <c r="C1639" s="253"/>
      <c r="D1639" s="243" t="s">
        <v>165</v>
      </c>
      <c r="E1639" s="254" t="s">
        <v>1</v>
      </c>
      <c r="F1639" s="255" t="s">
        <v>83</v>
      </c>
      <c r="G1639" s="253"/>
      <c r="H1639" s="256">
        <v>1</v>
      </c>
      <c r="I1639" s="257"/>
      <c r="J1639" s="253"/>
      <c r="K1639" s="253"/>
      <c r="L1639" s="258"/>
      <c r="M1639" s="259"/>
      <c r="N1639" s="260"/>
      <c r="O1639" s="260"/>
      <c r="P1639" s="260"/>
      <c r="Q1639" s="260"/>
      <c r="R1639" s="260"/>
      <c r="S1639" s="260"/>
      <c r="T1639" s="261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62" t="s">
        <v>165</v>
      </c>
      <c r="AU1639" s="262" t="s">
        <v>85</v>
      </c>
      <c r="AV1639" s="14" t="s">
        <v>85</v>
      </c>
      <c r="AW1639" s="14" t="s">
        <v>32</v>
      </c>
      <c r="AX1639" s="14" t="s">
        <v>76</v>
      </c>
      <c r="AY1639" s="262" t="s">
        <v>156</v>
      </c>
    </row>
    <row r="1640" s="13" customFormat="1">
      <c r="A1640" s="13"/>
      <c r="B1640" s="241"/>
      <c r="C1640" s="242"/>
      <c r="D1640" s="243" t="s">
        <v>165</v>
      </c>
      <c r="E1640" s="244" t="s">
        <v>1</v>
      </c>
      <c r="F1640" s="245" t="s">
        <v>1370</v>
      </c>
      <c r="G1640" s="242"/>
      <c r="H1640" s="244" t="s">
        <v>1</v>
      </c>
      <c r="I1640" s="246"/>
      <c r="J1640" s="242"/>
      <c r="K1640" s="242"/>
      <c r="L1640" s="247"/>
      <c r="M1640" s="248"/>
      <c r="N1640" s="249"/>
      <c r="O1640" s="249"/>
      <c r="P1640" s="249"/>
      <c r="Q1640" s="249"/>
      <c r="R1640" s="249"/>
      <c r="S1640" s="249"/>
      <c r="T1640" s="250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51" t="s">
        <v>165</v>
      </c>
      <c r="AU1640" s="251" t="s">
        <v>85</v>
      </c>
      <c r="AV1640" s="13" t="s">
        <v>83</v>
      </c>
      <c r="AW1640" s="13" t="s">
        <v>32</v>
      </c>
      <c r="AX1640" s="13" t="s">
        <v>76</v>
      </c>
      <c r="AY1640" s="251" t="s">
        <v>156</v>
      </c>
    </row>
    <row r="1641" s="14" customFormat="1">
      <c r="A1641" s="14"/>
      <c r="B1641" s="252"/>
      <c r="C1641" s="253"/>
      <c r="D1641" s="243" t="s">
        <v>165</v>
      </c>
      <c r="E1641" s="254" t="s">
        <v>1</v>
      </c>
      <c r="F1641" s="255" t="s">
        <v>85</v>
      </c>
      <c r="G1641" s="253"/>
      <c r="H1641" s="256">
        <v>2</v>
      </c>
      <c r="I1641" s="257"/>
      <c r="J1641" s="253"/>
      <c r="K1641" s="253"/>
      <c r="L1641" s="258"/>
      <c r="M1641" s="259"/>
      <c r="N1641" s="260"/>
      <c r="O1641" s="260"/>
      <c r="P1641" s="260"/>
      <c r="Q1641" s="260"/>
      <c r="R1641" s="260"/>
      <c r="S1641" s="260"/>
      <c r="T1641" s="261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T1641" s="262" t="s">
        <v>165</v>
      </c>
      <c r="AU1641" s="262" t="s">
        <v>85</v>
      </c>
      <c r="AV1641" s="14" t="s">
        <v>85</v>
      </c>
      <c r="AW1641" s="14" t="s">
        <v>32</v>
      </c>
      <c r="AX1641" s="14" t="s">
        <v>76</v>
      </c>
      <c r="AY1641" s="262" t="s">
        <v>156</v>
      </c>
    </row>
    <row r="1642" s="15" customFormat="1">
      <c r="A1642" s="15"/>
      <c r="B1642" s="263"/>
      <c r="C1642" s="264"/>
      <c r="D1642" s="243" t="s">
        <v>165</v>
      </c>
      <c r="E1642" s="265" t="s">
        <v>1</v>
      </c>
      <c r="F1642" s="266" t="s">
        <v>168</v>
      </c>
      <c r="G1642" s="264"/>
      <c r="H1642" s="267">
        <v>3</v>
      </c>
      <c r="I1642" s="268"/>
      <c r="J1642" s="264"/>
      <c r="K1642" s="264"/>
      <c r="L1642" s="269"/>
      <c r="M1642" s="270"/>
      <c r="N1642" s="271"/>
      <c r="O1642" s="271"/>
      <c r="P1642" s="271"/>
      <c r="Q1642" s="271"/>
      <c r="R1642" s="271"/>
      <c r="S1642" s="271"/>
      <c r="T1642" s="272"/>
      <c r="U1642" s="15"/>
      <c r="V1642" s="15"/>
      <c r="W1642" s="15"/>
      <c r="X1642" s="15"/>
      <c r="Y1642" s="15"/>
      <c r="Z1642" s="15"/>
      <c r="AA1642" s="15"/>
      <c r="AB1642" s="15"/>
      <c r="AC1642" s="15"/>
      <c r="AD1642" s="15"/>
      <c r="AE1642" s="15"/>
      <c r="AT1642" s="273" t="s">
        <v>165</v>
      </c>
      <c r="AU1642" s="273" t="s">
        <v>85</v>
      </c>
      <c r="AV1642" s="15" t="s">
        <v>163</v>
      </c>
      <c r="AW1642" s="15" t="s">
        <v>32</v>
      </c>
      <c r="AX1642" s="15" t="s">
        <v>83</v>
      </c>
      <c r="AY1642" s="273" t="s">
        <v>156</v>
      </c>
    </row>
    <row r="1643" s="2" customFormat="1" ht="24.15" customHeight="1">
      <c r="A1643" s="38"/>
      <c r="B1643" s="39"/>
      <c r="C1643" s="227" t="s">
        <v>1371</v>
      </c>
      <c r="D1643" s="227" t="s">
        <v>159</v>
      </c>
      <c r="E1643" s="228" t="s">
        <v>1372</v>
      </c>
      <c r="F1643" s="229" t="s">
        <v>1373</v>
      </c>
      <c r="G1643" s="230" t="s">
        <v>254</v>
      </c>
      <c r="H1643" s="231">
        <v>1</v>
      </c>
      <c r="I1643" s="232"/>
      <c r="J1643" s="233">
        <f>ROUND(I1643*H1643,2)</f>
        <v>0</v>
      </c>
      <c r="K1643" s="234"/>
      <c r="L1643" s="44"/>
      <c r="M1643" s="235" t="s">
        <v>1</v>
      </c>
      <c r="N1643" s="236" t="s">
        <v>41</v>
      </c>
      <c r="O1643" s="91"/>
      <c r="P1643" s="237">
        <f>O1643*H1643</f>
        <v>0</v>
      </c>
      <c r="Q1643" s="237">
        <v>0</v>
      </c>
      <c r="R1643" s="237">
        <f>Q1643*H1643</f>
        <v>0</v>
      </c>
      <c r="S1643" s="237">
        <v>0</v>
      </c>
      <c r="T1643" s="238">
        <f>S1643*H1643</f>
        <v>0</v>
      </c>
      <c r="U1643" s="38"/>
      <c r="V1643" s="38"/>
      <c r="W1643" s="38"/>
      <c r="X1643" s="38"/>
      <c r="Y1643" s="38"/>
      <c r="Z1643" s="38"/>
      <c r="AA1643" s="38"/>
      <c r="AB1643" s="38"/>
      <c r="AC1643" s="38"/>
      <c r="AD1643" s="38"/>
      <c r="AE1643" s="38"/>
      <c r="AR1643" s="239" t="s">
        <v>222</v>
      </c>
      <c r="AT1643" s="239" t="s">
        <v>159</v>
      </c>
      <c r="AU1643" s="239" t="s">
        <v>85</v>
      </c>
      <c r="AY1643" s="17" t="s">
        <v>156</v>
      </c>
      <c r="BE1643" s="240">
        <f>IF(N1643="základní",J1643,0)</f>
        <v>0</v>
      </c>
      <c r="BF1643" s="240">
        <f>IF(N1643="snížená",J1643,0)</f>
        <v>0</v>
      </c>
      <c r="BG1643" s="240">
        <f>IF(N1643="zákl. přenesená",J1643,0)</f>
        <v>0</v>
      </c>
      <c r="BH1643" s="240">
        <f>IF(N1643="sníž. přenesená",J1643,0)</f>
        <v>0</v>
      </c>
      <c r="BI1643" s="240">
        <f>IF(N1643="nulová",J1643,0)</f>
        <v>0</v>
      </c>
      <c r="BJ1643" s="17" t="s">
        <v>83</v>
      </c>
      <c r="BK1643" s="240">
        <f>ROUND(I1643*H1643,2)</f>
        <v>0</v>
      </c>
      <c r="BL1643" s="17" t="s">
        <v>222</v>
      </c>
      <c r="BM1643" s="239" t="s">
        <v>1374</v>
      </c>
    </row>
    <row r="1644" s="13" customFormat="1">
      <c r="A1644" s="13"/>
      <c r="B1644" s="241"/>
      <c r="C1644" s="242"/>
      <c r="D1644" s="243" t="s">
        <v>165</v>
      </c>
      <c r="E1644" s="244" t="s">
        <v>1</v>
      </c>
      <c r="F1644" s="245" t="s">
        <v>944</v>
      </c>
      <c r="G1644" s="242"/>
      <c r="H1644" s="244" t="s">
        <v>1</v>
      </c>
      <c r="I1644" s="246"/>
      <c r="J1644" s="242"/>
      <c r="K1644" s="242"/>
      <c r="L1644" s="247"/>
      <c r="M1644" s="248"/>
      <c r="N1644" s="249"/>
      <c r="O1644" s="249"/>
      <c r="P1644" s="249"/>
      <c r="Q1644" s="249"/>
      <c r="R1644" s="249"/>
      <c r="S1644" s="249"/>
      <c r="T1644" s="250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51" t="s">
        <v>165</v>
      </c>
      <c r="AU1644" s="251" t="s">
        <v>85</v>
      </c>
      <c r="AV1644" s="13" t="s">
        <v>83</v>
      </c>
      <c r="AW1644" s="13" t="s">
        <v>32</v>
      </c>
      <c r="AX1644" s="13" t="s">
        <v>76</v>
      </c>
      <c r="AY1644" s="251" t="s">
        <v>156</v>
      </c>
    </row>
    <row r="1645" s="14" customFormat="1">
      <c r="A1645" s="14"/>
      <c r="B1645" s="252"/>
      <c r="C1645" s="253"/>
      <c r="D1645" s="243" t="s">
        <v>165</v>
      </c>
      <c r="E1645" s="254" t="s">
        <v>1</v>
      </c>
      <c r="F1645" s="255" t="s">
        <v>83</v>
      </c>
      <c r="G1645" s="253"/>
      <c r="H1645" s="256">
        <v>1</v>
      </c>
      <c r="I1645" s="257"/>
      <c r="J1645" s="253"/>
      <c r="K1645" s="253"/>
      <c r="L1645" s="258"/>
      <c r="M1645" s="259"/>
      <c r="N1645" s="260"/>
      <c r="O1645" s="260"/>
      <c r="P1645" s="260"/>
      <c r="Q1645" s="260"/>
      <c r="R1645" s="260"/>
      <c r="S1645" s="260"/>
      <c r="T1645" s="261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62" t="s">
        <v>165</v>
      </c>
      <c r="AU1645" s="262" t="s">
        <v>85</v>
      </c>
      <c r="AV1645" s="14" t="s">
        <v>85</v>
      </c>
      <c r="AW1645" s="14" t="s">
        <v>32</v>
      </c>
      <c r="AX1645" s="14" t="s">
        <v>76</v>
      </c>
      <c r="AY1645" s="262" t="s">
        <v>156</v>
      </c>
    </row>
    <row r="1646" s="15" customFormat="1">
      <c r="A1646" s="15"/>
      <c r="B1646" s="263"/>
      <c r="C1646" s="264"/>
      <c r="D1646" s="243" t="s">
        <v>165</v>
      </c>
      <c r="E1646" s="265" t="s">
        <v>1</v>
      </c>
      <c r="F1646" s="266" t="s">
        <v>168</v>
      </c>
      <c r="G1646" s="264"/>
      <c r="H1646" s="267">
        <v>1</v>
      </c>
      <c r="I1646" s="268"/>
      <c r="J1646" s="264"/>
      <c r="K1646" s="264"/>
      <c r="L1646" s="269"/>
      <c r="M1646" s="270"/>
      <c r="N1646" s="271"/>
      <c r="O1646" s="271"/>
      <c r="P1646" s="271"/>
      <c r="Q1646" s="271"/>
      <c r="R1646" s="271"/>
      <c r="S1646" s="271"/>
      <c r="T1646" s="272"/>
      <c r="U1646" s="15"/>
      <c r="V1646" s="15"/>
      <c r="W1646" s="15"/>
      <c r="X1646" s="15"/>
      <c r="Y1646" s="15"/>
      <c r="Z1646" s="15"/>
      <c r="AA1646" s="15"/>
      <c r="AB1646" s="15"/>
      <c r="AC1646" s="15"/>
      <c r="AD1646" s="15"/>
      <c r="AE1646" s="15"/>
      <c r="AT1646" s="273" t="s">
        <v>165</v>
      </c>
      <c r="AU1646" s="273" t="s">
        <v>85</v>
      </c>
      <c r="AV1646" s="15" t="s">
        <v>163</v>
      </c>
      <c r="AW1646" s="15" t="s">
        <v>32</v>
      </c>
      <c r="AX1646" s="15" t="s">
        <v>83</v>
      </c>
      <c r="AY1646" s="273" t="s">
        <v>156</v>
      </c>
    </row>
    <row r="1647" s="2" customFormat="1" ht="24.15" customHeight="1">
      <c r="A1647" s="38"/>
      <c r="B1647" s="39"/>
      <c r="C1647" s="227" t="s">
        <v>1375</v>
      </c>
      <c r="D1647" s="227" t="s">
        <v>159</v>
      </c>
      <c r="E1647" s="228" t="s">
        <v>1376</v>
      </c>
      <c r="F1647" s="229" t="s">
        <v>1377</v>
      </c>
      <c r="G1647" s="230" t="s">
        <v>254</v>
      </c>
      <c r="H1647" s="231">
        <v>2</v>
      </c>
      <c r="I1647" s="232"/>
      <c r="J1647" s="233">
        <f>ROUND(I1647*H1647,2)</f>
        <v>0</v>
      </c>
      <c r="K1647" s="234"/>
      <c r="L1647" s="44"/>
      <c r="M1647" s="235" t="s">
        <v>1</v>
      </c>
      <c r="N1647" s="236" t="s">
        <v>41</v>
      </c>
      <c r="O1647" s="91"/>
      <c r="P1647" s="237">
        <f>O1647*H1647</f>
        <v>0</v>
      </c>
      <c r="Q1647" s="237">
        <v>0</v>
      </c>
      <c r="R1647" s="237">
        <f>Q1647*H1647</f>
        <v>0</v>
      </c>
      <c r="S1647" s="237">
        <v>0</v>
      </c>
      <c r="T1647" s="238">
        <f>S1647*H1647</f>
        <v>0</v>
      </c>
      <c r="U1647" s="38"/>
      <c r="V1647" s="38"/>
      <c r="W1647" s="38"/>
      <c r="X1647" s="38"/>
      <c r="Y1647" s="38"/>
      <c r="Z1647" s="38"/>
      <c r="AA1647" s="38"/>
      <c r="AB1647" s="38"/>
      <c r="AC1647" s="38"/>
      <c r="AD1647" s="38"/>
      <c r="AE1647" s="38"/>
      <c r="AR1647" s="239" t="s">
        <v>222</v>
      </c>
      <c r="AT1647" s="239" t="s">
        <v>159</v>
      </c>
      <c r="AU1647" s="239" t="s">
        <v>85</v>
      </c>
      <c r="AY1647" s="17" t="s">
        <v>156</v>
      </c>
      <c r="BE1647" s="240">
        <f>IF(N1647="základní",J1647,0)</f>
        <v>0</v>
      </c>
      <c r="BF1647" s="240">
        <f>IF(N1647="snížená",J1647,0)</f>
        <v>0</v>
      </c>
      <c r="BG1647" s="240">
        <f>IF(N1647="zákl. přenesená",J1647,0)</f>
        <v>0</v>
      </c>
      <c r="BH1647" s="240">
        <f>IF(N1647="sníž. přenesená",J1647,0)</f>
        <v>0</v>
      </c>
      <c r="BI1647" s="240">
        <f>IF(N1647="nulová",J1647,0)</f>
        <v>0</v>
      </c>
      <c r="BJ1647" s="17" t="s">
        <v>83</v>
      </c>
      <c r="BK1647" s="240">
        <f>ROUND(I1647*H1647,2)</f>
        <v>0</v>
      </c>
      <c r="BL1647" s="17" t="s">
        <v>222</v>
      </c>
      <c r="BM1647" s="239" t="s">
        <v>1378</v>
      </c>
    </row>
    <row r="1648" s="13" customFormat="1">
      <c r="A1648" s="13"/>
      <c r="B1648" s="241"/>
      <c r="C1648" s="242"/>
      <c r="D1648" s="243" t="s">
        <v>165</v>
      </c>
      <c r="E1648" s="244" t="s">
        <v>1</v>
      </c>
      <c r="F1648" s="245" t="s">
        <v>1379</v>
      </c>
      <c r="G1648" s="242"/>
      <c r="H1648" s="244" t="s">
        <v>1</v>
      </c>
      <c r="I1648" s="246"/>
      <c r="J1648" s="242"/>
      <c r="K1648" s="242"/>
      <c r="L1648" s="247"/>
      <c r="M1648" s="248"/>
      <c r="N1648" s="249"/>
      <c r="O1648" s="249"/>
      <c r="P1648" s="249"/>
      <c r="Q1648" s="249"/>
      <c r="R1648" s="249"/>
      <c r="S1648" s="249"/>
      <c r="T1648" s="250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251" t="s">
        <v>165</v>
      </c>
      <c r="AU1648" s="251" t="s">
        <v>85</v>
      </c>
      <c r="AV1648" s="13" t="s">
        <v>83</v>
      </c>
      <c r="AW1648" s="13" t="s">
        <v>32</v>
      </c>
      <c r="AX1648" s="13" t="s">
        <v>76</v>
      </c>
      <c r="AY1648" s="251" t="s">
        <v>156</v>
      </c>
    </row>
    <row r="1649" s="13" customFormat="1">
      <c r="A1649" s="13"/>
      <c r="B1649" s="241"/>
      <c r="C1649" s="242"/>
      <c r="D1649" s="243" t="s">
        <v>165</v>
      </c>
      <c r="E1649" s="244" t="s">
        <v>1</v>
      </c>
      <c r="F1649" s="245" t="s">
        <v>1369</v>
      </c>
      <c r="G1649" s="242"/>
      <c r="H1649" s="244" t="s">
        <v>1</v>
      </c>
      <c r="I1649" s="246"/>
      <c r="J1649" s="242"/>
      <c r="K1649" s="242"/>
      <c r="L1649" s="247"/>
      <c r="M1649" s="248"/>
      <c r="N1649" s="249"/>
      <c r="O1649" s="249"/>
      <c r="P1649" s="249"/>
      <c r="Q1649" s="249"/>
      <c r="R1649" s="249"/>
      <c r="S1649" s="249"/>
      <c r="T1649" s="250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51" t="s">
        <v>165</v>
      </c>
      <c r="AU1649" s="251" t="s">
        <v>85</v>
      </c>
      <c r="AV1649" s="13" t="s">
        <v>83</v>
      </c>
      <c r="AW1649" s="13" t="s">
        <v>32</v>
      </c>
      <c r="AX1649" s="13" t="s">
        <v>76</v>
      </c>
      <c r="AY1649" s="251" t="s">
        <v>156</v>
      </c>
    </row>
    <row r="1650" s="14" customFormat="1">
      <c r="A1650" s="14"/>
      <c r="B1650" s="252"/>
      <c r="C1650" s="253"/>
      <c r="D1650" s="243" t="s">
        <v>165</v>
      </c>
      <c r="E1650" s="254" t="s">
        <v>1</v>
      </c>
      <c r="F1650" s="255" t="s">
        <v>83</v>
      </c>
      <c r="G1650" s="253"/>
      <c r="H1650" s="256">
        <v>1</v>
      </c>
      <c r="I1650" s="257"/>
      <c r="J1650" s="253"/>
      <c r="K1650" s="253"/>
      <c r="L1650" s="258"/>
      <c r="M1650" s="259"/>
      <c r="N1650" s="260"/>
      <c r="O1650" s="260"/>
      <c r="P1650" s="260"/>
      <c r="Q1650" s="260"/>
      <c r="R1650" s="260"/>
      <c r="S1650" s="260"/>
      <c r="T1650" s="261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T1650" s="262" t="s">
        <v>165</v>
      </c>
      <c r="AU1650" s="262" t="s">
        <v>85</v>
      </c>
      <c r="AV1650" s="14" t="s">
        <v>85</v>
      </c>
      <c r="AW1650" s="14" t="s">
        <v>32</v>
      </c>
      <c r="AX1650" s="14" t="s">
        <v>76</v>
      </c>
      <c r="AY1650" s="262" t="s">
        <v>156</v>
      </c>
    </row>
    <row r="1651" s="13" customFormat="1">
      <c r="A1651" s="13"/>
      <c r="B1651" s="241"/>
      <c r="C1651" s="242"/>
      <c r="D1651" s="243" t="s">
        <v>165</v>
      </c>
      <c r="E1651" s="244" t="s">
        <v>1</v>
      </c>
      <c r="F1651" s="245" t="s">
        <v>1370</v>
      </c>
      <c r="G1651" s="242"/>
      <c r="H1651" s="244" t="s">
        <v>1</v>
      </c>
      <c r="I1651" s="246"/>
      <c r="J1651" s="242"/>
      <c r="K1651" s="242"/>
      <c r="L1651" s="247"/>
      <c r="M1651" s="248"/>
      <c r="N1651" s="249"/>
      <c r="O1651" s="249"/>
      <c r="P1651" s="249"/>
      <c r="Q1651" s="249"/>
      <c r="R1651" s="249"/>
      <c r="S1651" s="249"/>
      <c r="T1651" s="250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51" t="s">
        <v>165</v>
      </c>
      <c r="AU1651" s="251" t="s">
        <v>85</v>
      </c>
      <c r="AV1651" s="13" t="s">
        <v>83</v>
      </c>
      <c r="AW1651" s="13" t="s">
        <v>32</v>
      </c>
      <c r="AX1651" s="13" t="s">
        <v>76</v>
      </c>
      <c r="AY1651" s="251" t="s">
        <v>156</v>
      </c>
    </row>
    <row r="1652" s="14" customFormat="1">
      <c r="A1652" s="14"/>
      <c r="B1652" s="252"/>
      <c r="C1652" s="253"/>
      <c r="D1652" s="243" t="s">
        <v>165</v>
      </c>
      <c r="E1652" s="254" t="s">
        <v>1</v>
      </c>
      <c r="F1652" s="255" t="s">
        <v>83</v>
      </c>
      <c r="G1652" s="253"/>
      <c r="H1652" s="256">
        <v>1</v>
      </c>
      <c r="I1652" s="257"/>
      <c r="J1652" s="253"/>
      <c r="K1652" s="253"/>
      <c r="L1652" s="258"/>
      <c r="M1652" s="259"/>
      <c r="N1652" s="260"/>
      <c r="O1652" s="260"/>
      <c r="P1652" s="260"/>
      <c r="Q1652" s="260"/>
      <c r="R1652" s="260"/>
      <c r="S1652" s="260"/>
      <c r="T1652" s="261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62" t="s">
        <v>165</v>
      </c>
      <c r="AU1652" s="262" t="s">
        <v>85</v>
      </c>
      <c r="AV1652" s="14" t="s">
        <v>85</v>
      </c>
      <c r="AW1652" s="14" t="s">
        <v>32</v>
      </c>
      <c r="AX1652" s="14" t="s">
        <v>76</v>
      </c>
      <c r="AY1652" s="262" t="s">
        <v>156</v>
      </c>
    </row>
    <row r="1653" s="15" customFormat="1">
      <c r="A1653" s="15"/>
      <c r="B1653" s="263"/>
      <c r="C1653" s="264"/>
      <c r="D1653" s="243" t="s">
        <v>165</v>
      </c>
      <c r="E1653" s="265" t="s">
        <v>1</v>
      </c>
      <c r="F1653" s="266" t="s">
        <v>168</v>
      </c>
      <c r="G1653" s="264"/>
      <c r="H1653" s="267">
        <v>2</v>
      </c>
      <c r="I1653" s="268"/>
      <c r="J1653" s="264"/>
      <c r="K1653" s="264"/>
      <c r="L1653" s="269"/>
      <c r="M1653" s="270"/>
      <c r="N1653" s="271"/>
      <c r="O1653" s="271"/>
      <c r="P1653" s="271"/>
      <c r="Q1653" s="271"/>
      <c r="R1653" s="271"/>
      <c r="S1653" s="271"/>
      <c r="T1653" s="272"/>
      <c r="U1653" s="15"/>
      <c r="V1653" s="15"/>
      <c r="W1653" s="15"/>
      <c r="X1653" s="15"/>
      <c r="Y1653" s="15"/>
      <c r="Z1653" s="15"/>
      <c r="AA1653" s="15"/>
      <c r="AB1653" s="15"/>
      <c r="AC1653" s="15"/>
      <c r="AD1653" s="15"/>
      <c r="AE1653" s="15"/>
      <c r="AT1653" s="273" t="s">
        <v>165</v>
      </c>
      <c r="AU1653" s="273" t="s">
        <v>85</v>
      </c>
      <c r="AV1653" s="15" t="s">
        <v>163</v>
      </c>
      <c r="AW1653" s="15" t="s">
        <v>32</v>
      </c>
      <c r="AX1653" s="15" t="s">
        <v>83</v>
      </c>
      <c r="AY1653" s="273" t="s">
        <v>156</v>
      </c>
    </row>
    <row r="1654" s="2" customFormat="1" ht="24.15" customHeight="1">
      <c r="A1654" s="38"/>
      <c r="B1654" s="39"/>
      <c r="C1654" s="227" t="s">
        <v>1380</v>
      </c>
      <c r="D1654" s="227" t="s">
        <v>159</v>
      </c>
      <c r="E1654" s="228" t="s">
        <v>1381</v>
      </c>
      <c r="F1654" s="229" t="s">
        <v>1382</v>
      </c>
      <c r="G1654" s="230" t="s">
        <v>254</v>
      </c>
      <c r="H1654" s="231">
        <v>3</v>
      </c>
      <c r="I1654" s="232"/>
      <c r="J1654" s="233">
        <f>ROUND(I1654*H1654,2)</f>
        <v>0</v>
      </c>
      <c r="K1654" s="234"/>
      <c r="L1654" s="44"/>
      <c r="M1654" s="235" t="s">
        <v>1</v>
      </c>
      <c r="N1654" s="236" t="s">
        <v>41</v>
      </c>
      <c r="O1654" s="91"/>
      <c r="P1654" s="237">
        <f>O1654*H1654</f>
        <v>0</v>
      </c>
      <c r="Q1654" s="237">
        <v>0</v>
      </c>
      <c r="R1654" s="237">
        <f>Q1654*H1654</f>
        <v>0</v>
      </c>
      <c r="S1654" s="237">
        <v>0</v>
      </c>
      <c r="T1654" s="238">
        <f>S1654*H1654</f>
        <v>0</v>
      </c>
      <c r="U1654" s="38"/>
      <c r="V1654" s="38"/>
      <c r="W1654" s="38"/>
      <c r="X1654" s="38"/>
      <c r="Y1654" s="38"/>
      <c r="Z1654" s="38"/>
      <c r="AA1654" s="38"/>
      <c r="AB1654" s="38"/>
      <c r="AC1654" s="38"/>
      <c r="AD1654" s="38"/>
      <c r="AE1654" s="38"/>
      <c r="AR1654" s="239" t="s">
        <v>222</v>
      </c>
      <c r="AT1654" s="239" t="s">
        <v>159</v>
      </c>
      <c r="AU1654" s="239" t="s">
        <v>85</v>
      </c>
      <c r="AY1654" s="17" t="s">
        <v>156</v>
      </c>
      <c r="BE1654" s="240">
        <f>IF(N1654="základní",J1654,0)</f>
        <v>0</v>
      </c>
      <c r="BF1654" s="240">
        <f>IF(N1654="snížená",J1654,0)</f>
        <v>0</v>
      </c>
      <c r="BG1654" s="240">
        <f>IF(N1654="zákl. přenesená",J1654,0)</f>
        <v>0</v>
      </c>
      <c r="BH1654" s="240">
        <f>IF(N1654="sníž. přenesená",J1654,0)</f>
        <v>0</v>
      </c>
      <c r="BI1654" s="240">
        <f>IF(N1654="nulová",J1654,0)</f>
        <v>0</v>
      </c>
      <c r="BJ1654" s="17" t="s">
        <v>83</v>
      </c>
      <c r="BK1654" s="240">
        <f>ROUND(I1654*H1654,2)</f>
        <v>0</v>
      </c>
      <c r="BL1654" s="17" t="s">
        <v>222</v>
      </c>
      <c r="BM1654" s="239" t="s">
        <v>1383</v>
      </c>
    </row>
    <row r="1655" s="13" customFormat="1">
      <c r="A1655" s="13"/>
      <c r="B1655" s="241"/>
      <c r="C1655" s="242"/>
      <c r="D1655" s="243" t="s">
        <v>165</v>
      </c>
      <c r="E1655" s="244" t="s">
        <v>1</v>
      </c>
      <c r="F1655" s="245" t="s">
        <v>1384</v>
      </c>
      <c r="G1655" s="242"/>
      <c r="H1655" s="244" t="s">
        <v>1</v>
      </c>
      <c r="I1655" s="246"/>
      <c r="J1655" s="242"/>
      <c r="K1655" s="242"/>
      <c r="L1655" s="247"/>
      <c r="M1655" s="248"/>
      <c r="N1655" s="249"/>
      <c r="O1655" s="249"/>
      <c r="P1655" s="249"/>
      <c r="Q1655" s="249"/>
      <c r="R1655" s="249"/>
      <c r="S1655" s="249"/>
      <c r="T1655" s="250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51" t="s">
        <v>165</v>
      </c>
      <c r="AU1655" s="251" t="s">
        <v>85</v>
      </c>
      <c r="AV1655" s="13" t="s">
        <v>83</v>
      </c>
      <c r="AW1655" s="13" t="s">
        <v>32</v>
      </c>
      <c r="AX1655" s="13" t="s">
        <v>76</v>
      </c>
      <c r="AY1655" s="251" t="s">
        <v>156</v>
      </c>
    </row>
    <row r="1656" s="14" customFormat="1">
      <c r="A1656" s="14"/>
      <c r="B1656" s="252"/>
      <c r="C1656" s="253"/>
      <c r="D1656" s="243" t="s">
        <v>165</v>
      </c>
      <c r="E1656" s="254" t="s">
        <v>1</v>
      </c>
      <c r="F1656" s="255" t="s">
        <v>176</v>
      </c>
      <c r="G1656" s="253"/>
      <c r="H1656" s="256">
        <v>3</v>
      </c>
      <c r="I1656" s="257"/>
      <c r="J1656" s="253"/>
      <c r="K1656" s="253"/>
      <c r="L1656" s="258"/>
      <c r="M1656" s="259"/>
      <c r="N1656" s="260"/>
      <c r="O1656" s="260"/>
      <c r="P1656" s="260"/>
      <c r="Q1656" s="260"/>
      <c r="R1656" s="260"/>
      <c r="S1656" s="260"/>
      <c r="T1656" s="261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62" t="s">
        <v>165</v>
      </c>
      <c r="AU1656" s="262" t="s">
        <v>85</v>
      </c>
      <c r="AV1656" s="14" t="s">
        <v>85</v>
      </c>
      <c r="AW1656" s="14" t="s">
        <v>32</v>
      </c>
      <c r="AX1656" s="14" t="s">
        <v>76</v>
      </c>
      <c r="AY1656" s="262" t="s">
        <v>156</v>
      </c>
    </row>
    <row r="1657" s="15" customFormat="1">
      <c r="A1657" s="15"/>
      <c r="B1657" s="263"/>
      <c r="C1657" s="264"/>
      <c r="D1657" s="243" t="s">
        <v>165</v>
      </c>
      <c r="E1657" s="265" t="s">
        <v>1</v>
      </c>
      <c r="F1657" s="266" t="s">
        <v>168</v>
      </c>
      <c r="G1657" s="264"/>
      <c r="H1657" s="267">
        <v>3</v>
      </c>
      <c r="I1657" s="268"/>
      <c r="J1657" s="264"/>
      <c r="K1657" s="264"/>
      <c r="L1657" s="269"/>
      <c r="M1657" s="270"/>
      <c r="N1657" s="271"/>
      <c r="O1657" s="271"/>
      <c r="P1657" s="271"/>
      <c r="Q1657" s="271"/>
      <c r="R1657" s="271"/>
      <c r="S1657" s="271"/>
      <c r="T1657" s="272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  <c r="AE1657" s="15"/>
      <c r="AT1657" s="273" t="s">
        <v>165</v>
      </c>
      <c r="AU1657" s="273" t="s">
        <v>85</v>
      </c>
      <c r="AV1657" s="15" t="s">
        <v>163</v>
      </c>
      <c r="AW1657" s="15" t="s">
        <v>32</v>
      </c>
      <c r="AX1657" s="15" t="s">
        <v>83</v>
      </c>
      <c r="AY1657" s="273" t="s">
        <v>156</v>
      </c>
    </row>
    <row r="1658" s="2" customFormat="1" ht="24.15" customHeight="1">
      <c r="A1658" s="38"/>
      <c r="B1658" s="39"/>
      <c r="C1658" s="227" t="s">
        <v>1385</v>
      </c>
      <c r="D1658" s="227" t="s">
        <v>159</v>
      </c>
      <c r="E1658" s="228" t="s">
        <v>1386</v>
      </c>
      <c r="F1658" s="229" t="s">
        <v>1387</v>
      </c>
      <c r="G1658" s="230" t="s">
        <v>254</v>
      </c>
      <c r="H1658" s="231">
        <v>6</v>
      </c>
      <c r="I1658" s="232"/>
      <c r="J1658" s="233">
        <f>ROUND(I1658*H1658,2)</f>
        <v>0</v>
      </c>
      <c r="K1658" s="234"/>
      <c r="L1658" s="44"/>
      <c r="M1658" s="235" t="s">
        <v>1</v>
      </c>
      <c r="N1658" s="236" t="s">
        <v>41</v>
      </c>
      <c r="O1658" s="91"/>
      <c r="P1658" s="237">
        <f>O1658*H1658</f>
        <v>0</v>
      </c>
      <c r="Q1658" s="237">
        <v>0</v>
      </c>
      <c r="R1658" s="237">
        <f>Q1658*H1658</f>
        <v>0</v>
      </c>
      <c r="S1658" s="237">
        <v>0</v>
      </c>
      <c r="T1658" s="238">
        <f>S1658*H1658</f>
        <v>0</v>
      </c>
      <c r="U1658" s="38"/>
      <c r="V1658" s="38"/>
      <c r="W1658" s="38"/>
      <c r="X1658" s="38"/>
      <c r="Y1658" s="38"/>
      <c r="Z1658" s="38"/>
      <c r="AA1658" s="38"/>
      <c r="AB1658" s="38"/>
      <c r="AC1658" s="38"/>
      <c r="AD1658" s="38"/>
      <c r="AE1658" s="38"/>
      <c r="AR1658" s="239" t="s">
        <v>222</v>
      </c>
      <c r="AT1658" s="239" t="s">
        <v>159</v>
      </c>
      <c r="AU1658" s="239" t="s">
        <v>85</v>
      </c>
      <c r="AY1658" s="17" t="s">
        <v>156</v>
      </c>
      <c r="BE1658" s="240">
        <f>IF(N1658="základní",J1658,0)</f>
        <v>0</v>
      </c>
      <c r="BF1658" s="240">
        <f>IF(N1658="snížená",J1658,0)</f>
        <v>0</v>
      </c>
      <c r="BG1658" s="240">
        <f>IF(N1658="zákl. přenesená",J1658,0)</f>
        <v>0</v>
      </c>
      <c r="BH1658" s="240">
        <f>IF(N1658="sníž. přenesená",J1658,0)</f>
        <v>0</v>
      </c>
      <c r="BI1658" s="240">
        <f>IF(N1658="nulová",J1658,0)</f>
        <v>0</v>
      </c>
      <c r="BJ1658" s="17" t="s">
        <v>83</v>
      </c>
      <c r="BK1658" s="240">
        <f>ROUND(I1658*H1658,2)</f>
        <v>0</v>
      </c>
      <c r="BL1658" s="17" t="s">
        <v>222</v>
      </c>
      <c r="BM1658" s="239" t="s">
        <v>1388</v>
      </c>
    </row>
    <row r="1659" s="13" customFormat="1">
      <c r="A1659" s="13"/>
      <c r="B1659" s="241"/>
      <c r="C1659" s="242"/>
      <c r="D1659" s="243" t="s">
        <v>165</v>
      </c>
      <c r="E1659" s="244" t="s">
        <v>1</v>
      </c>
      <c r="F1659" s="245" t="s">
        <v>1389</v>
      </c>
      <c r="G1659" s="242"/>
      <c r="H1659" s="244" t="s">
        <v>1</v>
      </c>
      <c r="I1659" s="246"/>
      <c r="J1659" s="242"/>
      <c r="K1659" s="242"/>
      <c r="L1659" s="247"/>
      <c r="M1659" s="248"/>
      <c r="N1659" s="249"/>
      <c r="O1659" s="249"/>
      <c r="P1659" s="249"/>
      <c r="Q1659" s="249"/>
      <c r="R1659" s="249"/>
      <c r="S1659" s="249"/>
      <c r="T1659" s="250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51" t="s">
        <v>165</v>
      </c>
      <c r="AU1659" s="251" t="s">
        <v>85</v>
      </c>
      <c r="AV1659" s="13" t="s">
        <v>83</v>
      </c>
      <c r="AW1659" s="13" t="s">
        <v>32</v>
      </c>
      <c r="AX1659" s="13" t="s">
        <v>76</v>
      </c>
      <c r="AY1659" s="251" t="s">
        <v>156</v>
      </c>
    </row>
    <row r="1660" s="14" customFormat="1">
      <c r="A1660" s="14"/>
      <c r="B1660" s="252"/>
      <c r="C1660" s="253"/>
      <c r="D1660" s="243" t="s">
        <v>165</v>
      </c>
      <c r="E1660" s="254" t="s">
        <v>1</v>
      </c>
      <c r="F1660" s="255" t="s">
        <v>202</v>
      </c>
      <c r="G1660" s="253"/>
      <c r="H1660" s="256">
        <v>6</v>
      </c>
      <c r="I1660" s="257"/>
      <c r="J1660" s="253"/>
      <c r="K1660" s="253"/>
      <c r="L1660" s="258"/>
      <c r="M1660" s="259"/>
      <c r="N1660" s="260"/>
      <c r="O1660" s="260"/>
      <c r="P1660" s="260"/>
      <c r="Q1660" s="260"/>
      <c r="R1660" s="260"/>
      <c r="S1660" s="260"/>
      <c r="T1660" s="261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62" t="s">
        <v>165</v>
      </c>
      <c r="AU1660" s="262" t="s">
        <v>85</v>
      </c>
      <c r="AV1660" s="14" t="s">
        <v>85</v>
      </c>
      <c r="AW1660" s="14" t="s">
        <v>32</v>
      </c>
      <c r="AX1660" s="14" t="s">
        <v>76</v>
      </c>
      <c r="AY1660" s="262" t="s">
        <v>156</v>
      </c>
    </row>
    <row r="1661" s="15" customFormat="1">
      <c r="A1661" s="15"/>
      <c r="B1661" s="263"/>
      <c r="C1661" s="264"/>
      <c r="D1661" s="243" t="s">
        <v>165</v>
      </c>
      <c r="E1661" s="265" t="s">
        <v>1</v>
      </c>
      <c r="F1661" s="266" t="s">
        <v>168</v>
      </c>
      <c r="G1661" s="264"/>
      <c r="H1661" s="267">
        <v>6</v>
      </c>
      <c r="I1661" s="268"/>
      <c r="J1661" s="264"/>
      <c r="K1661" s="264"/>
      <c r="L1661" s="269"/>
      <c r="M1661" s="270"/>
      <c r="N1661" s="271"/>
      <c r="O1661" s="271"/>
      <c r="P1661" s="271"/>
      <c r="Q1661" s="271"/>
      <c r="R1661" s="271"/>
      <c r="S1661" s="271"/>
      <c r="T1661" s="272"/>
      <c r="U1661" s="15"/>
      <c r="V1661" s="15"/>
      <c r="W1661" s="15"/>
      <c r="X1661" s="15"/>
      <c r="Y1661" s="15"/>
      <c r="Z1661" s="15"/>
      <c r="AA1661" s="15"/>
      <c r="AB1661" s="15"/>
      <c r="AC1661" s="15"/>
      <c r="AD1661" s="15"/>
      <c r="AE1661" s="15"/>
      <c r="AT1661" s="273" t="s">
        <v>165</v>
      </c>
      <c r="AU1661" s="273" t="s">
        <v>85</v>
      </c>
      <c r="AV1661" s="15" t="s">
        <v>163</v>
      </c>
      <c r="AW1661" s="15" t="s">
        <v>32</v>
      </c>
      <c r="AX1661" s="15" t="s">
        <v>83</v>
      </c>
      <c r="AY1661" s="273" t="s">
        <v>156</v>
      </c>
    </row>
    <row r="1662" s="2" customFormat="1" ht="24.15" customHeight="1">
      <c r="A1662" s="38"/>
      <c r="B1662" s="39"/>
      <c r="C1662" s="227" t="s">
        <v>1390</v>
      </c>
      <c r="D1662" s="227" t="s">
        <v>159</v>
      </c>
      <c r="E1662" s="228" t="s">
        <v>1391</v>
      </c>
      <c r="F1662" s="229" t="s">
        <v>1392</v>
      </c>
      <c r="G1662" s="230" t="s">
        <v>254</v>
      </c>
      <c r="H1662" s="231">
        <v>4</v>
      </c>
      <c r="I1662" s="232"/>
      <c r="J1662" s="233">
        <f>ROUND(I1662*H1662,2)</f>
        <v>0</v>
      </c>
      <c r="K1662" s="234"/>
      <c r="L1662" s="44"/>
      <c r="M1662" s="235" t="s">
        <v>1</v>
      </c>
      <c r="N1662" s="236" t="s">
        <v>41</v>
      </c>
      <c r="O1662" s="91"/>
      <c r="P1662" s="237">
        <f>O1662*H1662</f>
        <v>0</v>
      </c>
      <c r="Q1662" s="237">
        <v>0</v>
      </c>
      <c r="R1662" s="237">
        <f>Q1662*H1662</f>
        <v>0</v>
      </c>
      <c r="S1662" s="237">
        <v>0</v>
      </c>
      <c r="T1662" s="238">
        <f>S1662*H1662</f>
        <v>0</v>
      </c>
      <c r="U1662" s="38"/>
      <c r="V1662" s="38"/>
      <c r="W1662" s="38"/>
      <c r="X1662" s="38"/>
      <c r="Y1662" s="38"/>
      <c r="Z1662" s="38"/>
      <c r="AA1662" s="38"/>
      <c r="AB1662" s="38"/>
      <c r="AC1662" s="38"/>
      <c r="AD1662" s="38"/>
      <c r="AE1662" s="38"/>
      <c r="AR1662" s="239" t="s">
        <v>222</v>
      </c>
      <c r="AT1662" s="239" t="s">
        <v>159</v>
      </c>
      <c r="AU1662" s="239" t="s">
        <v>85</v>
      </c>
      <c r="AY1662" s="17" t="s">
        <v>156</v>
      </c>
      <c r="BE1662" s="240">
        <f>IF(N1662="základní",J1662,0)</f>
        <v>0</v>
      </c>
      <c r="BF1662" s="240">
        <f>IF(N1662="snížená",J1662,0)</f>
        <v>0</v>
      </c>
      <c r="BG1662" s="240">
        <f>IF(N1662="zákl. přenesená",J1662,0)</f>
        <v>0</v>
      </c>
      <c r="BH1662" s="240">
        <f>IF(N1662="sníž. přenesená",J1662,0)</f>
        <v>0</v>
      </c>
      <c r="BI1662" s="240">
        <f>IF(N1662="nulová",J1662,0)</f>
        <v>0</v>
      </c>
      <c r="BJ1662" s="17" t="s">
        <v>83</v>
      </c>
      <c r="BK1662" s="240">
        <f>ROUND(I1662*H1662,2)</f>
        <v>0</v>
      </c>
      <c r="BL1662" s="17" t="s">
        <v>222</v>
      </c>
      <c r="BM1662" s="239" t="s">
        <v>1393</v>
      </c>
    </row>
    <row r="1663" s="13" customFormat="1">
      <c r="A1663" s="13"/>
      <c r="B1663" s="241"/>
      <c r="C1663" s="242"/>
      <c r="D1663" s="243" t="s">
        <v>165</v>
      </c>
      <c r="E1663" s="244" t="s">
        <v>1</v>
      </c>
      <c r="F1663" s="245" t="s">
        <v>1394</v>
      </c>
      <c r="G1663" s="242"/>
      <c r="H1663" s="244" t="s">
        <v>1</v>
      </c>
      <c r="I1663" s="246"/>
      <c r="J1663" s="242"/>
      <c r="K1663" s="242"/>
      <c r="L1663" s="247"/>
      <c r="M1663" s="248"/>
      <c r="N1663" s="249"/>
      <c r="O1663" s="249"/>
      <c r="P1663" s="249"/>
      <c r="Q1663" s="249"/>
      <c r="R1663" s="249"/>
      <c r="S1663" s="249"/>
      <c r="T1663" s="250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51" t="s">
        <v>165</v>
      </c>
      <c r="AU1663" s="251" t="s">
        <v>85</v>
      </c>
      <c r="AV1663" s="13" t="s">
        <v>83</v>
      </c>
      <c r="AW1663" s="13" t="s">
        <v>32</v>
      </c>
      <c r="AX1663" s="13" t="s">
        <v>76</v>
      </c>
      <c r="AY1663" s="251" t="s">
        <v>156</v>
      </c>
    </row>
    <row r="1664" s="14" customFormat="1">
      <c r="A1664" s="14"/>
      <c r="B1664" s="252"/>
      <c r="C1664" s="253"/>
      <c r="D1664" s="243" t="s">
        <v>165</v>
      </c>
      <c r="E1664" s="254" t="s">
        <v>1</v>
      </c>
      <c r="F1664" s="255" t="s">
        <v>1395</v>
      </c>
      <c r="G1664" s="253"/>
      <c r="H1664" s="256">
        <v>4</v>
      </c>
      <c r="I1664" s="257"/>
      <c r="J1664" s="253"/>
      <c r="K1664" s="253"/>
      <c r="L1664" s="258"/>
      <c r="M1664" s="259"/>
      <c r="N1664" s="260"/>
      <c r="O1664" s="260"/>
      <c r="P1664" s="260"/>
      <c r="Q1664" s="260"/>
      <c r="R1664" s="260"/>
      <c r="S1664" s="260"/>
      <c r="T1664" s="261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62" t="s">
        <v>165</v>
      </c>
      <c r="AU1664" s="262" t="s">
        <v>85</v>
      </c>
      <c r="AV1664" s="14" t="s">
        <v>85</v>
      </c>
      <c r="AW1664" s="14" t="s">
        <v>32</v>
      </c>
      <c r="AX1664" s="14" t="s">
        <v>76</v>
      </c>
      <c r="AY1664" s="262" t="s">
        <v>156</v>
      </c>
    </row>
    <row r="1665" s="15" customFormat="1">
      <c r="A1665" s="15"/>
      <c r="B1665" s="263"/>
      <c r="C1665" s="264"/>
      <c r="D1665" s="243" t="s">
        <v>165</v>
      </c>
      <c r="E1665" s="265" t="s">
        <v>1</v>
      </c>
      <c r="F1665" s="266" t="s">
        <v>168</v>
      </c>
      <c r="G1665" s="264"/>
      <c r="H1665" s="267">
        <v>4</v>
      </c>
      <c r="I1665" s="268"/>
      <c r="J1665" s="264"/>
      <c r="K1665" s="264"/>
      <c r="L1665" s="269"/>
      <c r="M1665" s="270"/>
      <c r="N1665" s="271"/>
      <c r="O1665" s="271"/>
      <c r="P1665" s="271"/>
      <c r="Q1665" s="271"/>
      <c r="R1665" s="271"/>
      <c r="S1665" s="271"/>
      <c r="T1665" s="272"/>
      <c r="U1665" s="15"/>
      <c r="V1665" s="15"/>
      <c r="W1665" s="15"/>
      <c r="X1665" s="15"/>
      <c r="Y1665" s="15"/>
      <c r="Z1665" s="15"/>
      <c r="AA1665" s="15"/>
      <c r="AB1665" s="15"/>
      <c r="AC1665" s="15"/>
      <c r="AD1665" s="15"/>
      <c r="AE1665" s="15"/>
      <c r="AT1665" s="273" t="s">
        <v>165</v>
      </c>
      <c r="AU1665" s="273" t="s">
        <v>85</v>
      </c>
      <c r="AV1665" s="15" t="s">
        <v>163</v>
      </c>
      <c r="AW1665" s="15" t="s">
        <v>32</v>
      </c>
      <c r="AX1665" s="15" t="s">
        <v>83</v>
      </c>
      <c r="AY1665" s="273" t="s">
        <v>156</v>
      </c>
    </row>
    <row r="1666" s="2" customFormat="1" ht="24.15" customHeight="1">
      <c r="A1666" s="38"/>
      <c r="B1666" s="39"/>
      <c r="C1666" s="227" t="s">
        <v>1396</v>
      </c>
      <c r="D1666" s="227" t="s">
        <v>159</v>
      </c>
      <c r="E1666" s="228" t="s">
        <v>1397</v>
      </c>
      <c r="F1666" s="229" t="s">
        <v>1398</v>
      </c>
      <c r="G1666" s="230" t="s">
        <v>254</v>
      </c>
      <c r="H1666" s="231">
        <v>2</v>
      </c>
      <c r="I1666" s="232"/>
      <c r="J1666" s="233">
        <f>ROUND(I1666*H1666,2)</f>
        <v>0</v>
      </c>
      <c r="K1666" s="234"/>
      <c r="L1666" s="44"/>
      <c r="M1666" s="235" t="s">
        <v>1</v>
      </c>
      <c r="N1666" s="236" t="s">
        <v>41</v>
      </c>
      <c r="O1666" s="91"/>
      <c r="P1666" s="237">
        <f>O1666*H1666</f>
        <v>0</v>
      </c>
      <c r="Q1666" s="237">
        <v>0</v>
      </c>
      <c r="R1666" s="237">
        <f>Q1666*H1666</f>
        <v>0</v>
      </c>
      <c r="S1666" s="237">
        <v>0</v>
      </c>
      <c r="T1666" s="238">
        <f>S1666*H1666</f>
        <v>0</v>
      </c>
      <c r="U1666" s="38"/>
      <c r="V1666" s="38"/>
      <c r="W1666" s="38"/>
      <c r="X1666" s="38"/>
      <c r="Y1666" s="38"/>
      <c r="Z1666" s="38"/>
      <c r="AA1666" s="38"/>
      <c r="AB1666" s="38"/>
      <c r="AC1666" s="38"/>
      <c r="AD1666" s="38"/>
      <c r="AE1666" s="38"/>
      <c r="AR1666" s="239" t="s">
        <v>222</v>
      </c>
      <c r="AT1666" s="239" t="s">
        <v>159</v>
      </c>
      <c r="AU1666" s="239" t="s">
        <v>85</v>
      </c>
      <c r="AY1666" s="17" t="s">
        <v>156</v>
      </c>
      <c r="BE1666" s="240">
        <f>IF(N1666="základní",J1666,0)</f>
        <v>0</v>
      </c>
      <c r="BF1666" s="240">
        <f>IF(N1666="snížená",J1666,0)</f>
        <v>0</v>
      </c>
      <c r="BG1666" s="240">
        <f>IF(N1666="zákl. přenesená",J1666,0)</f>
        <v>0</v>
      </c>
      <c r="BH1666" s="240">
        <f>IF(N1666="sníž. přenesená",J1666,0)</f>
        <v>0</v>
      </c>
      <c r="BI1666" s="240">
        <f>IF(N1666="nulová",J1666,0)</f>
        <v>0</v>
      </c>
      <c r="BJ1666" s="17" t="s">
        <v>83</v>
      </c>
      <c r="BK1666" s="240">
        <f>ROUND(I1666*H1666,2)</f>
        <v>0</v>
      </c>
      <c r="BL1666" s="17" t="s">
        <v>222</v>
      </c>
      <c r="BM1666" s="239" t="s">
        <v>1399</v>
      </c>
    </row>
    <row r="1667" s="13" customFormat="1">
      <c r="A1667" s="13"/>
      <c r="B1667" s="241"/>
      <c r="C1667" s="242"/>
      <c r="D1667" s="243" t="s">
        <v>165</v>
      </c>
      <c r="E1667" s="244" t="s">
        <v>1</v>
      </c>
      <c r="F1667" s="245" t="s">
        <v>1400</v>
      </c>
      <c r="G1667" s="242"/>
      <c r="H1667" s="244" t="s">
        <v>1</v>
      </c>
      <c r="I1667" s="246"/>
      <c r="J1667" s="242"/>
      <c r="K1667" s="242"/>
      <c r="L1667" s="247"/>
      <c r="M1667" s="248"/>
      <c r="N1667" s="249"/>
      <c r="O1667" s="249"/>
      <c r="P1667" s="249"/>
      <c r="Q1667" s="249"/>
      <c r="R1667" s="249"/>
      <c r="S1667" s="249"/>
      <c r="T1667" s="250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51" t="s">
        <v>165</v>
      </c>
      <c r="AU1667" s="251" t="s">
        <v>85</v>
      </c>
      <c r="AV1667" s="13" t="s">
        <v>83</v>
      </c>
      <c r="AW1667" s="13" t="s">
        <v>32</v>
      </c>
      <c r="AX1667" s="13" t="s">
        <v>76</v>
      </c>
      <c r="AY1667" s="251" t="s">
        <v>156</v>
      </c>
    </row>
    <row r="1668" s="14" customFormat="1">
      <c r="A1668" s="14"/>
      <c r="B1668" s="252"/>
      <c r="C1668" s="253"/>
      <c r="D1668" s="243" t="s">
        <v>165</v>
      </c>
      <c r="E1668" s="254" t="s">
        <v>1</v>
      </c>
      <c r="F1668" s="255" t="s">
        <v>945</v>
      </c>
      <c r="G1668" s="253"/>
      <c r="H1668" s="256">
        <v>2</v>
      </c>
      <c r="I1668" s="257"/>
      <c r="J1668" s="253"/>
      <c r="K1668" s="253"/>
      <c r="L1668" s="258"/>
      <c r="M1668" s="259"/>
      <c r="N1668" s="260"/>
      <c r="O1668" s="260"/>
      <c r="P1668" s="260"/>
      <c r="Q1668" s="260"/>
      <c r="R1668" s="260"/>
      <c r="S1668" s="260"/>
      <c r="T1668" s="261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62" t="s">
        <v>165</v>
      </c>
      <c r="AU1668" s="262" t="s">
        <v>85</v>
      </c>
      <c r="AV1668" s="14" t="s">
        <v>85</v>
      </c>
      <c r="AW1668" s="14" t="s">
        <v>32</v>
      </c>
      <c r="AX1668" s="14" t="s">
        <v>76</v>
      </c>
      <c r="AY1668" s="262" t="s">
        <v>156</v>
      </c>
    </row>
    <row r="1669" s="15" customFormat="1">
      <c r="A1669" s="15"/>
      <c r="B1669" s="263"/>
      <c r="C1669" s="264"/>
      <c r="D1669" s="243" t="s">
        <v>165</v>
      </c>
      <c r="E1669" s="265" t="s">
        <v>1</v>
      </c>
      <c r="F1669" s="266" t="s">
        <v>168</v>
      </c>
      <c r="G1669" s="264"/>
      <c r="H1669" s="267">
        <v>2</v>
      </c>
      <c r="I1669" s="268"/>
      <c r="J1669" s="264"/>
      <c r="K1669" s="264"/>
      <c r="L1669" s="269"/>
      <c r="M1669" s="270"/>
      <c r="N1669" s="271"/>
      <c r="O1669" s="271"/>
      <c r="P1669" s="271"/>
      <c r="Q1669" s="271"/>
      <c r="R1669" s="271"/>
      <c r="S1669" s="271"/>
      <c r="T1669" s="272"/>
      <c r="U1669" s="15"/>
      <c r="V1669" s="15"/>
      <c r="W1669" s="15"/>
      <c r="X1669" s="15"/>
      <c r="Y1669" s="15"/>
      <c r="Z1669" s="15"/>
      <c r="AA1669" s="15"/>
      <c r="AB1669" s="15"/>
      <c r="AC1669" s="15"/>
      <c r="AD1669" s="15"/>
      <c r="AE1669" s="15"/>
      <c r="AT1669" s="273" t="s">
        <v>165</v>
      </c>
      <c r="AU1669" s="273" t="s">
        <v>85</v>
      </c>
      <c r="AV1669" s="15" t="s">
        <v>163</v>
      </c>
      <c r="AW1669" s="15" t="s">
        <v>32</v>
      </c>
      <c r="AX1669" s="15" t="s">
        <v>83</v>
      </c>
      <c r="AY1669" s="273" t="s">
        <v>156</v>
      </c>
    </row>
    <row r="1670" s="2" customFormat="1" ht="24.15" customHeight="1">
      <c r="A1670" s="38"/>
      <c r="B1670" s="39"/>
      <c r="C1670" s="227" t="s">
        <v>1401</v>
      </c>
      <c r="D1670" s="227" t="s">
        <v>159</v>
      </c>
      <c r="E1670" s="228" t="s">
        <v>1402</v>
      </c>
      <c r="F1670" s="229" t="s">
        <v>1403</v>
      </c>
      <c r="G1670" s="230" t="s">
        <v>446</v>
      </c>
      <c r="H1670" s="231">
        <v>1</v>
      </c>
      <c r="I1670" s="232"/>
      <c r="J1670" s="233">
        <f>ROUND(I1670*H1670,2)</f>
        <v>0</v>
      </c>
      <c r="K1670" s="234"/>
      <c r="L1670" s="44"/>
      <c r="M1670" s="235" t="s">
        <v>1</v>
      </c>
      <c r="N1670" s="236" t="s">
        <v>41</v>
      </c>
      <c r="O1670" s="91"/>
      <c r="P1670" s="237">
        <f>O1670*H1670</f>
        <v>0</v>
      </c>
      <c r="Q1670" s="237">
        <v>0</v>
      </c>
      <c r="R1670" s="237">
        <f>Q1670*H1670</f>
        <v>0</v>
      </c>
      <c r="S1670" s="237">
        <v>0</v>
      </c>
      <c r="T1670" s="238">
        <f>S1670*H1670</f>
        <v>0</v>
      </c>
      <c r="U1670" s="38"/>
      <c r="V1670" s="38"/>
      <c r="W1670" s="38"/>
      <c r="X1670" s="38"/>
      <c r="Y1670" s="38"/>
      <c r="Z1670" s="38"/>
      <c r="AA1670" s="38"/>
      <c r="AB1670" s="38"/>
      <c r="AC1670" s="38"/>
      <c r="AD1670" s="38"/>
      <c r="AE1670" s="38"/>
      <c r="AR1670" s="239" t="s">
        <v>222</v>
      </c>
      <c r="AT1670" s="239" t="s">
        <v>159</v>
      </c>
      <c r="AU1670" s="239" t="s">
        <v>85</v>
      </c>
      <c r="AY1670" s="17" t="s">
        <v>156</v>
      </c>
      <c r="BE1670" s="240">
        <f>IF(N1670="základní",J1670,0)</f>
        <v>0</v>
      </c>
      <c r="BF1670" s="240">
        <f>IF(N1670="snížená",J1670,0)</f>
        <v>0</v>
      </c>
      <c r="BG1670" s="240">
        <f>IF(N1670="zákl. přenesená",J1670,0)</f>
        <v>0</v>
      </c>
      <c r="BH1670" s="240">
        <f>IF(N1670="sníž. přenesená",J1670,0)</f>
        <v>0</v>
      </c>
      <c r="BI1670" s="240">
        <f>IF(N1670="nulová",J1670,0)</f>
        <v>0</v>
      </c>
      <c r="BJ1670" s="17" t="s">
        <v>83</v>
      </c>
      <c r="BK1670" s="240">
        <f>ROUND(I1670*H1670,2)</f>
        <v>0</v>
      </c>
      <c r="BL1670" s="17" t="s">
        <v>222</v>
      </c>
      <c r="BM1670" s="239" t="s">
        <v>1404</v>
      </c>
    </row>
    <row r="1671" s="13" customFormat="1">
      <c r="A1671" s="13"/>
      <c r="B1671" s="241"/>
      <c r="C1671" s="242"/>
      <c r="D1671" s="243" t="s">
        <v>165</v>
      </c>
      <c r="E1671" s="244" t="s">
        <v>1</v>
      </c>
      <c r="F1671" s="245" t="s">
        <v>1405</v>
      </c>
      <c r="G1671" s="242"/>
      <c r="H1671" s="244" t="s">
        <v>1</v>
      </c>
      <c r="I1671" s="246"/>
      <c r="J1671" s="242"/>
      <c r="K1671" s="242"/>
      <c r="L1671" s="247"/>
      <c r="M1671" s="248"/>
      <c r="N1671" s="249"/>
      <c r="O1671" s="249"/>
      <c r="P1671" s="249"/>
      <c r="Q1671" s="249"/>
      <c r="R1671" s="249"/>
      <c r="S1671" s="249"/>
      <c r="T1671" s="250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51" t="s">
        <v>165</v>
      </c>
      <c r="AU1671" s="251" t="s">
        <v>85</v>
      </c>
      <c r="AV1671" s="13" t="s">
        <v>83</v>
      </c>
      <c r="AW1671" s="13" t="s">
        <v>32</v>
      </c>
      <c r="AX1671" s="13" t="s">
        <v>76</v>
      </c>
      <c r="AY1671" s="251" t="s">
        <v>156</v>
      </c>
    </row>
    <row r="1672" s="14" customFormat="1">
      <c r="A1672" s="14"/>
      <c r="B1672" s="252"/>
      <c r="C1672" s="253"/>
      <c r="D1672" s="243" t="s">
        <v>165</v>
      </c>
      <c r="E1672" s="254" t="s">
        <v>1</v>
      </c>
      <c r="F1672" s="255" t="s">
        <v>83</v>
      </c>
      <c r="G1672" s="253"/>
      <c r="H1672" s="256">
        <v>1</v>
      </c>
      <c r="I1672" s="257"/>
      <c r="J1672" s="253"/>
      <c r="K1672" s="253"/>
      <c r="L1672" s="258"/>
      <c r="M1672" s="259"/>
      <c r="N1672" s="260"/>
      <c r="O1672" s="260"/>
      <c r="P1672" s="260"/>
      <c r="Q1672" s="260"/>
      <c r="R1672" s="260"/>
      <c r="S1672" s="260"/>
      <c r="T1672" s="261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62" t="s">
        <v>165</v>
      </c>
      <c r="AU1672" s="262" t="s">
        <v>85</v>
      </c>
      <c r="AV1672" s="14" t="s">
        <v>85</v>
      </c>
      <c r="AW1672" s="14" t="s">
        <v>32</v>
      </c>
      <c r="AX1672" s="14" t="s">
        <v>76</v>
      </c>
      <c r="AY1672" s="262" t="s">
        <v>156</v>
      </c>
    </row>
    <row r="1673" s="15" customFormat="1">
      <c r="A1673" s="15"/>
      <c r="B1673" s="263"/>
      <c r="C1673" s="264"/>
      <c r="D1673" s="243" t="s">
        <v>165</v>
      </c>
      <c r="E1673" s="265" t="s">
        <v>1</v>
      </c>
      <c r="F1673" s="266" t="s">
        <v>168</v>
      </c>
      <c r="G1673" s="264"/>
      <c r="H1673" s="267">
        <v>1</v>
      </c>
      <c r="I1673" s="268"/>
      <c r="J1673" s="264"/>
      <c r="K1673" s="264"/>
      <c r="L1673" s="269"/>
      <c r="M1673" s="270"/>
      <c r="N1673" s="271"/>
      <c r="O1673" s="271"/>
      <c r="P1673" s="271"/>
      <c r="Q1673" s="271"/>
      <c r="R1673" s="271"/>
      <c r="S1673" s="271"/>
      <c r="T1673" s="272"/>
      <c r="U1673" s="15"/>
      <c r="V1673" s="15"/>
      <c r="W1673" s="15"/>
      <c r="X1673" s="15"/>
      <c r="Y1673" s="15"/>
      <c r="Z1673" s="15"/>
      <c r="AA1673" s="15"/>
      <c r="AB1673" s="15"/>
      <c r="AC1673" s="15"/>
      <c r="AD1673" s="15"/>
      <c r="AE1673" s="15"/>
      <c r="AT1673" s="273" t="s">
        <v>165</v>
      </c>
      <c r="AU1673" s="273" t="s">
        <v>85</v>
      </c>
      <c r="AV1673" s="15" t="s">
        <v>163</v>
      </c>
      <c r="AW1673" s="15" t="s">
        <v>32</v>
      </c>
      <c r="AX1673" s="15" t="s">
        <v>83</v>
      </c>
      <c r="AY1673" s="273" t="s">
        <v>156</v>
      </c>
    </row>
    <row r="1674" s="2" customFormat="1" ht="24.15" customHeight="1">
      <c r="A1674" s="38"/>
      <c r="B1674" s="39"/>
      <c r="C1674" s="227" t="s">
        <v>1406</v>
      </c>
      <c r="D1674" s="227" t="s">
        <v>159</v>
      </c>
      <c r="E1674" s="228" t="s">
        <v>1407</v>
      </c>
      <c r="F1674" s="229" t="s">
        <v>1408</v>
      </c>
      <c r="G1674" s="230" t="s">
        <v>446</v>
      </c>
      <c r="H1674" s="231">
        <v>1</v>
      </c>
      <c r="I1674" s="232"/>
      <c r="J1674" s="233">
        <f>ROUND(I1674*H1674,2)</f>
        <v>0</v>
      </c>
      <c r="K1674" s="234"/>
      <c r="L1674" s="44"/>
      <c r="M1674" s="235" t="s">
        <v>1</v>
      </c>
      <c r="N1674" s="236" t="s">
        <v>41</v>
      </c>
      <c r="O1674" s="91"/>
      <c r="P1674" s="237">
        <f>O1674*H1674</f>
        <v>0</v>
      </c>
      <c r="Q1674" s="237">
        <v>0</v>
      </c>
      <c r="R1674" s="237">
        <f>Q1674*H1674</f>
        <v>0</v>
      </c>
      <c r="S1674" s="237">
        <v>0</v>
      </c>
      <c r="T1674" s="238">
        <f>S1674*H1674</f>
        <v>0</v>
      </c>
      <c r="U1674" s="38"/>
      <c r="V1674" s="38"/>
      <c r="W1674" s="38"/>
      <c r="X1674" s="38"/>
      <c r="Y1674" s="38"/>
      <c r="Z1674" s="38"/>
      <c r="AA1674" s="38"/>
      <c r="AB1674" s="38"/>
      <c r="AC1674" s="38"/>
      <c r="AD1674" s="38"/>
      <c r="AE1674" s="38"/>
      <c r="AR1674" s="239" t="s">
        <v>222</v>
      </c>
      <c r="AT1674" s="239" t="s">
        <v>159</v>
      </c>
      <c r="AU1674" s="239" t="s">
        <v>85</v>
      </c>
      <c r="AY1674" s="17" t="s">
        <v>156</v>
      </c>
      <c r="BE1674" s="240">
        <f>IF(N1674="základní",J1674,0)</f>
        <v>0</v>
      </c>
      <c r="BF1674" s="240">
        <f>IF(N1674="snížená",J1674,0)</f>
        <v>0</v>
      </c>
      <c r="BG1674" s="240">
        <f>IF(N1674="zákl. přenesená",J1674,0)</f>
        <v>0</v>
      </c>
      <c r="BH1674" s="240">
        <f>IF(N1674="sníž. přenesená",J1674,0)</f>
        <v>0</v>
      </c>
      <c r="BI1674" s="240">
        <f>IF(N1674="nulová",J1674,0)</f>
        <v>0</v>
      </c>
      <c r="BJ1674" s="17" t="s">
        <v>83</v>
      </c>
      <c r="BK1674" s="240">
        <f>ROUND(I1674*H1674,2)</f>
        <v>0</v>
      </c>
      <c r="BL1674" s="17" t="s">
        <v>222</v>
      </c>
      <c r="BM1674" s="239" t="s">
        <v>1409</v>
      </c>
    </row>
    <row r="1675" s="13" customFormat="1">
      <c r="A1675" s="13"/>
      <c r="B1675" s="241"/>
      <c r="C1675" s="242"/>
      <c r="D1675" s="243" t="s">
        <v>165</v>
      </c>
      <c r="E1675" s="244" t="s">
        <v>1</v>
      </c>
      <c r="F1675" s="245" t="s">
        <v>1410</v>
      </c>
      <c r="G1675" s="242"/>
      <c r="H1675" s="244" t="s">
        <v>1</v>
      </c>
      <c r="I1675" s="246"/>
      <c r="J1675" s="242"/>
      <c r="K1675" s="242"/>
      <c r="L1675" s="247"/>
      <c r="M1675" s="248"/>
      <c r="N1675" s="249"/>
      <c r="O1675" s="249"/>
      <c r="P1675" s="249"/>
      <c r="Q1675" s="249"/>
      <c r="R1675" s="249"/>
      <c r="S1675" s="249"/>
      <c r="T1675" s="250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51" t="s">
        <v>165</v>
      </c>
      <c r="AU1675" s="251" t="s">
        <v>85</v>
      </c>
      <c r="AV1675" s="13" t="s">
        <v>83</v>
      </c>
      <c r="AW1675" s="13" t="s">
        <v>32</v>
      </c>
      <c r="AX1675" s="13" t="s">
        <v>76</v>
      </c>
      <c r="AY1675" s="251" t="s">
        <v>156</v>
      </c>
    </row>
    <row r="1676" s="14" customFormat="1">
      <c r="A1676" s="14"/>
      <c r="B1676" s="252"/>
      <c r="C1676" s="253"/>
      <c r="D1676" s="243" t="s">
        <v>165</v>
      </c>
      <c r="E1676" s="254" t="s">
        <v>1</v>
      </c>
      <c r="F1676" s="255" t="s">
        <v>83</v>
      </c>
      <c r="G1676" s="253"/>
      <c r="H1676" s="256">
        <v>1</v>
      </c>
      <c r="I1676" s="257"/>
      <c r="J1676" s="253"/>
      <c r="K1676" s="253"/>
      <c r="L1676" s="258"/>
      <c r="M1676" s="259"/>
      <c r="N1676" s="260"/>
      <c r="O1676" s="260"/>
      <c r="P1676" s="260"/>
      <c r="Q1676" s="260"/>
      <c r="R1676" s="260"/>
      <c r="S1676" s="260"/>
      <c r="T1676" s="261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62" t="s">
        <v>165</v>
      </c>
      <c r="AU1676" s="262" t="s">
        <v>85</v>
      </c>
      <c r="AV1676" s="14" t="s">
        <v>85</v>
      </c>
      <c r="AW1676" s="14" t="s">
        <v>32</v>
      </c>
      <c r="AX1676" s="14" t="s">
        <v>76</v>
      </c>
      <c r="AY1676" s="262" t="s">
        <v>156</v>
      </c>
    </row>
    <row r="1677" s="15" customFormat="1">
      <c r="A1677" s="15"/>
      <c r="B1677" s="263"/>
      <c r="C1677" s="264"/>
      <c r="D1677" s="243" t="s">
        <v>165</v>
      </c>
      <c r="E1677" s="265" t="s">
        <v>1</v>
      </c>
      <c r="F1677" s="266" t="s">
        <v>168</v>
      </c>
      <c r="G1677" s="264"/>
      <c r="H1677" s="267">
        <v>1</v>
      </c>
      <c r="I1677" s="268"/>
      <c r="J1677" s="264"/>
      <c r="K1677" s="264"/>
      <c r="L1677" s="269"/>
      <c r="M1677" s="270"/>
      <c r="N1677" s="271"/>
      <c r="O1677" s="271"/>
      <c r="P1677" s="271"/>
      <c r="Q1677" s="271"/>
      <c r="R1677" s="271"/>
      <c r="S1677" s="271"/>
      <c r="T1677" s="272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73" t="s">
        <v>165</v>
      </c>
      <c r="AU1677" s="273" t="s">
        <v>85</v>
      </c>
      <c r="AV1677" s="15" t="s">
        <v>163</v>
      </c>
      <c r="AW1677" s="15" t="s">
        <v>32</v>
      </c>
      <c r="AX1677" s="15" t="s">
        <v>83</v>
      </c>
      <c r="AY1677" s="273" t="s">
        <v>156</v>
      </c>
    </row>
    <row r="1678" s="2" customFormat="1" ht="24.15" customHeight="1">
      <c r="A1678" s="38"/>
      <c r="B1678" s="39"/>
      <c r="C1678" s="227" t="s">
        <v>1411</v>
      </c>
      <c r="D1678" s="227" t="s">
        <v>159</v>
      </c>
      <c r="E1678" s="228" t="s">
        <v>1412</v>
      </c>
      <c r="F1678" s="229" t="s">
        <v>1413</v>
      </c>
      <c r="G1678" s="230" t="s">
        <v>1071</v>
      </c>
      <c r="H1678" s="288"/>
      <c r="I1678" s="232"/>
      <c r="J1678" s="233">
        <f>ROUND(I1678*H1678,2)</f>
        <v>0</v>
      </c>
      <c r="K1678" s="234"/>
      <c r="L1678" s="44"/>
      <c r="M1678" s="235" t="s">
        <v>1</v>
      </c>
      <c r="N1678" s="236" t="s">
        <v>41</v>
      </c>
      <c r="O1678" s="91"/>
      <c r="P1678" s="237">
        <f>O1678*H1678</f>
        <v>0</v>
      </c>
      <c r="Q1678" s="237">
        <v>0</v>
      </c>
      <c r="R1678" s="237">
        <f>Q1678*H1678</f>
        <v>0</v>
      </c>
      <c r="S1678" s="237">
        <v>0</v>
      </c>
      <c r="T1678" s="238">
        <f>S1678*H1678</f>
        <v>0</v>
      </c>
      <c r="U1678" s="38"/>
      <c r="V1678" s="38"/>
      <c r="W1678" s="38"/>
      <c r="X1678" s="38"/>
      <c r="Y1678" s="38"/>
      <c r="Z1678" s="38"/>
      <c r="AA1678" s="38"/>
      <c r="AB1678" s="38"/>
      <c r="AC1678" s="38"/>
      <c r="AD1678" s="38"/>
      <c r="AE1678" s="38"/>
      <c r="AR1678" s="239" t="s">
        <v>222</v>
      </c>
      <c r="AT1678" s="239" t="s">
        <v>159</v>
      </c>
      <c r="AU1678" s="239" t="s">
        <v>85</v>
      </c>
      <c r="AY1678" s="17" t="s">
        <v>156</v>
      </c>
      <c r="BE1678" s="240">
        <f>IF(N1678="základní",J1678,0)</f>
        <v>0</v>
      </c>
      <c r="BF1678" s="240">
        <f>IF(N1678="snížená",J1678,0)</f>
        <v>0</v>
      </c>
      <c r="BG1678" s="240">
        <f>IF(N1678="zákl. přenesená",J1678,0)</f>
        <v>0</v>
      </c>
      <c r="BH1678" s="240">
        <f>IF(N1678="sníž. přenesená",J1678,0)</f>
        <v>0</v>
      </c>
      <c r="BI1678" s="240">
        <f>IF(N1678="nulová",J1678,0)</f>
        <v>0</v>
      </c>
      <c r="BJ1678" s="17" t="s">
        <v>83</v>
      </c>
      <c r="BK1678" s="240">
        <f>ROUND(I1678*H1678,2)</f>
        <v>0</v>
      </c>
      <c r="BL1678" s="17" t="s">
        <v>222</v>
      </c>
      <c r="BM1678" s="239" t="s">
        <v>1414</v>
      </c>
    </row>
    <row r="1679" s="2" customFormat="1" ht="33" customHeight="1">
      <c r="A1679" s="38"/>
      <c r="B1679" s="39"/>
      <c r="C1679" s="227" t="s">
        <v>1415</v>
      </c>
      <c r="D1679" s="227" t="s">
        <v>159</v>
      </c>
      <c r="E1679" s="228" t="s">
        <v>1416</v>
      </c>
      <c r="F1679" s="229" t="s">
        <v>1417</v>
      </c>
      <c r="G1679" s="230" t="s">
        <v>1071</v>
      </c>
      <c r="H1679" s="288"/>
      <c r="I1679" s="232"/>
      <c r="J1679" s="233">
        <f>ROUND(I1679*H1679,2)</f>
        <v>0</v>
      </c>
      <c r="K1679" s="234"/>
      <c r="L1679" s="44"/>
      <c r="M1679" s="235" t="s">
        <v>1</v>
      </c>
      <c r="N1679" s="236" t="s">
        <v>41</v>
      </c>
      <c r="O1679" s="91"/>
      <c r="P1679" s="237">
        <f>O1679*H1679</f>
        <v>0</v>
      </c>
      <c r="Q1679" s="237">
        <v>0</v>
      </c>
      <c r="R1679" s="237">
        <f>Q1679*H1679</f>
        <v>0</v>
      </c>
      <c r="S1679" s="237">
        <v>0</v>
      </c>
      <c r="T1679" s="238">
        <f>S1679*H1679</f>
        <v>0</v>
      </c>
      <c r="U1679" s="38"/>
      <c r="V1679" s="38"/>
      <c r="W1679" s="38"/>
      <c r="X1679" s="38"/>
      <c r="Y1679" s="38"/>
      <c r="Z1679" s="38"/>
      <c r="AA1679" s="38"/>
      <c r="AB1679" s="38"/>
      <c r="AC1679" s="38"/>
      <c r="AD1679" s="38"/>
      <c r="AE1679" s="38"/>
      <c r="AR1679" s="239" t="s">
        <v>222</v>
      </c>
      <c r="AT1679" s="239" t="s">
        <v>159</v>
      </c>
      <c r="AU1679" s="239" t="s">
        <v>85</v>
      </c>
      <c r="AY1679" s="17" t="s">
        <v>156</v>
      </c>
      <c r="BE1679" s="240">
        <f>IF(N1679="základní",J1679,0)</f>
        <v>0</v>
      </c>
      <c r="BF1679" s="240">
        <f>IF(N1679="snížená",J1679,0)</f>
        <v>0</v>
      </c>
      <c r="BG1679" s="240">
        <f>IF(N1679="zákl. přenesená",J1679,0)</f>
        <v>0</v>
      </c>
      <c r="BH1679" s="240">
        <f>IF(N1679="sníž. přenesená",J1679,0)</f>
        <v>0</v>
      </c>
      <c r="BI1679" s="240">
        <f>IF(N1679="nulová",J1679,0)</f>
        <v>0</v>
      </c>
      <c r="BJ1679" s="17" t="s">
        <v>83</v>
      </c>
      <c r="BK1679" s="240">
        <f>ROUND(I1679*H1679,2)</f>
        <v>0</v>
      </c>
      <c r="BL1679" s="17" t="s">
        <v>222</v>
      </c>
      <c r="BM1679" s="239" t="s">
        <v>1418</v>
      </c>
    </row>
    <row r="1680" s="12" customFormat="1" ht="22.8" customHeight="1">
      <c r="A1680" s="12"/>
      <c r="B1680" s="211"/>
      <c r="C1680" s="212"/>
      <c r="D1680" s="213" t="s">
        <v>75</v>
      </c>
      <c r="E1680" s="225" t="s">
        <v>249</v>
      </c>
      <c r="F1680" s="225" t="s">
        <v>250</v>
      </c>
      <c r="G1680" s="212"/>
      <c r="H1680" s="212"/>
      <c r="I1680" s="215"/>
      <c r="J1680" s="226">
        <f>BK1680</f>
        <v>0</v>
      </c>
      <c r="K1680" s="212"/>
      <c r="L1680" s="217"/>
      <c r="M1680" s="218"/>
      <c r="N1680" s="219"/>
      <c r="O1680" s="219"/>
      <c r="P1680" s="220">
        <f>SUM(P1681:P1910)</f>
        <v>0</v>
      </c>
      <c r="Q1680" s="219"/>
      <c r="R1680" s="220">
        <f>SUM(R1681:R1910)</f>
        <v>2.9667042800000005</v>
      </c>
      <c r="S1680" s="219"/>
      <c r="T1680" s="221">
        <f>SUM(T1681:T1910)</f>
        <v>0</v>
      </c>
      <c r="U1680" s="12"/>
      <c r="V1680" s="12"/>
      <c r="W1680" s="12"/>
      <c r="X1680" s="12"/>
      <c r="Y1680" s="12"/>
      <c r="Z1680" s="12"/>
      <c r="AA1680" s="12"/>
      <c r="AB1680" s="12"/>
      <c r="AC1680" s="12"/>
      <c r="AD1680" s="12"/>
      <c r="AE1680" s="12"/>
      <c r="AR1680" s="222" t="s">
        <v>85</v>
      </c>
      <c r="AT1680" s="223" t="s">
        <v>75</v>
      </c>
      <c r="AU1680" s="223" t="s">
        <v>83</v>
      </c>
      <c r="AY1680" s="222" t="s">
        <v>156</v>
      </c>
      <c r="BK1680" s="224">
        <f>SUM(BK1681:BK1910)</f>
        <v>0</v>
      </c>
    </row>
    <row r="1681" s="2" customFormat="1" ht="16.5" customHeight="1">
      <c r="A1681" s="38"/>
      <c r="B1681" s="39"/>
      <c r="C1681" s="227" t="s">
        <v>1419</v>
      </c>
      <c r="D1681" s="227" t="s">
        <v>159</v>
      </c>
      <c r="E1681" s="228" t="s">
        <v>1420</v>
      </c>
      <c r="F1681" s="229" t="s">
        <v>1421</v>
      </c>
      <c r="G1681" s="230" t="s">
        <v>446</v>
      </c>
      <c r="H1681" s="231">
        <v>1</v>
      </c>
      <c r="I1681" s="232"/>
      <c r="J1681" s="233">
        <f>ROUND(I1681*H1681,2)</f>
        <v>0</v>
      </c>
      <c r="K1681" s="234"/>
      <c r="L1681" s="44"/>
      <c r="M1681" s="235" t="s">
        <v>1</v>
      </c>
      <c r="N1681" s="236" t="s">
        <v>41</v>
      </c>
      <c r="O1681" s="91"/>
      <c r="P1681" s="237">
        <f>O1681*H1681</f>
        <v>0</v>
      </c>
      <c r="Q1681" s="237">
        <v>0</v>
      </c>
      <c r="R1681" s="237">
        <f>Q1681*H1681</f>
        <v>0</v>
      </c>
      <c r="S1681" s="237">
        <v>0</v>
      </c>
      <c r="T1681" s="238">
        <f>S1681*H1681</f>
        <v>0</v>
      </c>
      <c r="U1681" s="38"/>
      <c r="V1681" s="38"/>
      <c r="W1681" s="38"/>
      <c r="X1681" s="38"/>
      <c r="Y1681" s="38"/>
      <c r="Z1681" s="38"/>
      <c r="AA1681" s="38"/>
      <c r="AB1681" s="38"/>
      <c r="AC1681" s="38"/>
      <c r="AD1681" s="38"/>
      <c r="AE1681" s="38"/>
      <c r="AR1681" s="239" t="s">
        <v>222</v>
      </c>
      <c r="AT1681" s="239" t="s">
        <v>159</v>
      </c>
      <c r="AU1681" s="239" t="s">
        <v>85</v>
      </c>
      <c r="AY1681" s="17" t="s">
        <v>156</v>
      </c>
      <c r="BE1681" s="240">
        <f>IF(N1681="základní",J1681,0)</f>
        <v>0</v>
      </c>
      <c r="BF1681" s="240">
        <f>IF(N1681="snížená",J1681,0)</f>
        <v>0</v>
      </c>
      <c r="BG1681" s="240">
        <f>IF(N1681="zákl. přenesená",J1681,0)</f>
        <v>0</v>
      </c>
      <c r="BH1681" s="240">
        <f>IF(N1681="sníž. přenesená",J1681,0)</f>
        <v>0</v>
      </c>
      <c r="BI1681" s="240">
        <f>IF(N1681="nulová",J1681,0)</f>
        <v>0</v>
      </c>
      <c r="BJ1681" s="17" t="s">
        <v>83</v>
      </c>
      <c r="BK1681" s="240">
        <f>ROUND(I1681*H1681,2)</f>
        <v>0</v>
      </c>
      <c r="BL1681" s="17" t="s">
        <v>222</v>
      </c>
      <c r="BM1681" s="239" t="s">
        <v>1422</v>
      </c>
    </row>
    <row r="1682" s="2" customFormat="1" ht="37.8" customHeight="1">
      <c r="A1682" s="38"/>
      <c r="B1682" s="39"/>
      <c r="C1682" s="227" t="s">
        <v>1423</v>
      </c>
      <c r="D1682" s="227" t="s">
        <v>159</v>
      </c>
      <c r="E1682" s="228" t="s">
        <v>1424</v>
      </c>
      <c r="F1682" s="229" t="s">
        <v>1425</v>
      </c>
      <c r="G1682" s="230" t="s">
        <v>1426</v>
      </c>
      <c r="H1682" s="231">
        <v>785.79999999999995</v>
      </c>
      <c r="I1682" s="232"/>
      <c r="J1682" s="233">
        <f>ROUND(I1682*H1682,2)</f>
        <v>0</v>
      </c>
      <c r="K1682" s="234"/>
      <c r="L1682" s="44"/>
      <c r="M1682" s="235" t="s">
        <v>1</v>
      </c>
      <c r="N1682" s="236" t="s">
        <v>41</v>
      </c>
      <c r="O1682" s="91"/>
      <c r="P1682" s="237">
        <f>O1682*H1682</f>
        <v>0</v>
      </c>
      <c r="Q1682" s="237">
        <v>6.0000000000000002E-05</v>
      </c>
      <c r="R1682" s="237">
        <f>Q1682*H1682</f>
        <v>0.047147999999999995</v>
      </c>
      <c r="S1682" s="237">
        <v>0</v>
      </c>
      <c r="T1682" s="238">
        <f>S1682*H1682</f>
        <v>0</v>
      </c>
      <c r="U1682" s="38"/>
      <c r="V1682" s="38"/>
      <c r="W1682" s="38"/>
      <c r="X1682" s="38"/>
      <c r="Y1682" s="38"/>
      <c r="Z1682" s="38"/>
      <c r="AA1682" s="38"/>
      <c r="AB1682" s="38"/>
      <c r="AC1682" s="38"/>
      <c r="AD1682" s="38"/>
      <c r="AE1682" s="38"/>
      <c r="AR1682" s="239" t="s">
        <v>222</v>
      </c>
      <c r="AT1682" s="239" t="s">
        <v>159</v>
      </c>
      <c r="AU1682" s="239" t="s">
        <v>85</v>
      </c>
      <c r="AY1682" s="17" t="s">
        <v>156</v>
      </c>
      <c r="BE1682" s="240">
        <f>IF(N1682="základní",J1682,0)</f>
        <v>0</v>
      </c>
      <c r="BF1682" s="240">
        <f>IF(N1682="snížená",J1682,0)</f>
        <v>0</v>
      </c>
      <c r="BG1682" s="240">
        <f>IF(N1682="zákl. přenesená",J1682,0)</f>
        <v>0</v>
      </c>
      <c r="BH1682" s="240">
        <f>IF(N1682="sníž. přenesená",J1682,0)</f>
        <v>0</v>
      </c>
      <c r="BI1682" s="240">
        <f>IF(N1682="nulová",J1682,0)</f>
        <v>0</v>
      </c>
      <c r="BJ1682" s="17" t="s">
        <v>83</v>
      </c>
      <c r="BK1682" s="240">
        <f>ROUND(I1682*H1682,2)</f>
        <v>0</v>
      </c>
      <c r="BL1682" s="17" t="s">
        <v>222</v>
      </c>
      <c r="BM1682" s="239" t="s">
        <v>1427</v>
      </c>
    </row>
    <row r="1683" s="13" customFormat="1">
      <c r="A1683" s="13"/>
      <c r="B1683" s="241"/>
      <c r="C1683" s="242"/>
      <c r="D1683" s="243" t="s">
        <v>165</v>
      </c>
      <c r="E1683" s="244" t="s">
        <v>1</v>
      </c>
      <c r="F1683" s="245" t="s">
        <v>1428</v>
      </c>
      <c r="G1683" s="242"/>
      <c r="H1683" s="244" t="s">
        <v>1</v>
      </c>
      <c r="I1683" s="246"/>
      <c r="J1683" s="242"/>
      <c r="K1683" s="242"/>
      <c r="L1683" s="247"/>
      <c r="M1683" s="248"/>
      <c r="N1683" s="249"/>
      <c r="O1683" s="249"/>
      <c r="P1683" s="249"/>
      <c r="Q1683" s="249"/>
      <c r="R1683" s="249"/>
      <c r="S1683" s="249"/>
      <c r="T1683" s="250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51" t="s">
        <v>165</v>
      </c>
      <c r="AU1683" s="251" t="s">
        <v>85</v>
      </c>
      <c r="AV1683" s="13" t="s">
        <v>83</v>
      </c>
      <c r="AW1683" s="13" t="s">
        <v>32</v>
      </c>
      <c r="AX1683" s="13" t="s">
        <v>76</v>
      </c>
      <c r="AY1683" s="251" t="s">
        <v>156</v>
      </c>
    </row>
    <row r="1684" s="13" customFormat="1">
      <c r="A1684" s="13"/>
      <c r="B1684" s="241"/>
      <c r="C1684" s="242"/>
      <c r="D1684" s="243" t="s">
        <v>165</v>
      </c>
      <c r="E1684" s="244" t="s">
        <v>1</v>
      </c>
      <c r="F1684" s="245" t="s">
        <v>1429</v>
      </c>
      <c r="G1684" s="242"/>
      <c r="H1684" s="244" t="s">
        <v>1</v>
      </c>
      <c r="I1684" s="246"/>
      <c r="J1684" s="242"/>
      <c r="K1684" s="242"/>
      <c r="L1684" s="247"/>
      <c r="M1684" s="248"/>
      <c r="N1684" s="249"/>
      <c r="O1684" s="249"/>
      <c r="P1684" s="249"/>
      <c r="Q1684" s="249"/>
      <c r="R1684" s="249"/>
      <c r="S1684" s="249"/>
      <c r="T1684" s="250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251" t="s">
        <v>165</v>
      </c>
      <c r="AU1684" s="251" t="s">
        <v>85</v>
      </c>
      <c r="AV1684" s="13" t="s">
        <v>83</v>
      </c>
      <c r="AW1684" s="13" t="s">
        <v>32</v>
      </c>
      <c r="AX1684" s="13" t="s">
        <v>76</v>
      </c>
      <c r="AY1684" s="251" t="s">
        <v>156</v>
      </c>
    </row>
    <row r="1685" s="14" customFormat="1">
      <c r="A1685" s="14"/>
      <c r="B1685" s="252"/>
      <c r="C1685" s="253"/>
      <c r="D1685" s="243" t="s">
        <v>165</v>
      </c>
      <c r="E1685" s="254" t="s">
        <v>1</v>
      </c>
      <c r="F1685" s="255" t="s">
        <v>1290</v>
      </c>
      <c r="G1685" s="253"/>
      <c r="H1685" s="256">
        <v>160</v>
      </c>
      <c r="I1685" s="257"/>
      <c r="J1685" s="253"/>
      <c r="K1685" s="253"/>
      <c r="L1685" s="258"/>
      <c r="M1685" s="259"/>
      <c r="N1685" s="260"/>
      <c r="O1685" s="260"/>
      <c r="P1685" s="260"/>
      <c r="Q1685" s="260"/>
      <c r="R1685" s="260"/>
      <c r="S1685" s="260"/>
      <c r="T1685" s="261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62" t="s">
        <v>165</v>
      </c>
      <c r="AU1685" s="262" t="s">
        <v>85</v>
      </c>
      <c r="AV1685" s="14" t="s">
        <v>85</v>
      </c>
      <c r="AW1685" s="14" t="s">
        <v>32</v>
      </c>
      <c r="AX1685" s="14" t="s">
        <v>76</v>
      </c>
      <c r="AY1685" s="262" t="s">
        <v>156</v>
      </c>
    </row>
    <row r="1686" s="14" customFormat="1">
      <c r="A1686" s="14"/>
      <c r="B1686" s="252"/>
      <c r="C1686" s="253"/>
      <c r="D1686" s="243" t="s">
        <v>165</v>
      </c>
      <c r="E1686" s="254" t="s">
        <v>1</v>
      </c>
      <c r="F1686" s="255" t="s">
        <v>1430</v>
      </c>
      <c r="G1686" s="253"/>
      <c r="H1686" s="256">
        <v>159.19999999999999</v>
      </c>
      <c r="I1686" s="257"/>
      <c r="J1686" s="253"/>
      <c r="K1686" s="253"/>
      <c r="L1686" s="258"/>
      <c r="M1686" s="259"/>
      <c r="N1686" s="260"/>
      <c r="O1686" s="260"/>
      <c r="P1686" s="260"/>
      <c r="Q1686" s="260"/>
      <c r="R1686" s="260"/>
      <c r="S1686" s="260"/>
      <c r="T1686" s="261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62" t="s">
        <v>165</v>
      </c>
      <c r="AU1686" s="262" t="s">
        <v>85</v>
      </c>
      <c r="AV1686" s="14" t="s">
        <v>85</v>
      </c>
      <c r="AW1686" s="14" t="s">
        <v>32</v>
      </c>
      <c r="AX1686" s="14" t="s">
        <v>76</v>
      </c>
      <c r="AY1686" s="262" t="s">
        <v>156</v>
      </c>
    </row>
    <row r="1687" s="13" customFormat="1">
      <c r="A1687" s="13"/>
      <c r="B1687" s="241"/>
      <c r="C1687" s="242"/>
      <c r="D1687" s="243" t="s">
        <v>165</v>
      </c>
      <c r="E1687" s="244" t="s">
        <v>1</v>
      </c>
      <c r="F1687" s="245" t="s">
        <v>1431</v>
      </c>
      <c r="G1687" s="242"/>
      <c r="H1687" s="244" t="s">
        <v>1</v>
      </c>
      <c r="I1687" s="246"/>
      <c r="J1687" s="242"/>
      <c r="K1687" s="242"/>
      <c r="L1687" s="247"/>
      <c r="M1687" s="248"/>
      <c r="N1687" s="249"/>
      <c r="O1687" s="249"/>
      <c r="P1687" s="249"/>
      <c r="Q1687" s="249"/>
      <c r="R1687" s="249"/>
      <c r="S1687" s="249"/>
      <c r="T1687" s="250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51" t="s">
        <v>165</v>
      </c>
      <c r="AU1687" s="251" t="s">
        <v>85</v>
      </c>
      <c r="AV1687" s="13" t="s">
        <v>83</v>
      </c>
      <c r="AW1687" s="13" t="s">
        <v>32</v>
      </c>
      <c r="AX1687" s="13" t="s">
        <v>76</v>
      </c>
      <c r="AY1687" s="251" t="s">
        <v>156</v>
      </c>
    </row>
    <row r="1688" s="14" customFormat="1">
      <c r="A1688" s="14"/>
      <c r="B1688" s="252"/>
      <c r="C1688" s="253"/>
      <c r="D1688" s="243" t="s">
        <v>165</v>
      </c>
      <c r="E1688" s="254" t="s">
        <v>1</v>
      </c>
      <c r="F1688" s="255" t="s">
        <v>1432</v>
      </c>
      <c r="G1688" s="253"/>
      <c r="H1688" s="256">
        <v>73.299999999999997</v>
      </c>
      <c r="I1688" s="257"/>
      <c r="J1688" s="253"/>
      <c r="K1688" s="253"/>
      <c r="L1688" s="258"/>
      <c r="M1688" s="259"/>
      <c r="N1688" s="260"/>
      <c r="O1688" s="260"/>
      <c r="P1688" s="260"/>
      <c r="Q1688" s="260"/>
      <c r="R1688" s="260"/>
      <c r="S1688" s="260"/>
      <c r="T1688" s="261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62" t="s">
        <v>165</v>
      </c>
      <c r="AU1688" s="262" t="s">
        <v>85</v>
      </c>
      <c r="AV1688" s="14" t="s">
        <v>85</v>
      </c>
      <c r="AW1688" s="14" t="s">
        <v>32</v>
      </c>
      <c r="AX1688" s="14" t="s">
        <v>76</v>
      </c>
      <c r="AY1688" s="262" t="s">
        <v>156</v>
      </c>
    </row>
    <row r="1689" s="14" customFormat="1">
      <c r="A1689" s="14"/>
      <c r="B1689" s="252"/>
      <c r="C1689" s="253"/>
      <c r="D1689" s="243" t="s">
        <v>165</v>
      </c>
      <c r="E1689" s="254" t="s">
        <v>1</v>
      </c>
      <c r="F1689" s="255" t="s">
        <v>1433</v>
      </c>
      <c r="G1689" s="253"/>
      <c r="H1689" s="256">
        <v>41.700000000000003</v>
      </c>
      <c r="I1689" s="257"/>
      <c r="J1689" s="253"/>
      <c r="K1689" s="253"/>
      <c r="L1689" s="258"/>
      <c r="M1689" s="259"/>
      <c r="N1689" s="260"/>
      <c r="O1689" s="260"/>
      <c r="P1689" s="260"/>
      <c r="Q1689" s="260"/>
      <c r="R1689" s="260"/>
      <c r="S1689" s="260"/>
      <c r="T1689" s="261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62" t="s">
        <v>165</v>
      </c>
      <c r="AU1689" s="262" t="s">
        <v>85</v>
      </c>
      <c r="AV1689" s="14" t="s">
        <v>85</v>
      </c>
      <c r="AW1689" s="14" t="s">
        <v>32</v>
      </c>
      <c r="AX1689" s="14" t="s">
        <v>76</v>
      </c>
      <c r="AY1689" s="262" t="s">
        <v>156</v>
      </c>
    </row>
    <row r="1690" s="14" customFormat="1">
      <c r="A1690" s="14"/>
      <c r="B1690" s="252"/>
      <c r="C1690" s="253"/>
      <c r="D1690" s="243" t="s">
        <v>165</v>
      </c>
      <c r="E1690" s="254" t="s">
        <v>1</v>
      </c>
      <c r="F1690" s="255" t="s">
        <v>1434</v>
      </c>
      <c r="G1690" s="253"/>
      <c r="H1690" s="256">
        <v>36.600000000000001</v>
      </c>
      <c r="I1690" s="257"/>
      <c r="J1690" s="253"/>
      <c r="K1690" s="253"/>
      <c r="L1690" s="258"/>
      <c r="M1690" s="259"/>
      <c r="N1690" s="260"/>
      <c r="O1690" s="260"/>
      <c r="P1690" s="260"/>
      <c r="Q1690" s="260"/>
      <c r="R1690" s="260"/>
      <c r="S1690" s="260"/>
      <c r="T1690" s="261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62" t="s">
        <v>165</v>
      </c>
      <c r="AU1690" s="262" t="s">
        <v>85</v>
      </c>
      <c r="AV1690" s="14" t="s">
        <v>85</v>
      </c>
      <c r="AW1690" s="14" t="s">
        <v>32</v>
      </c>
      <c r="AX1690" s="14" t="s">
        <v>76</v>
      </c>
      <c r="AY1690" s="262" t="s">
        <v>156</v>
      </c>
    </row>
    <row r="1691" s="13" customFormat="1">
      <c r="A1691" s="13"/>
      <c r="B1691" s="241"/>
      <c r="C1691" s="242"/>
      <c r="D1691" s="243" t="s">
        <v>165</v>
      </c>
      <c r="E1691" s="244" t="s">
        <v>1</v>
      </c>
      <c r="F1691" s="245" t="s">
        <v>1435</v>
      </c>
      <c r="G1691" s="242"/>
      <c r="H1691" s="244" t="s">
        <v>1</v>
      </c>
      <c r="I1691" s="246"/>
      <c r="J1691" s="242"/>
      <c r="K1691" s="242"/>
      <c r="L1691" s="247"/>
      <c r="M1691" s="248"/>
      <c r="N1691" s="249"/>
      <c r="O1691" s="249"/>
      <c r="P1691" s="249"/>
      <c r="Q1691" s="249"/>
      <c r="R1691" s="249"/>
      <c r="S1691" s="249"/>
      <c r="T1691" s="250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51" t="s">
        <v>165</v>
      </c>
      <c r="AU1691" s="251" t="s">
        <v>85</v>
      </c>
      <c r="AV1691" s="13" t="s">
        <v>83</v>
      </c>
      <c r="AW1691" s="13" t="s">
        <v>32</v>
      </c>
      <c r="AX1691" s="13" t="s">
        <v>76</v>
      </c>
      <c r="AY1691" s="251" t="s">
        <v>156</v>
      </c>
    </row>
    <row r="1692" s="14" customFormat="1">
      <c r="A1692" s="14"/>
      <c r="B1692" s="252"/>
      <c r="C1692" s="253"/>
      <c r="D1692" s="243" t="s">
        <v>165</v>
      </c>
      <c r="E1692" s="254" t="s">
        <v>1</v>
      </c>
      <c r="F1692" s="255" t="s">
        <v>618</v>
      </c>
      <c r="G1692" s="253"/>
      <c r="H1692" s="256">
        <v>50</v>
      </c>
      <c r="I1692" s="257"/>
      <c r="J1692" s="253"/>
      <c r="K1692" s="253"/>
      <c r="L1692" s="258"/>
      <c r="M1692" s="259"/>
      <c r="N1692" s="260"/>
      <c r="O1692" s="260"/>
      <c r="P1692" s="260"/>
      <c r="Q1692" s="260"/>
      <c r="R1692" s="260"/>
      <c r="S1692" s="260"/>
      <c r="T1692" s="261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62" t="s">
        <v>165</v>
      </c>
      <c r="AU1692" s="262" t="s">
        <v>85</v>
      </c>
      <c r="AV1692" s="14" t="s">
        <v>85</v>
      </c>
      <c r="AW1692" s="14" t="s">
        <v>32</v>
      </c>
      <c r="AX1692" s="14" t="s">
        <v>76</v>
      </c>
      <c r="AY1692" s="262" t="s">
        <v>156</v>
      </c>
    </row>
    <row r="1693" s="13" customFormat="1">
      <c r="A1693" s="13"/>
      <c r="B1693" s="241"/>
      <c r="C1693" s="242"/>
      <c r="D1693" s="243" t="s">
        <v>165</v>
      </c>
      <c r="E1693" s="244" t="s">
        <v>1</v>
      </c>
      <c r="F1693" s="245" t="s">
        <v>1436</v>
      </c>
      <c r="G1693" s="242"/>
      <c r="H1693" s="244" t="s">
        <v>1</v>
      </c>
      <c r="I1693" s="246"/>
      <c r="J1693" s="242"/>
      <c r="K1693" s="242"/>
      <c r="L1693" s="247"/>
      <c r="M1693" s="248"/>
      <c r="N1693" s="249"/>
      <c r="O1693" s="249"/>
      <c r="P1693" s="249"/>
      <c r="Q1693" s="249"/>
      <c r="R1693" s="249"/>
      <c r="S1693" s="249"/>
      <c r="T1693" s="250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51" t="s">
        <v>165</v>
      </c>
      <c r="AU1693" s="251" t="s">
        <v>85</v>
      </c>
      <c r="AV1693" s="13" t="s">
        <v>83</v>
      </c>
      <c r="AW1693" s="13" t="s">
        <v>32</v>
      </c>
      <c r="AX1693" s="13" t="s">
        <v>76</v>
      </c>
      <c r="AY1693" s="251" t="s">
        <v>156</v>
      </c>
    </row>
    <row r="1694" s="14" customFormat="1">
      <c r="A1694" s="14"/>
      <c r="B1694" s="252"/>
      <c r="C1694" s="253"/>
      <c r="D1694" s="243" t="s">
        <v>165</v>
      </c>
      <c r="E1694" s="254" t="s">
        <v>1</v>
      </c>
      <c r="F1694" s="255" t="s">
        <v>1437</v>
      </c>
      <c r="G1694" s="253"/>
      <c r="H1694" s="256">
        <v>63.200000000000003</v>
      </c>
      <c r="I1694" s="257"/>
      <c r="J1694" s="253"/>
      <c r="K1694" s="253"/>
      <c r="L1694" s="258"/>
      <c r="M1694" s="259"/>
      <c r="N1694" s="260"/>
      <c r="O1694" s="260"/>
      <c r="P1694" s="260"/>
      <c r="Q1694" s="260"/>
      <c r="R1694" s="260"/>
      <c r="S1694" s="260"/>
      <c r="T1694" s="261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62" t="s">
        <v>165</v>
      </c>
      <c r="AU1694" s="262" t="s">
        <v>85</v>
      </c>
      <c r="AV1694" s="14" t="s">
        <v>85</v>
      </c>
      <c r="AW1694" s="14" t="s">
        <v>32</v>
      </c>
      <c r="AX1694" s="14" t="s">
        <v>76</v>
      </c>
      <c r="AY1694" s="262" t="s">
        <v>156</v>
      </c>
    </row>
    <row r="1695" s="14" customFormat="1">
      <c r="A1695" s="14"/>
      <c r="B1695" s="252"/>
      <c r="C1695" s="253"/>
      <c r="D1695" s="243" t="s">
        <v>165</v>
      </c>
      <c r="E1695" s="254" t="s">
        <v>1</v>
      </c>
      <c r="F1695" s="255" t="s">
        <v>1438</v>
      </c>
      <c r="G1695" s="253"/>
      <c r="H1695" s="256">
        <v>55.600000000000001</v>
      </c>
      <c r="I1695" s="257"/>
      <c r="J1695" s="253"/>
      <c r="K1695" s="253"/>
      <c r="L1695" s="258"/>
      <c r="M1695" s="259"/>
      <c r="N1695" s="260"/>
      <c r="O1695" s="260"/>
      <c r="P1695" s="260"/>
      <c r="Q1695" s="260"/>
      <c r="R1695" s="260"/>
      <c r="S1695" s="260"/>
      <c r="T1695" s="261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62" t="s">
        <v>165</v>
      </c>
      <c r="AU1695" s="262" t="s">
        <v>85</v>
      </c>
      <c r="AV1695" s="14" t="s">
        <v>85</v>
      </c>
      <c r="AW1695" s="14" t="s">
        <v>32</v>
      </c>
      <c r="AX1695" s="14" t="s">
        <v>76</v>
      </c>
      <c r="AY1695" s="262" t="s">
        <v>156</v>
      </c>
    </row>
    <row r="1696" s="13" customFormat="1">
      <c r="A1696" s="13"/>
      <c r="B1696" s="241"/>
      <c r="C1696" s="242"/>
      <c r="D1696" s="243" t="s">
        <v>165</v>
      </c>
      <c r="E1696" s="244" t="s">
        <v>1</v>
      </c>
      <c r="F1696" s="245" t="s">
        <v>1439</v>
      </c>
      <c r="G1696" s="242"/>
      <c r="H1696" s="244" t="s">
        <v>1</v>
      </c>
      <c r="I1696" s="246"/>
      <c r="J1696" s="242"/>
      <c r="K1696" s="242"/>
      <c r="L1696" s="247"/>
      <c r="M1696" s="248"/>
      <c r="N1696" s="249"/>
      <c r="O1696" s="249"/>
      <c r="P1696" s="249"/>
      <c r="Q1696" s="249"/>
      <c r="R1696" s="249"/>
      <c r="S1696" s="249"/>
      <c r="T1696" s="250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251" t="s">
        <v>165</v>
      </c>
      <c r="AU1696" s="251" t="s">
        <v>85</v>
      </c>
      <c r="AV1696" s="13" t="s">
        <v>83</v>
      </c>
      <c r="AW1696" s="13" t="s">
        <v>32</v>
      </c>
      <c r="AX1696" s="13" t="s">
        <v>76</v>
      </c>
      <c r="AY1696" s="251" t="s">
        <v>156</v>
      </c>
    </row>
    <row r="1697" s="14" customFormat="1">
      <c r="A1697" s="14"/>
      <c r="B1697" s="252"/>
      <c r="C1697" s="253"/>
      <c r="D1697" s="243" t="s">
        <v>165</v>
      </c>
      <c r="E1697" s="254" t="s">
        <v>1</v>
      </c>
      <c r="F1697" s="255" t="s">
        <v>1440</v>
      </c>
      <c r="G1697" s="253"/>
      <c r="H1697" s="256">
        <v>18.800000000000001</v>
      </c>
      <c r="I1697" s="257"/>
      <c r="J1697" s="253"/>
      <c r="K1697" s="253"/>
      <c r="L1697" s="258"/>
      <c r="M1697" s="259"/>
      <c r="N1697" s="260"/>
      <c r="O1697" s="260"/>
      <c r="P1697" s="260"/>
      <c r="Q1697" s="260"/>
      <c r="R1697" s="260"/>
      <c r="S1697" s="260"/>
      <c r="T1697" s="261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62" t="s">
        <v>165</v>
      </c>
      <c r="AU1697" s="262" t="s">
        <v>85</v>
      </c>
      <c r="AV1697" s="14" t="s">
        <v>85</v>
      </c>
      <c r="AW1697" s="14" t="s">
        <v>32</v>
      </c>
      <c r="AX1697" s="14" t="s">
        <v>76</v>
      </c>
      <c r="AY1697" s="262" t="s">
        <v>156</v>
      </c>
    </row>
    <row r="1698" s="13" customFormat="1">
      <c r="A1698" s="13"/>
      <c r="B1698" s="241"/>
      <c r="C1698" s="242"/>
      <c r="D1698" s="243" t="s">
        <v>165</v>
      </c>
      <c r="E1698" s="244" t="s">
        <v>1</v>
      </c>
      <c r="F1698" s="245" t="s">
        <v>1441</v>
      </c>
      <c r="G1698" s="242"/>
      <c r="H1698" s="244" t="s">
        <v>1</v>
      </c>
      <c r="I1698" s="246"/>
      <c r="J1698" s="242"/>
      <c r="K1698" s="242"/>
      <c r="L1698" s="247"/>
      <c r="M1698" s="248"/>
      <c r="N1698" s="249"/>
      <c r="O1698" s="249"/>
      <c r="P1698" s="249"/>
      <c r="Q1698" s="249"/>
      <c r="R1698" s="249"/>
      <c r="S1698" s="249"/>
      <c r="T1698" s="250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51" t="s">
        <v>165</v>
      </c>
      <c r="AU1698" s="251" t="s">
        <v>85</v>
      </c>
      <c r="AV1698" s="13" t="s">
        <v>83</v>
      </c>
      <c r="AW1698" s="13" t="s">
        <v>32</v>
      </c>
      <c r="AX1698" s="13" t="s">
        <v>76</v>
      </c>
      <c r="AY1698" s="251" t="s">
        <v>156</v>
      </c>
    </row>
    <row r="1699" s="14" customFormat="1">
      <c r="A1699" s="14"/>
      <c r="B1699" s="252"/>
      <c r="C1699" s="253"/>
      <c r="D1699" s="243" t="s">
        <v>165</v>
      </c>
      <c r="E1699" s="254" t="s">
        <v>1</v>
      </c>
      <c r="F1699" s="255" t="s">
        <v>1442</v>
      </c>
      <c r="G1699" s="253"/>
      <c r="H1699" s="256">
        <v>65.799999999999997</v>
      </c>
      <c r="I1699" s="257"/>
      <c r="J1699" s="253"/>
      <c r="K1699" s="253"/>
      <c r="L1699" s="258"/>
      <c r="M1699" s="259"/>
      <c r="N1699" s="260"/>
      <c r="O1699" s="260"/>
      <c r="P1699" s="260"/>
      <c r="Q1699" s="260"/>
      <c r="R1699" s="260"/>
      <c r="S1699" s="260"/>
      <c r="T1699" s="261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62" t="s">
        <v>165</v>
      </c>
      <c r="AU1699" s="262" t="s">
        <v>85</v>
      </c>
      <c r="AV1699" s="14" t="s">
        <v>85</v>
      </c>
      <c r="AW1699" s="14" t="s">
        <v>32</v>
      </c>
      <c r="AX1699" s="14" t="s">
        <v>76</v>
      </c>
      <c r="AY1699" s="262" t="s">
        <v>156</v>
      </c>
    </row>
    <row r="1700" s="14" customFormat="1">
      <c r="A1700" s="14"/>
      <c r="B1700" s="252"/>
      <c r="C1700" s="253"/>
      <c r="D1700" s="243" t="s">
        <v>165</v>
      </c>
      <c r="E1700" s="254" t="s">
        <v>1</v>
      </c>
      <c r="F1700" s="255" t="s">
        <v>1443</v>
      </c>
      <c r="G1700" s="253"/>
      <c r="H1700" s="256">
        <v>5.5999999999999996</v>
      </c>
      <c r="I1700" s="257"/>
      <c r="J1700" s="253"/>
      <c r="K1700" s="253"/>
      <c r="L1700" s="258"/>
      <c r="M1700" s="259"/>
      <c r="N1700" s="260"/>
      <c r="O1700" s="260"/>
      <c r="P1700" s="260"/>
      <c r="Q1700" s="260"/>
      <c r="R1700" s="260"/>
      <c r="S1700" s="260"/>
      <c r="T1700" s="261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62" t="s">
        <v>165</v>
      </c>
      <c r="AU1700" s="262" t="s">
        <v>85</v>
      </c>
      <c r="AV1700" s="14" t="s">
        <v>85</v>
      </c>
      <c r="AW1700" s="14" t="s">
        <v>32</v>
      </c>
      <c r="AX1700" s="14" t="s">
        <v>76</v>
      </c>
      <c r="AY1700" s="262" t="s">
        <v>156</v>
      </c>
    </row>
    <row r="1701" s="13" customFormat="1">
      <c r="A1701" s="13"/>
      <c r="B1701" s="241"/>
      <c r="C1701" s="242"/>
      <c r="D1701" s="243" t="s">
        <v>165</v>
      </c>
      <c r="E1701" s="244" t="s">
        <v>1</v>
      </c>
      <c r="F1701" s="245" t="s">
        <v>1444</v>
      </c>
      <c r="G1701" s="242"/>
      <c r="H1701" s="244" t="s">
        <v>1</v>
      </c>
      <c r="I1701" s="246"/>
      <c r="J1701" s="242"/>
      <c r="K1701" s="242"/>
      <c r="L1701" s="247"/>
      <c r="M1701" s="248"/>
      <c r="N1701" s="249"/>
      <c r="O1701" s="249"/>
      <c r="P1701" s="249"/>
      <c r="Q1701" s="249"/>
      <c r="R1701" s="249"/>
      <c r="S1701" s="249"/>
      <c r="T1701" s="250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51" t="s">
        <v>165</v>
      </c>
      <c r="AU1701" s="251" t="s">
        <v>85</v>
      </c>
      <c r="AV1701" s="13" t="s">
        <v>83</v>
      </c>
      <c r="AW1701" s="13" t="s">
        <v>32</v>
      </c>
      <c r="AX1701" s="13" t="s">
        <v>76</v>
      </c>
      <c r="AY1701" s="251" t="s">
        <v>156</v>
      </c>
    </row>
    <row r="1702" s="14" customFormat="1">
      <c r="A1702" s="14"/>
      <c r="B1702" s="252"/>
      <c r="C1702" s="253"/>
      <c r="D1702" s="243" t="s">
        <v>165</v>
      </c>
      <c r="E1702" s="254" t="s">
        <v>1</v>
      </c>
      <c r="F1702" s="255" t="s">
        <v>700</v>
      </c>
      <c r="G1702" s="253"/>
      <c r="H1702" s="256">
        <v>56</v>
      </c>
      <c r="I1702" s="257"/>
      <c r="J1702" s="253"/>
      <c r="K1702" s="253"/>
      <c r="L1702" s="258"/>
      <c r="M1702" s="259"/>
      <c r="N1702" s="260"/>
      <c r="O1702" s="260"/>
      <c r="P1702" s="260"/>
      <c r="Q1702" s="260"/>
      <c r="R1702" s="260"/>
      <c r="S1702" s="260"/>
      <c r="T1702" s="261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62" t="s">
        <v>165</v>
      </c>
      <c r="AU1702" s="262" t="s">
        <v>85</v>
      </c>
      <c r="AV1702" s="14" t="s">
        <v>85</v>
      </c>
      <c r="AW1702" s="14" t="s">
        <v>32</v>
      </c>
      <c r="AX1702" s="14" t="s">
        <v>76</v>
      </c>
      <c r="AY1702" s="262" t="s">
        <v>156</v>
      </c>
    </row>
    <row r="1703" s="15" customFormat="1">
      <c r="A1703" s="15"/>
      <c r="B1703" s="263"/>
      <c r="C1703" s="264"/>
      <c r="D1703" s="243" t="s">
        <v>165</v>
      </c>
      <c r="E1703" s="265" t="s">
        <v>1</v>
      </c>
      <c r="F1703" s="266" t="s">
        <v>168</v>
      </c>
      <c r="G1703" s="264"/>
      <c r="H1703" s="267">
        <v>785.79999999999995</v>
      </c>
      <c r="I1703" s="268"/>
      <c r="J1703" s="264"/>
      <c r="K1703" s="264"/>
      <c r="L1703" s="269"/>
      <c r="M1703" s="270"/>
      <c r="N1703" s="271"/>
      <c r="O1703" s="271"/>
      <c r="P1703" s="271"/>
      <c r="Q1703" s="271"/>
      <c r="R1703" s="271"/>
      <c r="S1703" s="271"/>
      <c r="T1703" s="272"/>
      <c r="U1703" s="15"/>
      <c r="V1703" s="15"/>
      <c r="W1703" s="15"/>
      <c r="X1703" s="15"/>
      <c r="Y1703" s="15"/>
      <c r="Z1703" s="15"/>
      <c r="AA1703" s="15"/>
      <c r="AB1703" s="15"/>
      <c r="AC1703" s="15"/>
      <c r="AD1703" s="15"/>
      <c r="AE1703" s="15"/>
      <c r="AT1703" s="273" t="s">
        <v>165</v>
      </c>
      <c r="AU1703" s="273" t="s">
        <v>85</v>
      </c>
      <c r="AV1703" s="15" t="s">
        <v>163</v>
      </c>
      <c r="AW1703" s="15" t="s">
        <v>32</v>
      </c>
      <c r="AX1703" s="15" t="s">
        <v>83</v>
      </c>
      <c r="AY1703" s="273" t="s">
        <v>156</v>
      </c>
    </row>
    <row r="1704" s="2" customFormat="1" ht="21.75" customHeight="1">
      <c r="A1704" s="38"/>
      <c r="B1704" s="39"/>
      <c r="C1704" s="277" t="s">
        <v>1445</v>
      </c>
      <c r="D1704" s="277" t="s">
        <v>355</v>
      </c>
      <c r="E1704" s="278" t="s">
        <v>1446</v>
      </c>
      <c r="F1704" s="279" t="s">
        <v>1447</v>
      </c>
      <c r="G1704" s="280" t="s">
        <v>200</v>
      </c>
      <c r="H1704" s="281">
        <v>0.071999999999999995</v>
      </c>
      <c r="I1704" s="282"/>
      <c r="J1704" s="283">
        <f>ROUND(I1704*H1704,2)</f>
        <v>0</v>
      </c>
      <c r="K1704" s="284"/>
      <c r="L1704" s="285"/>
      <c r="M1704" s="286" t="s">
        <v>1</v>
      </c>
      <c r="N1704" s="287" t="s">
        <v>41</v>
      </c>
      <c r="O1704" s="91"/>
      <c r="P1704" s="237">
        <f>O1704*H1704</f>
        <v>0</v>
      </c>
      <c r="Q1704" s="237">
        <v>0</v>
      </c>
      <c r="R1704" s="237">
        <f>Q1704*H1704</f>
        <v>0</v>
      </c>
      <c r="S1704" s="237">
        <v>0</v>
      </c>
      <c r="T1704" s="238">
        <f>S1704*H1704</f>
        <v>0</v>
      </c>
      <c r="U1704" s="38"/>
      <c r="V1704" s="38"/>
      <c r="W1704" s="38"/>
      <c r="X1704" s="38"/>
      <c r="Y1704" s="38"/>
      <c r="Z1704" s="38"/>
      <c r="AA1704" s="38"/>
      <c r="AB1704" s="38"/>
      <c r="AC1704" s="38"/>
      <c r="AD1704" s="38"/>
      <c r="AE1704" s="38"/>
      <c r="AR1704" s="239" t="s">
        <v>501</v>
      </c>
      <c r="AT1704" s="239" t="s">
        <v>355</v>
      </c>
      <c r="AU1704" s="239" t="s">
        <v>85</v>
      </c>
      <c r="AY1704" s="17" t="s">
        <v>156</v>
      </c>
      <c r="BE1704" s="240">
        <f>IF(N1704="základní",J1704,0)</f>
        <v>0</v>
      </c>
      <c r="BF1704" s="240">
        <f>IF(N1704="snížená",J1704,0)</f>
        <v>0</v>
      </c>
      <c r="BG1704" s="240">
        <f>IF(N1704="zákl. přenesená",J1704,0)</f>
        <v>0</v>
      </c>
      <c r="BH1704" s="240">
        <f>IF(N1704="sníž. přenesená",J1704,0)</f>
        <v>0</v>
      </c>
      <c r="BI1704" s="240">
        <f>IF(N1704="nulová",J1704,0)</f>
        <v>0</v>
      </c>
      <c r="BJ1704" s="17" t="s">
        <v>83</v>
      </c>
      <c r="BK1704" s="240">
        <f>ROUND(I1704*H1704,2)</f>
        <v>0</v>
      </c>
      <c r="BL1704" s="17" t="s">
        <v>222</v>
      </c>
      <c r="BM1704" s="239" t="s">
        <v>1448</v>
      </c>
    </row>
    <row r="1705" s="13" customFormat="1">
      <c r="A1705" s="13"/>
      <c r="B1705" s="241"/>
      <c r="C1705" s="242"/>
      <c r="D1705" s="243" t="s">
        <v>165</v>
      </c>
      <c r="E1705" s="244" t="s">
        <v>1</v>
      </c>
      <c r="F1705" s="245" t="s">
        <v>1441</v>
      </c>
      <c r="G1705" s="242"/>
      <c r="H1705" s="244" t="s">
        <v>1</v>
      </c>
      <c r="I1705" s="246"/>
      <c r="J1705" s="242"/>
      <c r="K1705" s="242"/>
      <c r="L1705" s="247"/>
      <c r="M1705" s="248"/>
      <c r="N1705" s="249"/>
      <c r="O1705" s="249"/>
      <c r="P1705" s="249"/>
      <c r="Q1705" s="249"/>
      <c r="R1705" s="249"/>
      <c r="S1705" s="249"/>
      <c r="T1705" s="250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51" t="s">
        <v>165</v>
      </c>
      <c r="AU1705" s="251" t="s">
        <v>85</v>
      </c>
      <c r="AV1705" s="13" t="s">
        <v>83</v>
      </c>
      <c r="AW1705" s="13" t="s">
        <v>32</v>
      </c>
      <c r="AX1705" s="13" t="s">
        <v>76</v>
      </c>
      <c r="AY1705" s="251" t="s">
        <v>156</v>
      </c>
    </row>
    <row r="1706" s="14" customFormat="1">
      <c r="A1706" s="14"/>
      <c r="B1706" s="252"/>
      <c r="C1706" s="253"/>
      <c r="D1706" s="243" t="s">
        <v>165</v>
      </c>
      <c r="E1706" s="254" t="s">
        <v>1</v>
      </c>
      <c r="F1706" s="255" t="s">
        <v>1449</v>
      </c>
      <c r="G1706" s="253"/>
      <c r="H1706" s="256">
        <v>0.066000000000000003</v>
      </c>
      <c r="I1706" s="257"/>
      <c r="J1706" s="253"/>
      <c r="K1706" s="253"/>
      <c r="L1706" s="258"/>
      <c r="M1706" s="259"/>
      <c r="N1706" s="260"/>
      <c r="O1706" s="260"/>
      <c r="P1706" s="260"/>
      <c r="Q1706" s="260"/>
      <c r="R1706" s="260"/>
      <c r="S1706" s="260"/>
      <c r="T1706" s="261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62" t="s">
        <v>165</v>
      </c>
      <c r="AU1706" s="262" t="s">
        <v>85</v>
      </c>
      <c r="AV1706" s="14" t="s">
        <v>85</v>
      </c>
      <c r="AW1706" s="14" t="s">
        <v>32</v>
      </c>
      <c r="AX1706" s="14" t="s">
        <v>76</v>
      </c>
      <c r="AY1706" s="262" t="s">
        <v>156</v>
      </c>
    </row>
    <row r="1707" s="14" customFormat="1">
      <c r="A1707" s="14"/>
      <c r="B1707" s="252"/>
      <c r="C1707" s="253"/>
      <c r="D1707" s="243" t="s">
        <v>165</v>
      </c>
      <c r="E1707" s="254" t="s">
        <v>1</v>
      </c>
      <c r="F1707" s="255" t="s">
        <v>1450</v>
      </c>
      <c r="G1707" s="253"/>
      <c r="H1707" s="256">
        <v>0.0060000000000000001</v>
      </c>
      <c r="I1707" s="257"/>
      <c r="J1707" s="253"/>
      <c r="K1707" s="253"/>
      <c r="L1707" s="258"/>
      <c r="M1707" s="259"/>
      <c r="N1707" s="260"/>
      <c r="O1707" s="260"/>
      <c r="P1707" s="260"/>
      <c r="Q1707" s="260"/>
      <c r="R1707" s="260"/>
      <c r="S1707" s="260"/>
      <c r="T1707" s="261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62" t="s">
        <v>165</v>
      </c>
      <c r="AU1707" s="262" t="s">
        <v>85</v>
      </c>
      <c r="AV1707" s="14" t="s">
        <v>85</v>
      </c>
      <c r="AW1707" s="14" t="s">
        <v>32</v>
      </c>
      <c r="AX1707" s="14" t="s">
        <v>76</v>
      </c>
      <c r="AY1707" s="262" t="s">
        <v>156</v>
      </c>
    </row>
    <row r="1708" s="15" customFormat="1">
      <c r="A1708" s="15"/>
      <c r="B1708" s="263"/>
      <c r="C1708" s="264"/>
      <c r="D1708" s="243" t="s">
        <v>165</v>
      </c>
      <c r="E1708" s="265" t="s">
        <v>1</v>
      </c>
      <c r="F1708" s="266" t="s">
        <v>168</v>
      </c>
      <c r="G1708" s="264"/>
      <c r="H1708" s="267">
        <v>0.072000000000000008</v>
      </c>
      <c r="I1708" s="268"/>
      <c r="J1708" s="264"/>
      <c r="K1708" s="264"/>
      <c r="L1708" s="269"/>
      <c r="M1708" s="270"/>
      <c r="N1708" s="271"/>
      <c r="O1708" s="271"/>
      <c r="P1708" s="271"/>
      <c r="Q1708" s="271"/>
      <c r="R1708" s="271"/>
      <c r="S1708" s="271"/>
      <c r="T1708" s="272"/>
      <c r="U1708" s="15"/>
      <c r="V1708" s="15"/>
      <c r="W1708" s="15"/>
      <c r="X1708" s="15"/>
      <c r="Y1708" s="15"/>
      <c r="Z1708" s="15"/>
      <c r="AA1708" s="15"/>
      <c r="AB1708" s="15"/>
      <c r="AC1708" s="15"/>
      <c r="AD1708" s="15"/>
      <c r="AE1708" s="15"/>
      <c r="AT1708" s="273" t="s">
        <v>165</v>
      </c>
      <c r="AU1708" s="273" t="s">
        <v>85</v>
      </c>
      <c r="AV1708" s="15" t="s">
        <v>163</v>
      </c>
      <c r="AW1708" s="15" t="s">
        <v>32</v>
      </c>
      <c r="AX1708" s="15" t="s">
        <v>83</v>
      </c>
      <c r="AY1708" s="273" t="s">
        <v>156</v>
      </c>
    </row>
    <row r="1709" s="2" customFormat="1" ht="24.15" customHeight="1">
      <c r="A1709" s="38"/>
      <c r="B1709" s="39"/>
      <c r="C1709" s="277" t="s">
        <v>1451</v>
      </c>
      <c r="D1709" s="277" t="s">
        <v>355</v>
      </c>
      <c r="E1709" s="278" t="s">
        <v>1452</v>
      </c>
      <c r="F1709" s="279" t="s">
        <v>1453</v>
      </c>
      <c r="G1709" s="280" t="s">
        <v>200</v>
      </c>
      <c r="H1709" s="281">
        <v>0.059999999999999998</v>
      </c>
      <c r="I1709" s="282"/>
      <c r="J1709" s="283">
        <f>ROUND(I1709*H1709,2)</f>
        <v>0</v>
      </c>
      <c r="K1709" s="284"/>
      <c r="L1709" s="285"/>
      <c r="M1709" s="286" t="s">
        <v>1</v>
      </c>
      <c r="N1709" s="287" t="s">
        <v>41</v>
      </c>
      <c r="O1709" s="91"/>
      <c r="P1709" s="237">
        <f>O1709*H1709</f>
        <v>0</v>
      </c>
      <c r="Q1709" s="237">
        <v>1</v>
      </c>
      <c r="R1709" s="237">
        <f>Q1709*H1709</f>
        <v>0.059999999999999998</v>
      </c>
      <c r="S1709" s="237">
        <v>0</v>
      </c>
      <c r="T1709" s="238">
        <f>S1709*H1709</f>
        <v>0</v>
      </c>
      <c r="U1709" s="38"/>
      <c r="V1709" s="38"/>
      <c r="W1709" s="38"/>
      <c r="X1709" s="38"/>
      <c r="Y1709" s="38"/>
      <c r="Z1709" s="38"/>
      <c r="AA1709" s="38"/>
      <c r="AB1709" s="38"/>
      <c r="AC1709" s="38"/>
      <c r="AD1709" s="38"/>
      <c r="AE1709" s="38"/>
      <c r="AR1709" s="239" t="s">
        <v>501</v>
      </c>
      <c r="AT1709" s="239" t="s">
        <v>355</v>
      </c>
      <c r="AU1709" s="239" t="s">
        <v>85</v>
      </c>
      <c r="AY1709" s="17" t="s">
        <v>156</v>
      </c>
      <c r="BE1709" s="240">
        <f>IF(N1709="základní",J1709,0)</f>
        <v>0</v>
      </c>
      <c r="BF1709" s="240">
        <f>IF(N1709="snížená",J1709,0)</f>
        <v>0</v>
      </c>
      <c r="BG1709" s="240">
        <f>IF(N1709="zákl. přenesená",J1709,0)</f>
        <v>0</v>
      </c>
      <c r="BH1709" s="240">
        <f>IF(N1709="sníž. přenesená",J1709,0)</f>
        <v>0</v>
      </c>
      <c r="BI1709" s="240">
        <f>IF(N1709="nulová",J1709,0)</f>
        <v>0</v>
      </c>
      <c r="BJ1709" s="17" t="s">
        <v>83</v>
      </c>
      <c r="BK1709" s="240">
        <f>ROUND(I1709*H1709,2)</f>
        <v>0</v>
      </c>
      <c r="BL1709" s="17" t="s">
        <v>222</v>
      </c>
      <c r="BM1709" s="239" t="s">
        <v>1454</v>
      </c>
    </row>
    <row r="1710" s="13" customFormat="1">
      <c r="A1710" s="13"/>
      <c r="B1710" s="241"/>
      <c r="C1710" s="242"/>
      <c r="D1710" s="243" t="s">
        <v>165</v>
      </c>
      <c r="E1710" s="244" t="s">
        <v>1</v>
      </c>
      <c r="F1710" s="245" t="s">
        <v>1455</v>
      </c>
      <c r="G1710" s="242"/>
      <c r="H1710" s="244" t="s">
        <v>1</v>
      </c>
      <c r="I1710" s="246"/>
      <c r="J1710" s="242"/>
      <c r="K1710" s="242"/>
      <c r="L1710" s="247"/>
      <c r="M1710" s="248"/>
      <c r="N1710" s="249"/>
      <c r="O1710" s="249"/>
      <c r="P1710" s="249"/>
      <c r="Q1710" s="249"/>
      <c r="R1710" s="249"/>
      <c r="S1710" s="249"/>
      <c r="T1710" s="250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51" t="s">
        <v>165</v>
      </c>
      <c r="AU1710" s="251" t="s">
        <v>85</v>
      </c>
      <c r="AV1710" s="13" t="s">
        <v>83</v>
      </c>
      <c r="AW1710" s="13" t="s">
        <v>32</v>
      </c>
      <c r="AX1710" s="13" t="s">
        <v>76</v>
      </c>
      <c r="AY1710" s="251" t="s">
        <v>156</v>
      </c>
    </row>
    <row r="1711" s="13" customFormat="1">
      <c r="A1711" s="13"/>
      <c r="B1711" s="241"/>
      <c r="C1711" s="242"/>
      <c r="D1711" s="243" t="s">
        <v>165</v>
      </c>
      <c r="E1711" s="244" t="s">
        <v>1</v>
      </c>
      <c r="F1711" s="245" t="s">
        <v>1444</v>
      </c>
      <c r="G1711" s="242"/>
      <c r="H1711" s="244" t="s">
        <v>1</v>
      </c>
      <c r="I1711" s="246"/>
      <c r="J1711" s="242"/>
      <c r="K1711" s="242"/>
      <c r="L1711" s="247"/>
      <c r="M1711" s="248"/>
      <c r="N1711" s="249"/>
      <c r="O1711" s="249"/>
      <c r="P1711" s="249"/>
      <c r="Q1711" s="249"/>
      <c r="R1711" s="249"/>
      <c r="S1711" s="249"/>
      <c r="T1711" s="250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51" t="s">
        <v>165</v>
      </c>
      <c r="AU1711" s="251" t="s">
        <v>85</v>
      </c>
      <c r="AV1711" s="13" t="s">
        <v>83</v>
      </c>
      <c r="AW1711" s="13" t="s">
        <v>32</v>
      </c>
      <c r="AX1711" s="13" t="s">
        <v>76</v>
      </c>
      <c r="AY1711" s="251" t="s">
        <v>156</v>
      </c>
    </row>
    <row r="1712" s="14" customFormat="1">
      <c r="A1712" s="14"/>
      <c r="B1712" s="252"/>
      <c r="C1712" s="253"/>
      <c r="D1712" s="243" t="s">
        <v>165</v>
      </c>
      <c r="E1712" s="254" t="s">
        <v>1</v>
      </c>
      <c r="F1712" s="255" t="s">
        <v>1456</v>
      </c>
      <c r="G1712" s="253"/>
      <c r="H1712" s="256">
        <v>0.056000000000000001</v>
      </c>
      <c r="I1712" s="257"/>
      <c r="J1712" s="253"/>
      <c r="K1712" s="253"/>
      <c r="L1712" s="258"/>
      <c r="M1712" s="259"/>
      <c r="N1712" s="260"/>
      <c r="O1712" s="260"/>
      <c r="P1712" s="260"/>
      <c r="Q1712" s="260"/>
      <c r="R1712" s="260"/>
      <c r="S1712" s="260"/>
      <c r="T1712" s="261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62" t="s">
        <v>165</v>
      </c>
      <c r="AU1712" s="262" t="s">
        <v>85</v>
      </c>
      <c r="AV1712" s="14" t="s">
        <v>85</v>
      </c>
      <c r="AW1712" s="14" t="s">
        <v>32</v>
      </c>
      <c r="AX1712" s="14" t="s">
        <v>76</v>
      </c>
      <c r="AY1712" s="262" t="s">
        <v>156</v>
      </c>
    </row>
    <row r="1713" s="15" customFormat="1">
      <c r="A1713" s="15"/>
      <c r="B1713" s="263"/>
      <c r="C1713" s="264"/>
      <c r="D1713" s="243" t="s">
        <v>165</v>
      </c>
      <c r="E1713" s="265" t="s">
        <v>1</v>
      </c>
      <c r="F1713" s="266" t="s">
        <v>168</v>
      </c>
      <c r="G1713" s="264"/>
      <c r="H1713" s="267">
        <v>0.056000000000000001</v>
      </c>
      <c r="I1713" s="268"/>
      <c r="J1713" s="264"/>
      <c r="K1713" s="264"/>
      <c r="L1713" s="269"/>
      <c r="M1713" s="270"/>
      <c r="N1713" s="271"/>
      <c r="O1713" s="271"/>
      <c r="P1713" s="271"/>
      <c r="Q1713" s="271"/>
      <c r="R1713" s="271"/>
      <c r="S1713" s="271"/>
      <c r="T1713" s="272"/>
      <c r="U1713" s="15"/>
      <c r="V1713" s="15"/>
      <c r="W1713" s="15"/>
      <c r="X1713" s="15"/>
      <c r="Y1713" s="15"/>
      <c r="Z1713" s="15"/>
      <c r="AA1713" s="15"/>
      <c r="AB1713" s="15"/>
      <c r="AC1713" s="15"/>
      <c r="AD1713" s="15"/>
      <c r="AE1713" s="15"/>
      <c r="AT1713" s="273" t="s">
        <v>165</v>
      </c>
      <c r="AU1713" s="273" t="s">
        <v>85</v>
      </c>
      <c r="AV1713" s="15" t="s">
        <v>163</v>
      </c>
      <c r="AW1713" s="15" t="s">
        <v>32</v>
      </c>
      <c r="AX1713" s="15" t="s">
        <v>83</v>
      </c>
      <c r="AY1713" s="273" t="s">
        <v>156</v>
      </c>
    </row>
    <row r="1714" s="14" customFormat="1">
      <c r="A1714" s="14"/>
      <c r="B1714" s="252"/>
      <c r="C1714" s="253"/>
      <c r="D1714" s="243" t="s">
        <v>165</v>
      </c>
      <c r="E1714" s="253"/>
      <c r="F1714" s="255" t="s">
        <v>1457</v>
      </c>
      <c r="G1714" s="253"/>
      <c r="H1714" s="256">
        <v>0.059999999999999998</v>
      </c>
      <c r="I1714" s="257"/>
      <c r="J1714" s="253"/>
      <c r="K1714" s="253"/>
      <c r="L1714" s="258"/>
      <c r="M1714" s="259"/>
      <c r="N1714" s="260"/>
      <c r="O1714" s="260"/>
      <c r="P1714" s="260"/>
      <c r="Q1714" s="260"/>
      <c r="R1714" s="260"/>
      <c r="S1714" s="260"/>
      <c r="T1714" s="261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62" t="s">
        <v>165</v>
      </c>
      <c r="AU1714" s="262" t="s">
        <v>85</v>
      </c>
      <c r="AV1714" s="14" t="s">
        <v>85</v>
      </c>
      <c r="AW1714" s="14" t="s">
        <v>4</v>
      </c>
      <c r="AX1714" s="14" t="s">
        <v>83</v>
      </c>
      <c r="AY1714" s="262" t="s">
        <v>156</v>
      </c>
    </row>
    <row r="1715" s="2" customFormat="1" ht="24.15" customHeight="1">
      <c r="A1715" s="38"/>
      <c r="B1715" s="39"/>
      <c r="C1715" s="277" t="s">
        <v>1458</v>
      </c>
      <c r="D1715" s="277" t="s">
        <v>355</v>
      </c>
      <c r="E1715" s="278" t="s">
        <v>1459</v>
      </c>
      <c r="F1715" s="279" t="s">
        <v>1460</v>
      </c>
      <c r="G1715" s="280" t="s">
        <v>200</v>
      </c>
      <c r="H1715" s="281">
        <v>0.129</v>
      </c>
      <c r="I1715" s="282"/>
      <c r="J1715" s="283">
        <f>ROUND(I1715*H1715,2)</f>
        <v>0</v>
      </c>
      <c r="K1715" s="284"/>
      <c r="L1715" s="285"/>
      <c r="M1715" s="286" t="s">
        <v>1</v>
      </c>
      <c r="N1715" s="287" t="s">
        <v>41</v>
      </c>
      <c r="O1715" s="91"/>
      <c r="P1715" s="237">
        <f>O1715*H1715</f>
        <v>0</v>
      </c>
      <c r="Q1715" s="237">
        <v>1</v>
      </c>
      <c r="R1715" s="237">
        <f>Q1715*H1715</f>
        <v>0.129</v>
      </c>
      <c r="S1715" s="237">
        <v>0</v>
      </c>
      <c r="T1715" s="238">
        <f>S1715*H1715</f>
        <v>0</v>
      </c>
      <c r="U1715" s="38"/>
      <c r="V1715" s="38"/>
      <c r="W1715" s="38"/>
      <c r="X1715" s="38"/>
      <c r="Y1715" s="38"/>
      <c r="Z1715" s="38"/>
      <c r="AA1715" s="38"/>
      <c r="AB1715" s="38"/>
      <c r="AC1715" s="38"/>
      <c r="AD1715" s="38"/>
      <c r="AE1715" s="38"/>
      <c r="AR1715" s="239" t="s">
        <v>501</v>
      </c>
      <c r="AT1715" s="239" t="s">
        <v>355</v>
      </c>
      <c r="AU1715" s="239" t="s">
        <v>85</v>
      </c>
      <c r="AY1715" s="17" t="s">
        <v>156</v>
      </c>
      <c r="BE1715" s="240">
        <f>IF(N1715="základní",J1715,0)</f>
        <v>0</v>
      </c>
      <c r="BF1715" s="240">
        <f>IF(N1715="snížená",J1715,0)</f>
        <v>0</v>
      </c>
      <c r="BG1715" s="240">
        <f>IF(N1715="zákl. přenesená",J1715,0)</f>
        <v>0</v>
      </c>
      <c r="BH1715" s="240">
        <f>IF(N1715="sníž. přenesená",J1715,0)</f>
        <v>0</v>
      </c>
      <c r="BI1715" s="240">
        <f>IF(N1715="nulová",J1715,0)</f>
        <v>0</v>
      </c>
      <c r="BJ1715" s="17" t="s">
        <v>83</v>
      </c>
      <c r="BK1715" s="240">
        <f>ROUND(I1715*H1715,2)</f>
        <v>0</v>
      </c>
      <c r="BL1715" s="17" t="s">
        <v>222</v>
      </c>
      <c r="BM1715" s="239" t="s">
        <v>1461</v>
      </c>
    </row>
    <row r="1716" s="13" customFormat="1">
      <c r="A1716" s="13"/>
      <c r="B1716" s="241"/>
      <c r="C1716" s="242"/>
      <c r="D1716" s="243" t="s">
        <v>165</v>
      </c>
      <c r="E1716" s="244" t="s">
        <v>1</v>
      </c>
      <c r="F1716" s="245" t="s">
        <v>1436</v>
      </c>
      <c r="G1716" s="242"/>
      <c r="H1716" s="244" t="s">
        <v>1</v>
      </c>
      <c r="I1716" s="246"/>
      <c r="J1716" s="242"/>
      <c r="K1716" s="242"/>
      <c r="L1716" s="247"/>
      <c r="M1716" s="248"/>
      <c r="N1716" s="249"/>
      <c r="O1716" s="249"/>
      <c r="P1716" s="249"/>
      <c r="Q1716" s="249"/>
      <c r="R1716" s="249"/>
      <c r="S1716" s="249"/>
      <c r="T1716" s="250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51" t="s">
        <v>165</v>
      </c>
      <c r="AU1716" s="251" t="s">
        <v>85</v>
      </c>
      <c r="AV1716" s="13" t="s">
        <v>83</v>
      </c>
      <c r="AW1716" s="13" t="s">
        <v>32</v>
      </c>
      <c r="AX1716" s="13" t="s">
        <v>76</v>
      </c>
      <c r="AY1716" s="251" t="s">
        <v>156</v>
      </c>
    </row>
    <row r="1717" s="14" customFormat="1">
      <c r="A1717" s="14"/>
      <c r="B1717" s="252"/>
      <c r="C1717" s="253"/>
      <c r="D1717" s="243" t="s">
        <v>165</v>
      </c>
      <c r="E1717" s="254" t="s">
        <v>1</v>
      </c>
      <c r="F1717" s="255" t="s">
        <v>1462</v>
      </c>
      <c r="G1717" s="253"/>
      <c r="H1717" s="256">
        <v>0.063</v>
      </c>
      <c r="I1717" s="257"/>
      <c r="J1717" s="253"/>
      <c r="K1717" s="253"/>
      <c r="L1717" s="258"/>
      <c r="M1717" s="259"/>
      <c r="N1717" s="260"/>
      <c r="O1717" s="260"/>
      <c r="P1717" s="260"/>
      <c r="Q1717" s="260"/>
      <c r="R1717" s="260"/>
      <c r="S1717" s="260"/>
      <c r="T1717" s="261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62" t="s">
        <v>165</v>
      </c>
      <c r="AU1717" s="262" t="s">
        <v>85</v>
      </c>
      <c r="AV1717" s="14" t="s">
        <v>85</v>
      </c>
      <c r="AW1717" s="14" t="s">
        <v>32</v>
      </c>
      <c r="AX1717" s="14" t="s">
        <v>76</v>
      </c>
      <c r="AY1717" s="262" t="s">
        <v>156</v>
      </c>
    </row>
    <row r="1718" s="14" customFormat="1">
      <c r="A1718" s="14"/>
      <c r="B1718" s="252"/>
      <c r="C1718" s="253"/>
      <c r="D1718" s="243" t="s">
        <v>165</v>
      </c>
      <c r="E1718" s="254" t="s">
        <v>1</v>
      </c>
      <c r="F1718" s="255" t="s">
        <v>1463</v>
      </c>
      <c r="G1718" s="253"/>
      <c r="H1718" s="256">
        <v>0.056000000000000001</v>
      </c>
      <c r="I1718" s="257"/>
      <c r="J1718" s="253"/>
      <c r="K1718" s="253"/>
      <c r="L1718" s="258"/>
      <c r="M1718" s="259"/>
      <c r="N1718" s="260"/>
      <c r="O1718" s="260"/>
      <c r="P1718" s="260"/>
      <c r="Q1718" s="260"/>
      <c r="R1718" s="260"/>
      <c r="S1718" s="260"/>
      <c r="T1718" s="261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62" t="s">
        <v>165</v>
      </c>
      <c r="AU1718" s="262" t="s">
        <v>85</v>
      </c>
      <c r="AV1718" s="14" t="s">
        <v>85</v>
      </c>
      <c r="AW1718" s="14" t="s">
        <v>32</v>
      </c>
      <c r="AX1718" s="14" t="s">
        <v>76</v>
      </c>
      <c r="AY1718" s="262" t="s">
        <v>156</v>
      </c>
    </row>
    <row r="1719" s="15" customFormat="1">
      <c r="A1719" s="15"/>
      <c r="B1719" s="263"/>
      <c r="C1719" s="264"/>
      <c r="D1719" s="243" t="s">
        <v>165</v>
      </c>
      <c r="E1719" s="265" t="s">
        <v>1</v>
      </c>
      <c r="F1719" s="266" t="s">
        <v>168</v>
      </c>
      <c r="G1719" s="264"/>
      <c r="H1719" s="267">
        <v>0.119</v>
      </c>
      <c r="I1719" s="268"/>
      <c r="J1719" s="264"/>
      <c r="K1719" s="264"/>
      <c r="L1719" s="269"/>
      <c r="M1719" s="270"/>
      <c r="N1719" s="271"/>
      <c r="O1719" s="271"/>
      <c r="P1719" s="271"/>
      <c r="Q1719" s="271"/>
      <c r="R1719" s="271"/>
      <c r="S1719" s="271"/>
      <c r="T1719" s="272"/>
      <c r="U1719" s="15"/>
      <c r="V1719" s="15"/>
      <c r="W1719" s="15"/>
      <c r="X1719" s="15"/>
      <c r="Y1719" s="15"/>
      <c r="Z1719" s="15"/>
      <c r="AA1719" s="15"/>
      <c r="AB1719" s="15"/>
      <c r="AC1719" s="15"/>
      <c r="AD1719" s="15"/>
      <c r="AE1719" s="15"/>
      <c r="AT1719" s="273" t="s">
        <v>165</v>
      </c>
      <c r="AU1719" s="273" t="s">
        <v>85</v>
      </c>
      <c r="AV1719" s="15" t="s">
        <v>163</v>
      </c>
      <c r="AW1719" s="15" t="s">
        <v>32</v>
      </c>
      <c r="AX1719" s="15" t="s">
        <v>83</v>
      </c>
      <c r="AY1719" s="273" t="s">
        <v>156</v>
      </c>
    </row>
    <row r="1720" s="14" customFormat="1">
      <c r="A1720" s="14"/>
      <c r="B1720" s="252"/>
      <c r="C1720" s="253"/>
      <c r="D1720" s="243" t="s">
        <v>165</v>
      </c>
      <c r="E1720" s="253"/>
      <c r="F1720" s="255" t="s">
        <v>1464</v>
      </c>
      <c r="G1720" s="253"/>
      <c r="H1720" s="256">
        <v>0.129</v>
      </c>
      <c r="I1720" s="257"/>
      <c r="J1720" s="253"/>
      <c r="K1720" s="253"/>
      <c r="L1720" s="258"/>
      <c r="M1720" s="259"/>
      <c r="N1720" s="260"/>
      <c r="O1720" s="260"/>
      <c r="P1720" s="260"/>
      <c r="Q1720" s="260"/>
      <c r="R1720" s="260"/>
      <c r="S1720" s="260"/>
      <c r="T1720" s="261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T1720" s="262" t="s">
        <v>165</v>
      </c>
      <c r="AU1720" s="262" t="s">
        <v>85</v>
      </c>
      <c r="AV1720" s="14" t="s">
        <v>85</v>
      </c>
      <c r="AW1720" s="14" t="s">
        <v>4</v>
      </c>
      <c r="AX1720" s="14" t="s">
        <v>83</v>
      </c>
      <c r="AY1720" s="262" t="s">
        <v>156</v>
      </c>
    </row>
    <row r="1721" s="2" customFormat="1" ht="24.15" customHeight="1">
      <c r="A1721" s="38"/>
      <c r="B1721" s="39"/>
      <c r="C1721" s="277" t="s">
        <v>1465</v>
      </c>
      <c r="D1721" s="277" t="s">
        <v>355</v>
      </c>
      <c r="E1721" s="278" t="s">
        <v>1466</v>
      </c>
      <c r="F1721" s="279" t="s">
        <v>1467</v>
      </c>
      <c r="G1721" s="280" t="s">
        <v>200</v>
      </c>
      <c r="H1721" s="281">
        <v>0.053999999999999999</v>
      </c>
      <c r="I1721" s="282"/>
      <c r="J1721" s="283">
        <f>ROUND(I1721*H1721,2)</f>
        <v>0</v>
      </c>
      <c r="K1721" s="284"/>
      <c r="L1721" s="285"/>
      <c r="M1721" s="286" t="s">
        <v>1</v>
      </c>
      <c r="N1721" s="287" t="s">
        <v>41</v>
      </c>
      <c r="O1721" s="91"/>
      <c r="P1721" s="237">
        <f>O1721*H1721</f>
        <v>0</v>
      </c>
      <c r="Q1721" s="237">
        <v>1</v>
      </c>
      <c r="R1721" s="237">
        <f>Q1721*H1721</f>
        <v>0.053999999999999999</v>
      </c>
      <c r="S1721" s="237">
        <v>0</v>
      </c>
      <c r="T1721" s="238">
        <f>S1721*H1721</f>
        <v>0</v>
      </c>
      <c r="U1721" s="38"/>
      <c r="V1721" s="38"/>
      <c r="W1721" s="38"/>
      <c r="X1721" s="38"/>
      <c r="Y1721" s="38"/>
      <c r="Z1721" s="38"/>
      <c r="AA1721" s="38"/>
      <c r="AB1721" s="38"/>
      <c r="AC1721" s="38"/>
      <c r="AD1721" s="38"/>
      <c r="AE1721" s="38"/>
      <c r="AR1721" s="239" t="s">
        <v>501</v>
      </c>
      <c r="AT1721" s="239" t="s">
        <v>355</v>
      </c>
      <c r="AU1721" s="239" t="s">
        <v>85</v>
      </c>
      <c r="AY1721" s="17" t="s">
        <v>156</v>
      </c>
      <c r="BE1721" s="240">
        <f>IF(N1721="základní",J1721,0)</f>
        <v>0</v>
      </c>
      <c r="BF1721" s="240">
        <f>IF(N1721="snížená",J1721,0)</f>
        <v>0</v>
      </c>
      <c r="BG1721" s="240">
        <f>IF(N1721="zákl. přenesená",J1721,0)</f>
        <v>0</v>
      </c>
      <c r="BH1721" s="240">
        <f>IF(N1721="sníž. přenesená",J1721,0)</f>
        <v>0</v>
      </c>
      <c r="BI1721" s="240">
        <f>IF(N1721="nulová",J1721,0)</f>
        <v>0</v>
      </c>
      <c r="BJ1721" s="17" t="s">
        <v>83</v>
      </c>
      <c r="BK1721" s="240">
        <f>ROUND(I1721*H1721,2)</f>
        <v>0</v>
      </c>
      <c r="BL1721" s="17" t="s">
        <v>222</v>
      </c>
      <c r="BM1721" s="239" t="s">
        <v>1468</v>
      </c>
    </row>
    <row r="1722" s="13" customFormat="1">
      <c r="A1722" s="13"/>
      <c r="B1722" s="241"/>
      <c r="C1722" s="242"/>
      <c r="D1722" s="243" t="s">
        <v>165</v>
      </c>
      <c r="E1722" s="244" t="s">
        <v>1</v>
      </c>
      <c r="F1722" s="245" t="s">
        <v>1435</v>
      </c>
      <c r="G1722" s="242"/>
      <c r="H1722" s="244" t="s">
        <v>1</v>
      </c>
      <c r="I1722" s="246"/>
      <c r="J1722" s="242"/>
      <c r="K1722" s="242"/>
      <c r="L1722" s="247"/>
      <c r="M1722" s="248"/>
      <c r="N1722" s="249"/>
      <c r="O1722" s="249"/>
      <c r="P1722" s="249"/>
      <c r="Q1722" s="249"/>
      <c r="R1722" s="249"/>
      <c r="S1722" s="249"/>
      <c r="T1722" s="250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51" t="s">
        <v>165</v>
      </c>
      <c r="AU1722" s="251" t="s">
        <v>85</v>
      </c>
      <c r="AV1722" s="13" t="s">
        <v>83</v>
      </c>
      <c r="AW1722" s="13" t="s">
        <v>32</v>
      </c>
      <c r="AX1722" s="13" t="s">
        <v>76</v>
      </c>
      <c r="AY1722" s="251" t="s">
        <v>156</v>
      </c>
    </row>
    <row r="1723" s="14" customFormat="1">
      <c r="A1723" s="14"/>
      <c r="B1723" s="252"/>
      <c r="C1723" s="253"/>
      <c r="D1723" s="243" t="s">
        <v>165</v>
      </c>
      <c r="E1723" s="254" t="s">
        <v>1</v>
      </c>
      <c r="F1723" s="255" t="s">
        <v>1469</v>
      </c>
      <c r="G1723" s="253"/>
      <c r="H1723" s="256">
        <v>0.050000000000000003</v>
      </c>
      <c r="I1723" s="257"/>
      <c r="J1723" s="253"/>
      <c r="K1723" s="253"/>
      <c r="L1723" s="258"/>
      <c r="M1723" s="259"/>
      <c r="N1723" s="260"/>
      <c r="O1723" s="260"/>
      <c r="P1723" s="260"/>
      <c r="Q1723" s="260"/>
      <c r="R1723" s="260"/>
      <c r="S1723" s="260"/>
      <c r="T1723" s="261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62" t="s">
        <v>165</v>
      </c>
      <c r="AU1723" s="262" t="s">
        <v>85</v>
      </c>
      <c r="AV1723" s="14" t="s">
        <v>85</v>
      </c>
      <c r="AW1723" s="14" t="s">
        <v>32</v>
      </c>
      <c r="AX1723" s="14" t="s">
        <v>76</v>
      </c>
      <c r="AY1723" s="262" t="s">
        <v>156</v>
      </c>
    </row>
    <row r="1724" s="15" customFormat="1">
      <c r="A1724" s="15"/>
      <c r="B1724" s="263"/>
      <c r="C1724" s="264"/>
      <c r="D1724" s="243" t="s">
        <v>165</v>
      </c>
      <c r="E1724" s="265" t="s">
        <v>1</v>
      </c>
      <c r="F1724" s="266" t="s">
        <v>168</v>
      </c>
      <c r="G1724" s="264"/>
      <c r="H1724" s="267">
        <v>0.050000000000000003</v>
      </c>
      <c r="I1724" s="268"/>
      <c r="J1724" s="264"/>
      <c r="K1724" s="264"/>
      <c r="L1724" s="269"/>
      <c r="M1724" s="270"/>
      <c r="N1724" s="271"/>
      <c r="O1724" s="271"/>
      <c r="P1724" s="271"/>
      <c r="Q1724" s="271"/>
      <c r="R1724" s="271"/>
      <c r="S1724" s="271"/>
      <c r="T1724" s="272"/>
      <c r="U1724" s="15"/>
      <c r="V1724" s="15"/>
      <c r="W1724" s="15"/>
      <c r="X1724" s="15"/>
      <c r="Y1724" s="15"/>
      <c r="Z1724" s="15"/>
      <c r="AA1724" s="15"/>
      <c r="AB1724" s="15"/>
      <c r="AC1724" s="15"/>
      <c r="AD1724" s="15"/>
      <c r="AE1724" s="15"/>
      <c r="AT1724" s="273" t="s">
        <v>165</v>
      </c>
      <c r="AU1724" s="273" t="s">
        <v>85</v>
      </c>
      <c r="AV1724" s="15" t="s">
        <v>163</v>
      </c>
      <c r="AW1724" s="15" t="s">
        <v>32</v>
      </c>
      <c r="AX1724" s="15" t="s">
        <v>83</v>
      </c>
      <c r="AY1724" s="273" t="s">
        <v>156</v>
      </c>
    </row>
    <row r="1725" s="14" customFormat="1">
      <c r="A1725" s="14"/>
      <c r="B1725" s="252"/>
      <c r="C1725" s="253"/>
      <c r="D1725" s="243" t="s">
        <v>165</v>
      </c>
      <c r="E1725" s="253"/>
      <c r="F1725" s="255" t="s">
        <v>1470</v>
      </c>
      <c r="G1725" s="253"/>
      <c r="H1725" s="256">
        <v>0.053999999999999999</v>
      </c>
      <c r="I1725" s="257"/>
      <c r="J1725" s="253"/>
      <c r="K1725" s="253"/>
      <c r="L1725" s="258"/>
      <c r="M1725" s="259"/>
      <c r="N1725" s="260"/>
      <c r="O1725" s="260"/>
      <c r="P1725" s="260"/>
      <c r="Q1725" s="260"/>
      <c r="R1725" s="260"/>
      <c r="S1725" s="260"/>
      <c r="T1725" s="261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T1725" s="262" t="s">
        <v>165</v>
      </c>
      <c r="AU1725" s="262" t="s">
        <v>85</v>
      </c>
      <c r="AV1725" s="14" t="s">
        <v>85</v>
      </c>
      <c r="AW1725" s="14" t="s">
        <v>4</v>
      </c>
      <c r="AX1725" s="14" t="s">
        <v>83</v>
      </c>
      <c r="AY1725" s="262" t="s">
        <v>156</v>
      </c>
    </row>
    <row r="1726" s="2" customFormat="1" ht="24.15" customHeight="1">
      <c r="A1726" s="38"/>
      <c r="B1726" s="39"/>
      <c r="C1726" s="277" t="s">
        <v>1471</v>
      </c>
      <c r="D1726" s="277" t="s">
        <v>355</v>
      </c>
      <c r="E1726" s="278" t="s">
        <v>1472</v>
      </c>
      <c r="F1726" s="279" t="s">
        <v>1473</v>
      </c>
      <c r="G1726" s="280" t="s">
        <v>200</v>
      </c>
      <c r="H1726" s="281">
        <v>0.16400000000000001</v>
      </c>
      <c r="I1726" s="282"/>
      <c r="J1726" s="283">
        <f>ROUND(I1726*H1726,2)</f>
        <v>0</v>
      </c>
      <c r="K1726" s="284"/>
      <c r="L1726" s="285"/>
      <c r="M1726" s="286" t="s">
        <v>1</v>
      </c>
      <c r="N1726" s="287" t="s">
        <v>41</v>
      </c>
      <c r="O1726" s="91"/>
      <c r="P1726" s="237">
        <f>O1726*H1726</f>
        <v>0</v>
      </c>
      <c r="Q1726" s="237">
        <v>1</v>
      </c>
      <c r="R1726" s="237">
        <f>Q1726*H1726</f>
        <v>0.16400000000000001</v>
      </c>
      <c r="S1726" s="237">
        <v>0</v>
      </c>
      <c r="T1726" s="238">
        <f>S1726*H1726</f>
        <v>0</v>
      </c>
      <c r="U1726" s="38"/>
      <c r="V1726" s="38"/>
      <c r="W1726" s="38"/>
      <c r="X1726" s="38"/>
      <c r="Y1726" s="38"/>
      <c r="Z1726" s="38"/>
      <c r="AA1726" s="38"/>
      <c r="AB1726" s="38"/>
      <c r="AC1726" s="38"/>
      <c r="AD1726" s="38"/>
      <c r="AE1726" s="38"/>
      <c r="AR1726" s="239" t="s">
        <v>501</v>
      </c>
      <c r="AT1726" s="239" t="s">
        <v>355</v>
      </c>
      <c r="AU1726" s="239" t="s">
        <v>85</v>
      </c>
      <c r="AY1726" s="17" t="s">
        <v>156</v>
      </c>
      <c r="BE1726" s="240">
        <f>IF(N1726="základní",J1726,0)</f>
        <v>0</v>
      </c>
      <c r="BF1726" s="240">
        <f>IF(N1726="snížená",J1726,0)</f>
        <v>0</v>
      </c>
      <c r="BG1726" s="240">
        <f>IF(N1726="zákl. přenesená",J1726,0)</f>
        <v>0</v>
      </c>
      <c r="BH1726" s="240">
        <f>IF(N1726="sníž. přenesená",J1726,0)</f>
        <v>0</v>
      </c>
      <c r="BI1726" s="240">
        <f>IF(N1726="nulová",J1726,0)</f>
        <v>0</v>
      </c>
      <c r="BJ1726" s="17" t="s">
        <v>83</v>
      </c>
      <c r="BK1726" s="240">
        <f>ROUND(I1726*H1726,2)</f>
        <v>0</v>
      </c>
      <c r="BL1726" s="17" t="s">
        <v>222</v>
      </c>
      <c r="BM1726" s="239" t="s">
        <v>1474</v>
      </c>
    </row>
    <row r="1727" s="13" customFormat="1">
      <c r="A1727" s="13"/>
      <c r="B1727" s="241"/>
      <c r="C1727" s="242"/>
      <c r="D1727" s="243" t="s">
        <v>165</v>
      </c>
      <c r="E1727" s="244" t="s">
        <v>1</v>
      </c>
      <c r="F1727" s="245" t="s">
        <v>1431</v>
      </c>
      <c r="G1727" s="242"/>
      <c r="H1727" s="244" t="s">
        <v>1</v>
      </c>
      <c r="I1727" s="246"/>
      <c r="J1727" s="242"/>
      <c r="K1727" s="242"/>
      <c r="L1727" s="247"/>
      <c r="M1727" s="248"/>
      <c r="N1727" s="249"/>
      <c r="O1727" s="249"/>
      <c r="P1727" s="249"/>
      <c r="Q1727" s="249"/>
      <c r="R1727" s="249"/>
      <c r="S1727" s="249"/>
      <c r="T1727" s="250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51" t="s">
        <v>165</v>
      </c>
      <c r="AU1727" s="251" t="s">
        <v>85</v>
      </c>
      <c r="AV1727" s="13" t="s">
        <v>83</v>
      </c>
      <c r="AW1727" s="13" t="s">
        <v>32</v>
      </c>
      <c r="AX1727" s="13" t="s">
        <v>76</v>
      </c>
      <c r="AY1727" s="251" t="s">
        <v>156</v>
      </c>
    </row>
    <row r="1728" s="14" customFormat="1">
      <c r="A1728" s="14"/>
      <c r="B1728" s="252"/>
      <c r="C1728" s="253"/>
      <c r="D1728" s="243" t="s">
        <v>165</v>
      </c>
      <c r="E1728" s="254" t="s">
        <v>1</v>
      </c>
      <c r="F1728" s="255" t="s">
        <v>1475</v>
      </c>
      <c r="G1728" s="253"/>
      <c r="H1728" s="256">
        <v>0.072999999999999995</v>
      </c>
      <c r="I1728" s="257"/>
      <c r="J1728" s="253"/>
      <c r="K1728" s="253"/>
      <c r="L1728" s="258"/>
      <c r="M1728" s="259"/>
      <c r="N1728" s="260"/>
      <c r="O1728" s="260"/>
      <c r="P1728" s="260"/>
      <c r="Q1728" s="260"/>
      <c r="R1728" s="260"/>
      <c r="S1728" s="260"/>
      <c r="T1728" s="261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62" t="s">
        <v>165</v>
      </c>
      <c r="AU1728" s="262" t="s">
        <v>85</v>
      </c>
      <c r="AV1728" s="14" t="s">
        <v>85</v>
      </c>
      <c r="AW1728" s="14" t="s">
        <v>32</v>
      </c>
      <c r="AX1728" s="14" t="s">
        <v>76</v>
      </c>
      <c r="AY1728" s="262" t="s">
        <v>156</v>
      </c>
    </row>
    <row r="1729" s="14" customFormat="1">
      <c r="A1729" s="14"/>
      <c r="B1729" s="252"/>
      <c r="C1729" s="253"/>
      <c r="D1729" s="243" t="s">
        <v>165</v>
      </c>
      <c r="E1729" s="254" t="s">
        <v>1</v>
      </c>
      <c r="F1729" s="255" t="s">
        <v>1476</v>
      </c>
      <c r="G1729" s="253"/>
      <c r="H1729" s="256">
        <v>0.042000000000000003</v>
      </c>
      <c r="I1729" s="257"/>
      <c r="J1729" s="253"/>
      <c r="K1729" s="253"/>
      <c r="L1729" s="258"/>
      <c r="M1729" s="259"/>
      <c r="N1729" s="260"/>
      <c r="O1729" s="260"/>
      <c r="P1729" s="260"/>
      <c r="Q1729" s="260"/>
      <c r="R1729" s="260"/>
      <c r="S1729" s="260"/>
      <c r="T1729" s="261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62" t="s">
        <v>165</v>
      </c>
      <c r="AU1729" s="262" t="s">
        <v>85</v>
      </c>
      <c r="AV1729" s="14" t="s">
        <v>85</v>
      </c>
      <c r="AW1729" s="14" t="s">
        <v>32</v>
      </c>
      <c r="AX1729" s="14" t="s">
        <v>76</v>
      </c>
      <c r="AY1729" s="262" t="s">
        <v>156</v>
      </c>
    </row>
    <row r="1730" s="14" customFormat="1">
      <c r="A1730" s="14"/>
      <c r="B1730" s="252"/>
      <c r="C1730" s="253"/>
      <c r="D1730" s="243" t="s">
        <v>165</v>
      </c>
      <c r="E1730" s="254" t="s">
        <v>1</v>
      </c>
      <c r="F1730" s="255" t="s">
        <v>1477</v>
      </c>
      <c r="G1730" s="253"/>
      <c r="H1730" s="256">
        <v>0.036999999999999998</v>
      </c>
      <c r="I1730" s="257"/>
      <c r="J1730" s="253"/>
      <c r="K1730" s="253"/>
      <c r="L1730" s="258"/>
      <c r="M1730" s="259"/>
      <c r="N1730" s="260"/>
      <c r="O1730" s="260"/>
      <c r="P1730" s="260"/>
      <c r="Q1730" s="260"/>
      <c r="R1730" s="260"/>
      <c r="S1730" s="260"/>
      <c r="T1730" s="261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62" t="s">
        <v>165</v>
      </c>
      <c r="AU1730" s="262" t="s">
        <v>85</v>
      </c>
      <c r="AV1730" s="14" t="s">
        <v>85</v>
      </c>
      <c r="AW1730" s="14" t="s">
        <v>32</v>
      </c>
      <c r="AX1730" s="14" t="s">
        <v>76</v>
      </c>
      <c r="AY1730" s="262" t="s">
        <v>156</v>
      </c>
    </row>
    <row r="1731" s="15" customFormat="1">
      <c r="A1731" s="15"/>
      <c r="B1731" s="263"/>
      <c r="C1731" s="264"/>
      <c r="D1731" s="243" t="s">
        <v>165</v>
      </c>
      <c r="E1731" s="265" t="s">
        <v>1</v>
      </c>
      <c r="F1731" s="266" t="s">
        <v>168</v>
      </c>
      <c r="G1731" s="264"/>
      <c r="H1731" s="267">
        <v>0.152</v>
      </c>
      <c r="I1731" s="268"/>
      <c r="J1731" s="264"/>
      <c r="K1731" s="264"/>
      <c r="L1731" s="269"/>
      <c r="M1731" s="270"/>
      <c r="N1731" s="271"/>
      <c r="O1731" s="271"/>
      <c r="P1731" s="271"/>
      <c r="Q1731" s="271"/>
      <c r="R1731" s="271"/>
      <c r="S1731" s="271"/>
      <c r="T1731" s="272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  <c r="AE1731" s="15"/>
      <c r="AT1731" s="273" t="s">
        <v>165</v>
      </c>
      <c r="AU1731" s="273" t="s">
        <v>85</v>
      </c>
      <c r="AV1731" s="15" t="s">
        <v>163</v>
      </c>
      <c r="AW1731" s="15" t="s">
        <v>32</v>
      </c>
      <c r="AX1731" s="15" t="s">
        <v>83</v>
      </c>
      <c r="AY1731" s="273" t="s">
        <v>156</v>
      </c>
    </row>
    <row r="1732" s="14" customFormat="1">
      <c r="A1732" s="14"/>
      <c r="B1732" s="252"/>
      <c r="C1732" s="253"/>
      <c r="D1732" s="243" t="s">
        <v>165</v>
      </c>
      <c r="E1732" s="253"/>
      <c r="F1732" s="255" t="s">
        <v>1478</v>
      </c>
      <c r="G1732" s="253"/>
      <c r="H1732" s="256">
        <v>0.16400000000000001</v>
      </c>
      <c r="I1732" s="257"/>
      <c r="J1732" s="253"/>
      <c r="K1732" s="253"/>
      <c r="L1732" s="258"/>
      <c r="M1732" s="259"/>
      <c r="N1732" s="260"/>
      <c r="O1732" s="260"/>
      <c r="P1732" s="260"/>
      <c r="Q1732" s="260"/>
      <c r="R1732" s="260"/>
      <c r="S1732" s="260"/>
      <c r="T1732" s="261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62" t="s">
        <v>165</v>
      </c>
      <c r="AU1732" s="262" t="s">
        <v>85</v>
      </c>
      <c r="AV1732" s="14" t="s">
        <v>85</v>
      </c>
      <c r="AW1732" s="14" t="s">
        <v>4</v>
      </c>
      <c r="AX1732" s="14" t="s">
        <v>83</v>
      </c>
      <c r="AY1732" s="262" t="s">
        <v>156</v>
      </c>
    </row>
    <row r="1733" s="2" customFormat="1" ht="24.15" customHeight="1">
      <c r="A1733" s="38"/>
      <c r="B1733" s="39"/>
      <c r="C1733" s="277" t="s">
        <v>1479</v>
      </c>
      <c r="D1733" s="277" t="s">
        <v>355</v>
      </c>
      <c r="E1733" s="278" t="s">
        <v>1480</v>
      </c>
      <c r="F1733" s="279" t="s">
        <v>1481</v>
      </c>
      <c r="G1733" s="280" t="s">
        <v>200</v>
      </c>
      <c r="H1733" s="281">
        <v>0.021000000000000001</v>
      </c>
      <c r="I1733" s="282"/>
      <c r="J1733" s="283">
        <f>ROUND(I1733*H1733,2)</f>
        <v>0</v>
      </c>
      <c r="K1733" s="284"/>
      <c r="L1733" s="285"/>
      <c r="M1733" s="286" t="s">
        <v>1</v>
      </c>
      <c r="N1733" s="287" t="s">
        <v>41</v>
      </c>
      <c r="O1733" s="91"/>
      <c r="P1733" s="237">
        <f>O1733*H1733</f>
        <v>0</v>
      </c>
      <c r="Q1733" s="237">
        <v>1</v>
      </c>
      <c r="R1733" s="237">
        <f>Q1733*H1733</f>
        <v>0.021000000000000001</v>
      </c>
      <c r="S1733" s="237">
        <v>0</v>
      </c>
      <c r="T1733" s="238">
        <f>S1733*H1733</f>
        <v>0</v>
      </c>
      <c r="U1733" s="38"/>
      <c r="V1733" s="38"/>
      <c r="W1733" s="38"/>
      <c r="X1733" s="38"/>
      <c r="Y1733" s="38"/>
      <c r="Z1733" s="38"/>
      <c r="AA1733" s="38"/>
      <c r="AB1733" s="38"/>
      <c r="AC1733" s="38"/>
      <c r="AD1733" s="38"/>
      <c r="AE1733" s="38"/>
      <c r="AR1733" s="239" t="s">
        <v>501</v>
      </c>
      <c r="AT1733" s="239" t="s">
        <v>355</v>
      </c>
      <c r="AU1733" s="239" t="s">
        <v>85</v>
      </c>
      <c r="AY1733" s="17" t="s">
        <v>156</v>
      </c>
      <c r="BE1733" s="240">
        <f>IF(N1733="základní",J1733,0)</f>
        <v>0</v>
      </c>
      <c r="BF1733" s="240">
        <f>IF(N1733="snížená",J1733,0)</f>
        <v>0</v>
      </c>
      <c r="BG1733" s="240">
        <f>IF(N1733="zákl. přenesená",J1733,0)</f>
        <v>0</v>
      </c>
      <c r="BH1733" s="240">
        <f>IF(N1733="sníž. přenesená",J1733,0)</f>
        <v>0</v>
      </c>
      <c r="BI1733" s="240">
        <f>IF(N1733="nulová",J1733,0)</f>
        <v>0</v>
      </c>
      <c r="BJ1733" s="17" t="s">
        <v>83</v>
      </c>
      <c r="BK1733" s="240">
        <f>ROUND(I1733*H1733,2)</f>
        <v>0</v>
      </c>
      <c r="BL1733" s="17" t="s">
        <v>222</v>
      </c>
      <c r="BM1733" s="239" t="s">
        <v>1482</v>
      </c>
    </row>
    <row r="1734" s="13" customFormat="1">
      <c r="A1734" s="13"/>
      <c r="B1734" s="241"/>
      <c r="C1734" s="242"/>
      <c r="D1734" s="243" t="s">
        <v>165</v>
      </c>
      <c r="E1734" s="244" t="s">
        <v>1</v>
      </c>
      <c r="F1734" s="245" t="s">
        <v>1439</v>
      </c>
      <c r="G1734" s="242"/>
      <c r="H1734" s="244" t="s">
        <v>1</v>
      </c>
      <c r="I1734" s="246"/>
      <c r="J1734" s="242"/>
      <c r="K1734" s="242"/>
      <c r="L1734" s="247"/>
      <c r="M1734" s="248"/>
      <c r="N1734" s="249"/>
      <c r="O1734" s="249"/>
      <c r="P1734" s="249"/>
      <c r="Q1734" s="249"/>
      <c r="R1734" s="249"/>
      <c r="S1734" s="249"/>
      <c r="T1734" s="250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51" t="s">
        <v>165</v>
      </c>
      <c r="AU1734" s="251" t="s">
        <v>85</v>
      </c>
      <c r="AV1734" s="13" t="s">
        <v>83</v>
      </c>
      <c r="AW1734" s="13" t="s">
        <v>32</v>
      </c>
      <c r="AX1734" s="13" t="s">
        <v>76</v>
      </c>
      <c r="AY1734" s="251" t="s">
        <v>156</v>
      </c>
    </row>
    <row r="1735" s="14" customFormat="1">
      <c r="A1735" s="14"/>
      <c r="B1735" s="252"/>
      <c r="C1735" s="253"/>
      <c r="D1735" s="243" t="s">
        <v>165</v>
      </c>
      <c r="E1735" s="254" t="s">
        <v>1</v>
      </c>
      <c r="F1735" s="255" t="s">
        <v>1483</v>
      </c>
      <c r="G1735" s="253"/>
      <c r="H1735" s="256">
        <v>0.019</v>
      </c>
      <c r="I1735" s="257"/>
      <c r="J1735" s="253"/>
      <c r="K1735" s="253"/>
      <c r="L1735" s="258"/>
      <c r="M1735" s="259"/>
      <c r="N1735" s="260"/>
      <c r="O1735" s="260"/>
      <c r="P1735" s="260"/>
      <c r="Q1735" s="260"/>
      <c r="R1735" s="260"/>
      <c r="S1735" s="260"/>
      <c r="T1735" s="261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62" t="s">
        <v>165</v>
      </c>
      <c r="AU1735" s="262" t="s">
        <v>85</v>
      </c>
      <c r="AV1735" s="14" t="s">
        <v>85</v>
      </c>
      <c r="AW1735" s="14" t="s">
        <v>32</v>
      </c>
      <c r="AX1735" s="14" t="s">
        <v>76</v>
      </c>
      <c r="AY1735" s="262" t="s">
        <v>156</v>
      </c>
    </row>
    <row r="1736" s="15" customFormat="1">
      <c r="A1736" s="15"/>
      <c r="B1736" s="263"/>
      <c r="C1736" s="264"/>
      <c r="D1736" s="243" t="s">
        <v>165</v>
      </c>
      <c r="E1736" s="265" t="s">
        <v>1</v>
      </c>
      <c r="F1736" s="266" t="s">
        <v>168</v>
      </c>
      <c r="G1736" s="264"/>
      <c r="H1736" s="267">
        <v>0.019</v>
      </c>
      <c r="I1736" s="268"/>
      <c r="J1736" s="264"/>
      <c r="K1736" s="264"/>
      <c r="L1736" s="269"/>
      <c r="M1736" s="270"/>
      <c r="N1736" s="271"/>
      <c r="O1736" s="271"/>
      <c r="P1736" s="271"/>
      <c r="Q1736" s="271"/>
      <c r="R1736" s="271"/>
      <c r="S1736" s="271"/>
      <c r="T1736" s="272"/>
      <c r="U1736" s="15"/>
      <c r="V1736" s="15"/>
      <c r="W1736" s="15"/>
      <c r="X1736" s="15"/>
      <c r="Y1736" s="15"/>
      <c r="Z1736" s="15"/>
      <c r="AA1736" s="15"/>
      <c r="AB1736" s="15"/>
      <c r="AC1736" s="15"/>
      <c r="AD1736" s="15"/>
      <c r="AE1736" s="15"/>
      <c r="AT1736" s="273" t="s">
        <v>165</v>
      </c>
      <c r="AU1736" s="273" t="s">
        <v>85</v>
      </c>
      <c r="AV1736" s="15" t="s">
        <v>163</v>
      </c>
      <c r="AW1736" s="15" t="s">
        <v>32</v>
      </c>
      <c r="AX1736" s="15" t="s">
        <v>83</v>
      </c>
      <c r="AY1736" s="273" t="s">
        <v>156</v>
      </c>
    </row>
    <row r="1737" s="14" customFormat="1">
      <c r="A1737" s="14"/>
      <c r="B1737" s="252"/>
      <c r="C1737" s="253"/>
      <c r="D1737" s="243" t="s">
        <v>165</v>
      </c>
      <c r="E1737" s="253"/>
      <c r="F1737" s="255" t="s">
        <v>1484</v>
      </c>
      <c r="G1737" s="253"/>
      <c r="H1737" s="256">
        <v>0.021000000000000001</v>
      </c>
      <c r="I1737" s="257"/>
      <c r="J1737" s="253"/>
      <c r="K1737" s="253"/>
      <c r="L1737" s="258"/>
      <c r="M1737" s="259"/>
      <c r="N1737" s="260"/>
      <c r="O1737" s="260"/>
      <c r="P1737" s="260"/>
      <c r="Q1737" s="260"/>
      <c r="R1737" s="260"/>
      <c r="S1737" s="260"/>
      <c r="T1737" s="261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62" t="s">
        <v>165</v>
      </c>
      <c r="AU1737" s="262" t="s">
        <v>85</v>
      </c>
      <c r="AV1737" s="14" t="s">
        <v>85</v>
      </c>
      <c r="AW1737" s="14" t="s">
        <v>4</v>
      </c>
      <c r="AX1737" s="14" t="s">
        <v>83</v>
      </c>
      <c r="AY1737" s="262" t="s">
        <v>156</v>
      </c>
    </row>
    <row r="1738" s="2" customFormat="1" ht="24.15" customHeight="1">
      <c r="A1738" s="38"/>
      <c r="B1738" s="39"/>
      <c r="C1738" s="277" t="s">
        <v>1485</v>
      </c>
      <c r="D1738" s="277" t="s">
        <v>355</v>
      </c>
      <c r="E1738" s="278" t="s">
        <v>1486</v>
      </c>
      <c r="F1738" s="279" t="s">
        <v>1487</v>
      </c>
      <c r="G1738" s="280" t="s">
        <v>200</v>
      </c>
      <c r="H1738" s="281">
        <v>0.34499999999999997</v>
      </c>
      <c r="I1738" s="282"/>
      <c r="J1738" s="283">
        <f>ROUND(I1738*H1738,2)</f>
        <v>0</v>
      </c>
      <c r="K1738" s="284"/>
      <c r="L1738" s="285"/>
      <c r="M1738" s="286" t="s">
        <v>1</v>
      </c>
      <c r="N1738" s="287" t="s">
        <v>41</v>
      </c>
      <c r="O1738" s="91"/>
      <c r="P1738" s="237">
        <f>O1738*H1738</f>
        <v>0</v>
      </c>
      <c r="Q1738" s="237">
        <v>1</v>
      </c>
      <c r="R1738" s="237">
        <f>Q1738*H1738</f>
        <v>0.34499999999999997</v>
      </c>
      <c r="S1738" s="237">
        <v>0</v>
      </c>
      <c r="T1738" s="238">
        <f>S1738*H1738</f>
        <v>0</v>
      </c>
      <c r="U1738" s="38"/>
      <c r="V1738" s="38"/>
      <c r="W1738" s="38"/>
      <c r="X1738" s="38"/>
      <c r="Y1738" s="38"/>
      <c r="Z1738" s="38"/>
      <c r="AA1738" s="38"/>
      <c r="AB1738" s="38"/>
      <c r="AC1738" s="38"/>
      <c r="AD1738" s="38"/>
      <c r="AE1738" s="38"/>
      <c r="AR1738" s="239" t="s">
        <v>501</v>
      </c>
      <c r="AT1738" s="239" t="s">
        <v>355</v>
      </c>
      <c r="AU1738" s="239" t="s">
        <v>85</v>
      </c>
      <c r="AY1738" s="17" t="s">
        <v>156</v>
      </c>
      <c r="BE1738" s="240">
        <f>IF(N1738="základní",J1738,0)</f>
        <v>0</v>
      </c>
      <c r="BF1738" s="240">
        <f>IF(N1738="snížená",J1738,0)</f>
        <v>0</v>
      </c>
      <c r="BG1738" s="240">
        <f>IF(N1738="zákl. přenesená",J1738,0)</f>
        <v>0</v>
      </c>
      <c r="BH1738" s="240">
        <f>IF(N1738="sníž. přenesená",J1738,0)</f>
        <v>0</v>
      </c>
      <c r="BI1738" s="240">
        <f>IF(N1738="nulová",J1738,0)</f>
        <v>0</v>
      </c>
      <c r="BJ1738" s="17" t="s">
        <v>83</v>
      </c>
      <c r="BK1738" s="240">
        <f>ROUND(I1738*H1738,2)</f>
        <v>0</v>
      </c>
      <c r="BL1738" s="17" t="s">
        <v>222</v>
      </c>
      <c r="BM1738" s="239" t="s">
        <v>1488</v>
      </c>
    </row>
    <row r="1739" s="13" customFormat="1">
      <c r="A1739" s="13"/>
      <c r="B1739" s="241"/>
      <c r="C1739" s="242"/>
      <c r="D1739" s="243" t="s">
        <v>165</v>
      </c>
      <c r="E1739" s="244" t="s">
        <v>1</v>
      </c>
      <c r="F1739" s="245" t="s">
        <v>1429</v>
      </c>
      <c r="G1739" s="242"/>
      <c r="H1739" s="244" t="s">
        <v>1</v>
      </c>
      <c r="I1739" s="246"/>
      <c r="J1739" s="242"/>
      <c r="K1739" s="242"/>
      <c r="L1739" s="247"/>
      <c r="M1739" s="248"/>
      <c r="N1739" s="249"/>
      <c r="O1739" s="249"/>
      <c r="P1739" s="249"/>
      <c r="Q1739" s="249"/>
      <c r="R1739" s="249"/>
      <c r="S1739" s="249"/>
      <c r="T1739" s="250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51" t="s">
        <v>165</v>
      </c>
      <c r="AU1739" s="251" t="s">
        <v>85</v>
      </c>
      <c r="AV1739" s="13" t="s">
        <v>83</v>
      </c>
      <c r="AW1739" s="13" t="s">
        <v>32</v>
      </c>
      <c r="AX1739" s="13" t="s">
        <v>76</v>
      </c>
      <c r="AY1739" s="251" t="s">
        <v>156</v>
      </c>
    </row>
    <row r="1740" s="14" customFormat="1">
      <c r="A1740" s="14"/>
      <c r="B1740" s="252"/>
      <c r="C1740" s="253"/>
      <c r="D1740" s="243" t="s">
        <v>165</v>
      </c>
      <c r="E1740" s="254" t="s">
        <v>1</v>
      </c>
      <c r="F1740" s="255" t="s">
        <v>1489</v>
      </c>
      <c r="G1740" s="253"/>
      <c r="H1740" s="256">
        <v>0.16</v>
      </c>
      <c r="I1740" s="257"/>
      <c r="J1740" s="253"/>
      <c r="K1740" s="253"/>
      <c r="L1740" s="258"/>
      <c r="M1740" s="259"/>
      <c r="N1740" s="260"/>
      <c r="O1740" s="260"/>
      <c r="P1740" s="260"/>
      <c r="Q1740" s="260"/>
      <c r="R1740" s="260"/>
      <c r="S1740" s="260"/>
      <c r="T1740" s="261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T1740" s="262" t="s">
        <v>165</v>
      </c>
      <c r="AU1740" s="262" t="s">
        <v>85</v>
      </c>
      <c r="AV1740" s="14" t="s">
        <v>85</v>
      </c>
      <c r="AW1740" s="14" t="s">
        <v>32</v>
      </c>
      <c r="AX1740" s="14" t="s">
        <v>76</v>
      </c>
      <c r="AY1740" s="262" t="s">
        <v>156</v>
      </c>
    </row>
    <row r="1741" s="14" customFormat="1">
      <c r="A1741" s="14"/>
      <c r="B1741" s="252"/>
      <c r="C1741" s="253"/>
      <c r="D1741" s="243" t="s">
        <v>165</v>
      </c>
      <c r="E1741" s="254" t="s">
        <v>1</v>
      </c>
      <c r="F1741" s="255" t="s">
        <v>1490</v>
      </c>
      <c r="G1741" s="253"/>
      <c r="H1741" s="256">
        <v>0.159</v>
      </c>
      <c r="I1741" s="257"/>
      <c r="J1741" s="253"/>
      <c r="K1741" s="253"/>
      <c r="L1741" s="258"/>
      <c r="M1741" s="259"/>
      <c r="N1741" s="260"/>
      <c r="O1741" s="260"/>
      <c r="P1741" s="260"/>
      <c r="Q1741" s="260"/>
      <c r="R1741" s="260"/>
      <c r="S1741" s="260"/>
      <c r="T1741" s="261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62" t="s">
        <v>165</v>
      </c>
      <c r="AU1741" s="262" t="s">
        <v>85</v>
      </c>
      <c r="AV1741" s="14" t="s">
        <v>85</v>
      </c>
      <c r="AW1741" s="14" t="s">
        <v>32</v>
      </c>
      <c r="AX1741" s="14" t="s">
        <v>76</v>
      </c>
      <c r="AY1741" s="262" t="s">
        <v>156</v>
      </c>
    </row>
    <row r="1742" s="15" customFormat="1">
      <c r="A1742" s="15"/>
      <c r="B1742" s="263"/>
      <c r="C1742" s="264"/>
      <c r="D1742" s="243" t="s">
        <v>165</v>
      </c>
      <c r="E1742" s="265" t="s">
        <v>1</v>
      </c>
      <c r="F1742" s="266" t="s">
        <v>168</v>
      </c>
      <c r="G1742" s="264"/>
      <c r="H1742" s="267">
        <v>0.31900000000000001</v>
      </c>
      <c r="I1742" s="268"/>
      <c r="J1742" s="264"/>
      <c r="K1742" s="264"/>
      <c r="L1742" s="269"/>
      <c r="M1742" s="270"/>
      <c r="N1742" s="271"/>
      <c r="O1742" s="271"/>
      <c r="P1742" s="271"/>
      <c r="Q1742" s="271"/>
      <c r="R1742" s="271"/>
      <c r="S1742" s="271"/>
      <c r="T1742" s="272"/>
      <c r="U1742" s="15"/>
      <c r="V1742" s="15"/>
      <c r="W1742" s="15"/>
      <c r="X1742" s="15"/>
      <c r="Y1742" s="15"/>
      <c r="Z1742" s="15"/>
      <c r="AA1742" s="15"/>
      <c r="AB1742" s="15"/>
      <c r="AC1742" s="15"/>
      <c r="AD1742" s="15"/>
      <c r="AE1742" s="15"/>
      <c r="AT1742" s="273" t="s">
        <v>165</v>
      </c>
      <c r="AU1742" s="273" t="s">
        <v>85</v>
      </c>
      <c r="AV1742" s="15" t="s">
        <v>163</v>
      </c>
      <c r="AW1742" s="15" t="s">
        <v>32</v>
      </c>
      <c r="AX1742" s="15" t="s">
        <v>83</v>
      </c>
      <c r="AY1742" s="273" t="s">
        <v>156</v>
      </c>
    </row>
    <row r="1743" s="14" customFormat="1">
      <c r="A1743" s="14"/>
      <c r="B1743" s="252"/>
      <c r="C1743" s="253"/>
      <c r="D1743" s="243" t="s">
        <v>165</v>
      </c>
      <c r="E1743" s="253"/>
      <c r="F1743" s="255" t="s">
        <v>1491</v>
      </c>
      <c r="G1743" s="253"/>
      <c r="H1743" s="256">
        <v>0.34499999999999997</v>
      </c>
      <c r="I1743" s="257"/>
      <c r="J1743" s="253"/>
      <c r="K1743" s="253"/>
      <c r="L1743" s="258"/>
      <c r="M1743" s="259"/>
      <c r="N1743" s="260"/>
      <c r="O1743" s="260"/>
      <c r="P1743" s="260"/>
      <c r="Q1743" s="260"/>
      <c r="R1743" s="260"/>
      <c r="S1743" s="260"/>
      <c r="T1743" s="261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62" t="s">
        <v>165</v>
      </c>
      <c r="AU1743" s="262" t="s">
        <v>85</v>
      </c>
      <c r="AV1743" s="14" t="s">
        <v>85</v>
      </c>
      <c r="AW1743" s="14" t="s">
        <v>4</v>
      </c>
      <c r="AX1743" s="14" t="s">
        <v>83</v>
      </c>
      <c r="AY1743" s="262" t="s">
        <v>156</v>
      </c>
    </row>
    <row r="1744" s="2" customFormat="1" ht="37.8" customHeight="1">
      <c r="A1744" s="38"/>
      <c r="B1744" s="39"/>
      <c r="C1744" s="227" t="s">
        <v>1492</v>
      </c>
      <c r="D1744" s="227" t="s">
        <v>159</v>
      </c>
      <c r="E1744" s="228" t="s">
        <v>1493</v>
      </c>
      <c r="F1744" s="229" t="s">
        <v>1494</v>
      </c>
      <c r="G1744" s="230" t="s">
        <v>1426</v>
      </c>
      <c r="H1744" s="231">
        <v>716.89999999999998</v>
      </c>
      <c r="I1744" s="232"/>
      <c r="J1744" s="233">
        <f>ROUND(I1744*H1744,2)</f>
        <v>0</v>
      </c>
      <c r="K1744" s="234"/>
      <c r="L1744" s="44"/>
      <c r="M1744" s="235" t="s">
        <v>1</v>
      </c>
      <c r="N1744" s="236" t="s">
        <v>41</v>
      </c>
      <c r="O1744" s="91"/>
      <c r="P1744" s="237">
        <f>O1744*H1744</f>
        <v>0</v>
      </c>
      <c r="Q1744" s="237">
        <v>6.9999999999999994E-05</v>
      </c>
      <c r="R1744" s="237">
        <f>Q1744*H1744</f>
        <v>0.050182999999999992</v>
      </c>
      <c r="S1744" s="237">
        <v>0</v>
      </c>
      <c r="T1744" s="238">
        <f>S1744*H1744</f>
        <v>0</v>
      </c>
      <c r="U1744" s="38"/>
      <c r="V1744" s="38"/>
      <c r="W1744" s="38"/>
      <c r="X1744" s="38"/>
      <c r="Y1744" s="38"/>
      <c r="Z1744" s="38"/>
      <c r="AA1744" s="38"/>
      <c r="AB1744" s="38"/>
      <c r="AC1744" s="38"/>
      <c r="AD1744" s="38"/>
      <c r="AE1744" s="38"/>
      <c r="AR1744" s="239" t="s">
        <v>222</v>
      </c>
      <c r="AT1744" s="239" t="s">
        <v>159</v>
      </c>
      <c r="AU1744" s="239" t="s">
        <v>85</v>
      </c>
      <c r="AY1744" s="17" t="s">
        <v>156</v>
      </c>
      <c r="BE1744" s="240">
        <f>IF(N1744="základní",J1744,0)</f>
        <v>0</v>
      </c>
      <c r="BF1744" s="240">
        <f>IF(N1744="snížená",J1744,0)</f>
        <v>0</v>
      </c>
      <c r="BG1744" s="240">
        <f>IF(N1744="zákl. přenesená",J1744,0)</f>
        <v>0</v>
      </c>
      <c r="BH1744" s="240">
        <f>IF(N1744="sníž. přenesená",J1744,0)</f>
        <v>0</v>
      </c>
      <c r="BI1744" s="240">
        <f>IF(N1744="nulová",J1744,0)</f>
        <v>0</v>
      </c>
      <c r="BJ1744" s="17" t="s">
        <v>83</v>
      </c>
      <c r="BK1744" s="240">
        <f>ROUND(I1744*H1744,2)</f>
        <v>0</v>
      </c>
      <c r="BL1744" s="17" t="s">
        <v>222</v>
      </c>
      <c r="BM1744" s="239" t="s">
        <v>1495</v>
      </c>
    </row>
    <row r="1745" s="13" customFormat="1">
      <c r="A1745" s="13"/>
      <c r="B1745" s="241"/>
      <c r="C1745" s="242"/>
      <c r="D1745" s="243" t="s">
        <v>165</v>
      </c>
      <c r="E1745" s="244" t="s">
        <v>1</v>
      </c>
      <c r="F1745" s="245" t="s">
        <v>1081</v>
      </c>
      <c r="G1745" s="242"/>
      <c r="H1745" s="244" t="s">
        <v>1</v>
      </c>
      <c r="I1745" s="246"/>
      <c r="J1745" s="242"/>
      <c r="K1745" s="242"/>
      <c r="L1745" s="247"/>
      <c r="M1745" s="248"/>
      <c r="N1745" s="249"/>
      <c r="O1745" s="249"/>
      <c r="P1745" s="249"/>
      <c r="Q1745" s="249"/>
      <c r="R1745" s="249"/>
      <c r="S1745" s="249"/>
      <c r="T1745" s="250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51" t="s">
        <v>165</v>
      </c>
      <c r="AU1745" s="251" t="s">
        <v>85</v>
      </c>
      <c r="AV1745" s="13" t="s">
        <v>83</v>
      </c>
      <c r="AW1745" s="13" t="s">
        <v>32</v>
      </c>
      <c r="AX1745" s="13" t="s">
        <v>76</v>
      </c>
      <c r="AY1745" s="251" t="s">
        <v>156</v>
      </c>
    </row>
    <row r="1746" s="13" customFormat="1">
      <c r="A1746" s="13"/>
      <c r="B1746" s="241"/>
      <c r="C1746" s="242"/>
      <c r="D1746" s="243" t="s">
        <v>165</v>
      </c>
      <c r="E1746" s="244" t="s">
        <v>1</v>
      </c>
      <c r="F1746" s="245" t="s">
        <v>1496</v>
      </c>
      <c r="G1746" s="242"/>
      <c r="H1746" s="244" t="s">
        <v>1</v>
      </c>
      <c r="I1746" s="246"/>
      <c r="J1746" s="242"/>
      <c r="K1746" s="242"/>
      <c r="L1746" s="247"/>
      <c r="M1746" s="248"/>
      <c r="N1746" s="249"/>
      <c r="O1746" s="249"/>
      <c r="P1746" s="249"/>
      <c r="Q1746" s="249"/>
      <c r="R1746" s="249"/>
      <c r="S1746" s="249"/>
      <c r="T1746" s="250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T1746" s="251" t="s">
        <v>165</v>
      </c>
      <c r="AU1746" s="251" t="s">
        <v>85</v>
      </c>
      <c r="AV1746" s="13" t="s">
        <v>83</v>
      </c>
      <c r="AW1746" s="13" t="s">
        <v>32</v>
      </c>
      <c r="AX1746" s="13" t="s">
        <v>76</v>
      </c>
      <c r="AY1746" s="251" t="s">
        <v>156</v>
      </c>
    </row>
    <row r="1747" s="14" customFormat="1">
      <c r="A1747" s="14"/>
      <c r="B1747" s="252"/>
      <c r="C1747" s="253"/>
      <c r="D1747" s="243" t="s">
        <v>165</v>
      </c>
      <c r="E1747" s="254" t="s">
        <v>1</v>
      </c>
      <c r="F1747" s="255" t="s">
        <v>1497</v>
      </c>
      <c r="G1747" s="253"/>
      <c r="H1747" s="256">
        <v>248.90000000000001</v>
      </c>
      <c r="I1747" s="257"/>
      <c r="J1747" s="253"/>
      <c r="K1747" s="253"/>
      <c r="L1747" s="258"/>
      <c r="M1747" s="259"/>
      <c r="N1747" s="260"/>
      <c r="O1747" s="260"/>
      <c r="P1747" s="260"/>
      <c r="Q1747" s="260"/>
      <c r="R1747" s="260"/>
      <c r="S1747" s="260"/>
      <c r="T1747" s="261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62" t="s">
        <v>165</v>
      </c>
      <c r="AU1747" s="262" t="s">
        <v>85</v>
      </c>
      <c r="AV1747" s="14" t="s">
        <v>85</v>
      </c>
      <c r="AW1747" s="14" t="s">
        <v>32</v>
      </c>
      <c r="AX1747" s="14" t="s">
        <v>76</v>
      </c>
      <c r="AY1747" s="262" t="s">
        <v>156</v>
      </c>
    </row>
    <row r="1748" s="13" customFormat="1">
      <c r="A1748" s="13"/>
      <c r="B1748" s="241"/>
      <c r="C1748" s="242"/>
      <c r="D1748" s="243" t="s">
        <v>165</v>
      </c>
      <c r="E1748" s="244" t="s">
        <v>1</v>
      </c>
      <c r="F1748" s="245" t="s">
        <v>1498</v>
      </c>
      <c r="G1748" s="242"/>
      <c r="H1748" s="244" t="s">
        <v>1</v>
      </c>
      <c r="I1748" s="246"/>
      <c r="J1748" s="242"/>
      <c r="K1748" s="242"/>
      <c r="L1748" s="247"/>
      <c r="M1748" s="248"/>
      <c r="N1748" s="249"/>
      <c r="O1748" s="249"/>
      <c r="P1748" s="249"/>
      <c r="Q1748" s="249"/>
      <c r="R1748" s="249"/>
      <c r="S1748" s="249"/>
      <c r="T1748" s="250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51" t="s">
        <v>165</v>
      </c>
      <c r="AU1748" s="251" t="s">
        <v>85</v>
      </c>
      <c r="AV1748" s="13" t="s">
        <v>83</v>
      </c>
      <c r="AW1748" s="13" t="s">
        <v>32</v>
      </c>
      <c r="AX1748" s="13" t="s">
        <v>76</v>
      </c>
      <c r="AY1748" s="251" t="s">
        <v>156</v>
      </c>
    </row>
    <row r="1749" s="13" customFormat="1">
      <c r="A1749" s="13"/>
      <c r="B1749" s="241"/>
      <c r="C1749" s="242"/>
      <c r="D1749" s="243" t="s">
        <v>165</v>
      </c>
      <c r="E1749" s="244" t="s">
        <v>1</v>
      </c>
      <c r="F1749" s="245" t="s">
        <v>1499</v>
      </c>
      <c r="G1749" s="242"/>
      <c r="H1749" s="244" t="s">
        <v>1</v>
      </c>
      <c r="I1749" s="246"/>
      <c r="J1749" s="242"/>
      <c r="K1749" s="242"/>
      <c r="L1749" s="247"/>
      <c r="M1749" s="248"/>
      <c r="N1749" s="249"/>
      <c r="O1749" s="249"/>
      <c r="P1749" s="249"/>
      <c r="Q1749" s="249"/>
      <c r="R1749" s="249"/>
      <c r="S1749" s="249"/>
      <c r="T1749" s="250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51" t="s">
        <v>165</v>
      </c>
      <c r="AU1749" s="251" t="s">
        <v>85</v>
      </c>
      <c r="AV1749" s="13" t="s">
        <v>83</v>
      </c>
      <c r="AW1749" s="13" t="s">
        <v>32</v>
      </c>
      <c r="AX1749" s="13" t="s">
        <v>76</v>
      </c>
      <c r="AY1749" s="251" t="s">
        <v>156</v>
      </c>
    </row>
    <row r="1750" s="14" customFormat="1">
      <c r="A1750" s="14"/>
      <c r="B1750" s="252"/>
      <c r="C1750" s="253"/>
      <c r="D1750" s="243" t="s">
        <v>165</v>
      </c>
      <c r="E1750" s="254" t="s">
        <v>1</v>
      </c>
      <c r="F1750" s="255" t="s">
        <v>1500</v>
      </c>
      <c r="G1750" s="253"/>
      <c r="H1750" s="256">
        <v>371.19999999999999</v>
      </c>
      <c r="I1750" s="257"/>
      <c r="J1750" s="253"/>
      <c r="K1750" s="253"/>
      <c r="L1750" s="258"/>
      <c r="M1750" s="259"/>
      <c r="N1750" s="260"/>
      <c r="O1750" s="260"/>
      <c r="P1750" s="260"/>
      <c r="Q1750" s="260"/>
      <c r="R1750" s="260"/>
      <c r="S1750" s="260"/>
      <c r="T1750" s="261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62" t="s">
        <v>165</v>
      </c>
      <c r="AU1750" s="262" t="s">
        <v>85</v>
      </c>
      <c r="AV1750" s="14" t="s">
        <v>85</v>
      </c>
      <c r="AW1750" s="14" t="s">
        <v>32</v>
      </c>
      <c r="AX1750" s="14" t="s">
        <v>76</v>
      </c>
      <c r="AY1750" s="262" t="s">
        <v>156</v>
      </c>
    </row>
    <row r="1751" s="13" customFormat="1">
      <c r="A1751" s="13"/>
      <c r="B1751" s="241"/>
      <c r="C1751" s="242"/>
      <c r="D1751" s="243" t="s">
        <v>165</v>
      </c>
      <c r="E1751" s="244" t="s">
        <v>1</v>
      </c>
      <c r="F1751" s="245" t="s">
        <v>1501</v>
      </c>
      <c r="G1751" s="242"/>
      <c r="H1751" s="244" t="s">
        <v>1</v>
      </c>
      <c r="I1751" s="246"/>
      <c r="J1751" s="242"/>
      <c r="K1751" s="242"/>
      <c r="L1751" s="247"/>
      <c r="M1751" s="248"/>
      <c r="N1751" s="249"/>
      <c r="O1751" s="249"/>
      <c r="P1751" s="249"/>
      <c r="Q1751" s="249"/>
      <c r="R1751" s="249"/>
      <c r="S1751" s="249"/>
      <c r="T1751" s="250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51" t="s">
        <v>165</v>
      </c>
      <c r="AU1751" s="251" t="s">
        <v>85</v>
      </c>
      <c r="AV1751" s="13" t="s">
        <v>83</v>
      </c>
      <c r="AW1751" s="13" t="s">
        <v>32</v>
      </c>
      <c r="AX1751" s="13" t="s">
        <v>76</v>
      </c>
      <c r="AY1751" s="251" t="s">
        <v>156</v>
      </c>
    </row>
    <row r="1752" s="14" customFormat="1">
      <c r="A1752" s="14"/>
      <c r="B1752" s="252"/>
      <c r="C1752" s="253"/>
      <c r="D1752" s="243" t="s">
        <v>165</v>
      </c>
      <c r="E1752" s="254" t="s">
        <v>1</v>
      </c>
      <c r="F1752" s="255" t="s">
        <v>1502</v>
      </c>
      <c r="G1752" s="253"/>
      <c r="H1752" s="256">
        <v>31.600000000000001</v>
      </c>
      <c r="I1752" s="257"/>
      <c r="J1752" s="253"/>
      <c r="K1752" s="253"/>
      <c r="L1752" s="258"/>
      <c r="M1752" s="259"/>
      <c r="N1752" s="260"/>
      <c r="O1752" s="260"/>
      <c r="P1752" s="260"/>
      <c r="Q1752" s="260"/>
      <c r="R1752" s="260"/>
      <c r="S1752" s="260"/>
      <c r="T1752" s="261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62" t="s">
        <v>165</v>
      </c>
      <c r="AU1752" s="262" t="s">
        <v>85</v>
      </c>
      <c r="AV1752" s="14" t="s">
        <v>85</v>
      </c>
      <c r="AW1752" s="14" t="s">
        <v>32</v>
      </c>
      <c r="AX1752" s="14" t="s">
        <v>76</v>
      </c>
      <c r="AY1752" s="262" t="s">
        <v>156</v>
      </c>
    </row>
    <row r="1753" s="13" customFormat="1">
      <c r="A1753" s="13"/>
      <c r="B1753" s="241"/>
      <c r="C1753" s="242"/>
      <c r="D1753" s="243" t="s">
        <v>165</v>
      </c>
      <c r="E1753" s="244" t="s">
        <v>1</v>
      </c>
      <c r="F1753" s="245" t="s">
        <v>1441</v>
      </c>
      <c r="G1753" s="242"/>
      <c r="H1753" s="244" t="s">
        <v>1</v>
      </c>
      <c r="I1753" s="246"/>
      <c r="J1753" s="242"/>
      <c r="K1753" s="242"/>
      <c r="L1753" s="247"/>
      <c r="M1753" s="248"/>
      <c r="N1753" s="249"/>
      <c r="O1753" s="249"/>
      <c r="P1753" s="249"/>
      <c r="Q1753" s="249"/>
      <c r="R1753" s="249"/>
      <c r="S1753" s="249"/>
      <c r="T1753" s="250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51" t="s">
        <v>165</v>
      </c>
      <c r="AU1753" s="251" t="s">
        <v>85</v>
      </c>
      <c r="AV1753" s="13" t="s">
        <v>83</v>
      </c>
      <c r="AW1753" s="13" t="s">
        <v>32</v>
      </c>
      <c r="AX1753" s="13" t="s">
        <v>76</v>
      </c>
      <c r="AY1753" s="251" t="s">
        <v>156</v>
      </c>
    </row>
    <row r="1754" s="14" customFormat="1">
      <c r="A1754" s="14"/>
      <c r="B1754" s="252"/>
      <c r="C1754" s="253"/>
      <c r="D1754" s="243" t="s">
        <v>165</v>
      </c>
      <c r="E1754" s="254" t="s">
        <v>1</v>
      </c>
      <c r="F1754" s="255" t="s">
        <v>1503</v>
      </c>
      <c r="G1754" s="253"/>
      <c r="H1754" s="256">
        <v>24.899999999999999</v>
      </c>
      <c r="I1754" s="257"/>
      <c r="J1754" s="253"/>
      <c r="K1754" s="253"/>
      <c r="L1754" s="258"/>
      <c r="M1754" s="259"/>
      <c r="N1754" s="260"/>
      <c r="O1754" s="260"/>
      <c r="P1754" s="260"/>
      <c r="Q1754" s="260"/>
      <c r="R1754" s="260"/>
      <c r="S1754" s="260"/>
      <c r="T1754" s="261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62" t="s">
        <v>165</v>
      </c>
      <c r="AU1754" s="262" t="s">
        <v>85</v>
      </c>
      <c r="AV1754" s="14" t="s">
        <v>85</v>
      </c>
      <c r="AW1754" s="14" t="s">
        <v>32</v>
      </c>
      <c r="AX1754" s="14" t="s">
        <v>76</v>
      </c>
      <c r="AY1754" s="262" t="s">
        <v>156</v>
      </c>
    </row>
    <row r="1755" s="14" customFormat="1">
      <c r="A1755" s="14"/>
      <c r="B1755" s="252"/>
      <c r="C1755" s="253"/>
      <c r="D1755" s="243" t="s">
        <v>165</v>
      </c>
      <c r="E1755" s="254" t="s">
        <v>1</v>
      </c>
      <c r="F1755" s="255" t="s">
        <v>1504</v>
      </c>
      <c r="G1755" s="253"/>
      <c r="H1755" s="256">
        <v>40.299999999999997</v>
      </c>
      <c r="I1755" s="257"/>
      <c r="J1755" s="253"/>
      <c r="K1755" s="253"/>
      <c r="L1755" s="258"/>
      <c r="M1755" s="259"/>
      <c r="N1755" s="260"/>
      <c r="O1755" s="260"/>
      <c r="P1755" s="260"/>
      <c r="Q1755" s="260"/>
      <c r="R1755" s="260"/>
      <c r="S1755" s="260"/>
      <c r="T1755" s="261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62" t="s">
        <v>165</v>
      </c>
      <c r="AU1755" s="262" t="s">
        <v>85</v>
      </c>
      <c r="AV1755" s="14" t="s">
        <v>85</v>
      </c>
      <c r="AW1755" s="14" t="s">
        <v>32</v>
      </c>
      <c r="AX1755" s="14" t="s">
        <v>76</v>
      </c>
      <c r="AY1755" s="262" t="s">
        <v>156</v>
      </c>
    </row>
    <row r="1756" s="15" customFormat="1">
      <c r="A1756" s="15"/>
      <c r="B1756" s="263"/>
      <c r="C1756" s="264"/>
      <c r="D1756" s="243" t="s">
        <v>165</v>
      </c>
      <c r="E1756" s="265" t="s">
        <v>1</v>
      </c>
      <c r="F1756" s="266" t="s">
        <v>168</v>
      </c>
      <c r="G1756" s="264"/>
      <c r="H1756" s="267">
        <v>716.89999999999998</v>
      </c>
      <c r="I1756" s="268"/>
      <c r="J1756" s="264"/>
      <c r="K1756" s="264"/>
      <c r="L1756" s="269"/>
      <c r="M1756" s="270"/>
      <c r="N1756" s="271"/>
      <c r="O1756" s="271"/>
      <c r="P1756" s="271"/>
      <c r="Q1756" s="271"/>
      <c r="R1756" s="271"/>
      <c r="S1756" s="271"/>
      <c r="T1756" s="272"/>
      <c r="U1756" s="15"/>
      <c r="V1756" s="15"/>
      <c r="W1756" s="15"/>
      <c r="X1756" s="15"/>
      <c r="Y1756" s="15"/>
      <c r="Z1756" s="15"/>
      <c r="AA1756" s="15"/>
      <c r="AB1756" s="15"/>
      <c r="AC1756" s="15"/>
      <c r="AD1756" s="15"/>
      <c r="AE1756" s="15"/>
      <c r="AT1756" s="273" t="s">
        <v>165</v>
      </c>
      <c r="AU1756" s="273" t="s">
        <v>85</v>
      </c>
      <c r="AV1756" s="15" t="s">
        <v>163</v>
      </c>
      <c r="AW1756" s="15" t="s">
        <v>32</v>
      </c>
      <c r="AX1756" s="15" t="s">
        <v>83</v>
      </c>
      <c r="AY1756" s="273" t="s">
        <v>156</v>
      </c>
    </row>
    <row r="1757" s="2" customFormat="1" ht="24.15" customHeight="1">
      <c r="A1757" s="38"/>
      <c r="B1757" s="39"/>
      <c r="C1757" s="277" t="s">
        <v>1505</v>
      </c>
      <c r="D1757" s="277" t="s">
        <v>355</v>
      </c>
      <c r="E1757" s="278" t="s">
        <v>1506</v>
      </c>
      <c r="F1757" s="279" t="s">
        <v>1487</v>
      </c>
      <c r="G1757" s="280" t="s">
        <v>200</v>
      </c>
      <c r="H1757" s="281">
        <v>0.33000000000000002</v>
      </c>
      <c r="I1757" s="282"/>
      <c r="J1757" s="283">
        <f>ROUND(I1757*H1757,2)</f>
        <v>0</v>
      </c>
      <c r="K1757" s="284"/>
      <c r="L1757" s="285"/>
      <c r="M1757" s="286" t="s">
        <v>1</v>
      </c>
      <c r="N1757" s="287" t="s">
        <v>41</v>
      </c>
      <c r="O1757" s="91"/>
      <c r="P1757" s="237">
        <f>O1757*H1757</f>
        <v>0</v>
      </c>
      <c r="Q1757" s="237">
        <v>1</v>
      </c>
      <c r="R1757" s="237">
        <f>Q1757*H1757</f>
        <v>0.33000000000000002</v>
      </c>
      <c r="S1757" s="237">
        <v>0</v>
      </c>
      <c r="T1757" s="238">
        <f>S1757*H1757</f>
        <v>0</v>
      </c>
      <c r="U1757" s="38"/>
      <c r="V1757" s="38"/>
      <c r="W1757" s="38"/>
      <c r="X1757" s="38"/>
      <c r="Y1757" s="38"/>
      <c r="Z1757" s="38"/>
      <c r="AA1757" s="38"/>
      <c r="AB1757" s="38"/>
      <c r="AC1757" s="38"/>
      <c r="AD1757" s="38"/>
      <c r="AE1757" s="38"/>
      <c r="AR1757" s="239" t="s">
        <v>501</v>
      </c>
      <c r="AT1757" s="239" t="s">
        <v>355</v>
      </c>
      <c r="AU1757" s="239" t="s">
        <v>85</v>
      </c>
      <c r="AY1757" s="17" t="s">
        <v>156</v>
      </c>
      <c r="BE1757" s="240">
        <f>IF(N1757="základní",J1757,0)</f>
        <v>0</v>
      </c>
      <c r="BF1757" s="240">
        <f>IF(N1757="snížená",J1757,0)</f>
        <v>0</v>
      </c>
      <c r="BG1757" s="240">
        <f>IF(N1757="zákl. přenesená",J1757,0)</f>
        <v>0</v>
      </c>
      <c r="BH1757" s="240">
        <f>IF(N1757="sníž. přenesená",J1757,0)</f>
        <v>0</v>
      </c>
      <c r="BI1757" s="240">
        <f>IF(N1757="nulová",J1757,0)</f>
        <v>0</v>
      </c>
      <c r="BJ1757" s="17" t="s">
        <v>83</v>
      </c>
      <c r="BK1757" s="240">
        <f>ROUND(I1757*H1757,2)</f>
        <v>0</v>
      </c>
      <c r="BL1757" s="17" t="s">
        <v>222</v>
      </c>
      <c r="BM1757" s="239" t="s">
        <v>1507</v>
      </c>
    </row>
    <row r="1758" s="13" customFormat="1">
      <c r="A1758" s="13"/>
      <c r="B1758" s="241"/>
      <c r="C1758" s="242"/>
      <c r="D1758" s="243" t="s">
        <v>165</v>
      </c>
      <c r="E1758" s="244" t="s">
        <v>1</v>
      </c>
      <c r="F1758" s="245" t="s">
        <v>1081</v>
      </c>
      <c r="G1758" s="242"/>
      <c r="H1758" s="244" t="s">
        <v>1</v>
      </c>
      <c r="I1758" s="246"/>
      <c r="J1758" s="242"/>
      <c r="K1758" s="242"/>
      <c r="L1758" s="247"/>
      <c r="M1758" s="248"/>
      <c r="N1758" s="249"/>
      <c r="O1758" s="249"/>
      <c r="P1758" s="249"/>
      <c r="Q1758" s="249"/>
      <c r="R1758" s="249"/>
      <c r="S1758" s="249"/>
      <c r="T1758" s="250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51" t="s">
        <v>165</v>
      </c>
      <c r="AU1758" s="251" t="s">
        <v>85</v>
      </c>
      <c r="AV1758" s="13" t="s">
        <v>83</v>
      </c>
      <c r="AW1758" s="13" t="s">
        <v>32</v>
      </c>
      <c r="AX1758" s="13" t="s">
        <v>76</v>
      </c>
      <c r="AY1758" s="251" t="s">
        <v>156</v>
      </c>
    </row>
    <row r="1759" s="13" customFormat="1">
      <c r="A1759" s="13"/>
      <c r="B1759" s="241"/>
      <c r="C1759" s="242"/>
      <c r="D1759" s="243" t="s">
        <v>165</v>
      </c>
      <c r="E1759" s="244" t="s">
        <v>1</v>
      </c>
      <c r="F1759" s="245" t="s">
        <v>1496</v>
      </c>
      <c r="G1759" s="242"/>
      <c r="H1759" s="244" t="s">
        <v>1</v>
      </c>
      <c r="I1759" s="246"/>
      <c r="J1759" s="242"/>
      <c r="K1759" s="242"/>
      <c r="L1759" s="247"/>
      <c r="M1759" s="248"/>
      <c r="N1759" s="249"/>
      <c r="O1759" s="249"/>
      <c r="P1759" s="249"/>
      <c r="Q1759" s="249"/>
      <c r="R1759" s="249"/>
      <c r="S1759" s="249"/>
      <c r="T1759" s="250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51" t="s">
        <v>165</v>
      </c>
      <c r="AU1759" s="251" t="s">
        <v>85</v>
      </c>
      <c r="AV1759" s="13" t="s">
        <v>83</v>
      </c>
      <c r="AW1759" s="13" t="s">
        <v>32</v>
      </c>
      <c r="AX1759" s="13" t="s">
        <v>76</v>
      </c>
      <c r="AY1759" s="251" t="s">
        <v>156</v>
      </c>
    </row>
    <row r="1760" s="14" customFormat="1">
      <c r="A1760" s="14"/>
      <c r="B1760" s="252"/>
      <c r="C1760" s="253"/>
      <c r="D1760" s="243" t="s">
        <v>165</v>
      </c>
      <c r="E1760" s="254" t="s">
        <v>1</v>
      </c>
      <c r="F1760" s="255" t="s">
        <v>1508</v>
      </c>
      <c r="G1760" s="253"/>
      <c r="H1760" s="256">
        <v>0.27400000000000002</v>
      </c>
      <c r="I1760" s="257"/>
      <c r="J1760" s="253"/>
      <c r="K1760" s="253"/>
      <c r="L1760" s="258"/>
      <c r="M1760" s="259"/>
      <c r="N1760" s="260"/>
      <c r="O1760" s="260"/>
      <c r="P1760" s="260"/>
      <c r="Q1760" s="260"/>
      <c r="R1760" s="260"/>
      <c r="S1760" s="260"/>
      <c r="T1760" s="261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62" t="s">
        <v>165</v>
      </c>
      <c r="AU1760" s="262" t="s">
        <v>85</v>
      </c>
      <c r="AV1760" s="14" t="s">
        <v>85</v>
      </c>
      <c r="AW1760" s="14" t="s">
        <v>32</v>
      </c>
      <c r="AX1760" s="14" t="s">
        <v>76</v>
      </c>
      <c r="AY1760" s="262" t="s">
        <v>156</v>
      </c>
    </row>
    <row r="1761" s="13" customFormat="1">
      <c r="A1761" s="13"/>
      <c r="B1761" s="241"/>
      <c r="C1761" s="242"/>
      <c r="D1761" s="243" t="s">
        <v>165</v>
      </c>
      <c r="E1761" s="244" t="s">
        <v>1</v>
      </c>
      <c r="F1761" s="245" t="s">
        <v>1498</v>
      </c>
      <c r="G1761" s="242"/>
      <c r="H1761" s="244" t="s">
        <v>1</v>
      </c>
      <c r="I1761" s="246"/>
      <c r="J1761" s="242"/>
      <c r="K1761" s="242"/>
      <c r="L1761" s="247"/>
      <c r="M1761" s="248"/>
      <c r="N1761" s="249"/>
      <c r="O1761" s="249"/>
      <c r="P1761" s="249"/>
      <c r="Q1761" s="249"/>
      <c r="R1761" s="249"/>
      <c r="S1761" s="249"/>
      <c r="T1761" s="250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251" t="s">
        <v>165</v>
      </c>
      <c r="AU1761" s="251" t="s">
        <v>85</v>
      </c>
      <c r="AV1761" s="13" t="s">
        <v>83</v>
      </c>
      <c r="AW1761" s="13" t="s">
        <v>32</v>
      </c>
      <c r="AX1761" s="13" t="s">
        <v>76</v>
      </c>
      <c r="AY1761" s="251" t="s">
        <v>156</v>
      </c>
    </row>
    <row r="1762" s="14" customFormat="1">
      <c r="A1762" s="14"/>
      <c r="B1762" s="252"/>
      <c r="C1762" s="253"/>
      <c r="D1762" s="243" t="s">
        <v>165</v>
      </c>
      <c r="E1762" s="254" t="s">
        <v>1</v>
      </c>
      <c r="F1762" s="255" t="s">
        <v>1509</v>
      </c>
      <c r="G1762" s="253"/>
      <c r="H1762" s="256">
        <v>0.032000000000000001</v>
      </c>
      <c r="I1762" s="257"/>
      <c r="J1762" s="253"/>
      <c r="K1762" s="253"/>
      <c r="L1762" s="258"/>
      <c r="M1762" s="259"/>
      <c r="N1762" s="260"/>
      <c r="O1762" s="260"/>
      <c r="P1762" s="260"/>
      <c r="Q1762" s="260"/>
      <c r="R1762" s="260"/>
      <c r="S1762" s="260"/>
      <c r="T1762" s="261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62" t="s">
        <v>165</v>
      </c>
      <c r="AU1762" s="262" t="s">
        <v>85</v>
      </c>
      <c r="AV1762" s="14" t="s">
        <v>85</v>
      </c>
      <c r="AW1762" s="14" t="s">
        <v>32</v>
      </c>
      <c r="AX1762" s="14" t="s">
        <v>76</v>
      </c>
      <c r="AY1762" s="262" t="s">
        <v>156</v>
      </c>
    </row>
    <row r="1763" s="15" customFormat="1">
      <c r="A1763" s="15"/>
      <c r="B1763" s="263"/>
      <c r="C1763" s="264"/>
      <c r="D1763" s="243" t="s">
        <v>165</v>
      </c>
      <c r="E1763" s="265" t="s">
        <v>1</v>
      </c>
      <c r="F1763" s="266" t="s">
        <v>168</v>
      </c>
      <c r="G1763" s="264"/>
      <c r="H1763" s="267">
        <v>0.30600000000000005</v>
      </c>
      <c r="I1763" s="268"/>
      <c r="J1763" s="264"/>
      <c r="K1763" s="264"/>
      <c r="L1763" s="269"/>
      <c r="M1763" s="270"/>
      <c r="N1763" s="271"/>
      <c r="O1763" s="271"/>
      <c r="P1763" s="271"/>
      <c r="Q1763" s="271"/>
      <c r="R1763" s="271"/>
      <c r="S1763" s="271"/>
      <c r="T1763" s="272"/>
      <c r="U1763" s="15"/>
      <c r="V1763" s="15"/>
      <c r="W1763" s="15"/>
      <c r="X1763" s="15"/>
      <c r="Y1763" s="15"/>
      <c r="Z1763" s="15"/>
      <c r="AA1763" s="15"/>
      <c r="AB1763" s="15"/>
      <c r="AC1763" s="15"/>
      <c r="AD1763" s="15"/>
      <c r="AE1763" s="15"/>
      <c r="AT1763" s="273" t="s">
        <v>165</v>
      </c>
      <c r="AU1763" s="273" t="s">
        <v>85</v>
      </c>
      <c r="AV1763" s="15" t="s">
        <v>163</v>
      </c>
      <c r="AW1763" s="15" t="s">
        <v>32</v>
      </c>
      <c r="AX1763" s="15" t="s">
        <v>83</v>
      </c>
      <c r="AY1763" s="273" t="s">
        <v>156</v>
      </c>
    </row>
    <row r="1764" s="14" customFormat="1">
      <c r="A1764" s="14"/>
      <c r="B1764" s="252"/>
      <c r="C1764" s="253"/>
      <c r="D1764" s="243" t="s">
        <v>165</v>
      </c>
      <c r="E1764" s="253"/>
      <c r="F1764" s="255" t="s">
        <v>1510</v>
      </c>
      <c r="G1764" s="253"/>
      <c r="H1764" s="256">
        <v>0.33000000000000002</v>
      </c>
      <c r="I1764" s="257"/>
      <c r="J1764" s="253"/>
      <c r="K1764" s="253"/>
      <c r="L1764" s="258"/>
      <c r="M1764" s="259"/>
      <c r="N1764" s="260"/>
      <c r="O1764" s="260"/>
      <c r="P1764" s="260"/>
      <c r="Q1764" s="260"/>
      <c r="R1764" s="260"/>
      <c r="S1764" s="260"/>
      <c r="T1764" s="261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62" t="s">
        <v>165</v>
      </c>
      <c r="AU1764" s="262" t="s">
        <v>85</v>
      </c>
      <c r="AV1764" s="14" t="s">
        <v>85</v>
      </c>
      <c r="AW1764" s="14" t="s">
        <v>4</v>
      </c>
      <c r="AX1764" s="14" t="s">
        <v>83</v>
      </c>
      <c r="AY1764" s="262" t="s">
        <v>156</v>
      </c>
    </row>
    <row r="1765" s="2" customFormat="1" ht="24.15" customHeight="1">
      <c r="A1765" s="38"/>
      <c r="B1765" s="39"/>
      <c r="C1765" s="277" t="s">
        <v>1511</v>
      </c>
      <c r="D1765" s="277" t="s">
        <v>355</v>
      </c>
      <c r="E1765" s="278" t="s">
        <v>1512</v>
      </c>
      <c r="F1765" s="279" t="s">
        <v>1513</v>
      </c>
      <c r="G1765" s="280" t="s">
        <v>200</v>
      </c>
      <c r="H1765" s="281">
        <v>0.40100000000000002</v>
      </c>
      <c r="I1765" s="282"/>
      <c r="J1765" s="283">
        <f>ROUND(I1765*H1765,2)</f>
        <v>0</v>
      </c>
      <c r="K1765" s="284"/>
      <c r="L1765" s="285"/>
      <c r="M1765" s="286" t="s">
        <v>1</v>
      </c>
      <c r="N1765" s="287" t="s">
        <v>41</v>
      </c>
      <c r="O1765" s="91"/>
      <c r="P1765" s="237">
        <f>O1765*H1765</f>
        <v>0</v>
      </c>
      <c r="Q1765" s="237">
        <v>1</v>
      </c>
      <c r="R1765" s="237">
        <f>Q1765*H1765</f>
        <v>0.40100000000000002</v>
      </c>
      <c r="S1765" s="237">
        <v>0</v>
      </c>
      <c r="T1765" s="238">
        <f>S1765*H1765</f>
        <v>0</v>
      </c>
      <c r="U1765" s="38"/>
      <c r="V1765" s="38"/>
      <c r="W1765" s="38"/>
      <c r="X1765" s="38"/>
      <c r="Y1765" s="38"/>
      <c r="Z1765" s="38"/>
      <c r="AA1765" s="38"/>
      <c r="AB1765" s="38"/>
      <c r="AC1765" s="38"/>
      <c r="AD1765" s="38"/>
      <c r="AE1765" s="38"/>
      <c r="AR1765" s="239" t="s">
        <v>501</v>
      </c>
      <c r="AT1765" s="239" t="s">
        <v>355</v>
      </c>
      <c r="AU1765" s="239" t="s">
        <v>85</v>
      </c>
      <c r="AY1765" s="17" t="s">
        <v>156</v>
      </c>
      <c r="BE1765" s="240">
        <f>IF(N1765="základní",J1765,0)</f>
        <v>0</v>
      </c>
      <c r="BF1765" s="240">
        <f>IF(N1765="snížená",J1765,0)</f>
        <v>0</v>
      </c>
      <c r="BG1765" s="240">
        <f>IF(N1765="zákl. přenesená",J1765,0)</f>
        <v>0</v>
      </c>
      <c r="BH1765" s="240">
        <f>IF(N1765="sníž. přenesená",J1765,0)</f>
        <v>0</v>
      </c>
      <c r="BI1765" s="240">
        <f>IF(N1765="nulová",J1765,0)</f>
        <v>0</v>
      </c>
      <c r="BJ1765" s="17" t="s">
        <v>83</v>
      </c>
      <c r="BK1765" s="240">
        <f>ROUND(I1765*H1765,2)</f>
        <v>0</v>
      </c>
      <c r="BL1765" s="17" t="s">
        <v>222</v>
      </c>
      <c r="BM1765" s="239" t="s">
        <v>1514</v>
      </c>
    </row>
    <row r="1766" s="13" customFormat="1">
      <c r="A1766" s="13"/>
      <c r="B1766" s="241"/>
      <c r="C1766" s="242"/>
      <c r="D1766" s="243" t="s">
        <v>165</v>
      </c>
      <c r="E1766" s="244" t="s">
        <v>1</v>
      </c>
      <c r="F1766" s="245" t="s">
        <v>1499</v>
      </c>
      <c r="G1766" s="242"/>
      <c r="H1766" s="244" t="s">
        <v>1</v>
      </c>
      <c r="I1766" s="246"/>
      <c r="J1766" s="242"/>
      <c r="K1766" s="242"/>
      <c r="L1766" s="247"/>
      <c r="M1766" s="248"/>
      <c r="N1766" s="249"/>
      <c r="O1766" s="249"/>
      <c r="P1766" s="249"/>
      <c r="Q1766" s="249"/>
      <c r="R1766" s="249"/>
      <c r="S1766" s="249"/>
      <c r="T1766" s="250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251" t="s">
        <v>165</v>
      </c>
      <c r="AU1766" s="251" t="s">
        <v>85</v>
      </c>
      <c r="AV1766" s="13" t="s">
        <v>83</v>
      </c>
      <c r="AW1766" s="13" t="s">
        <v>32</v>
      </c>
      <c r="AX1766" s="13" t="s">
        <v>76</v>
      </c>
      <c r="AY1766" s="251" t="s">
        <v>156</v>
      </c>
    </row>
    <row r="1767" s="14" customFormat="1">
      <c r="A1767" s="14"/>
      <c r="B1767" s="252"/>
      <c r="C1767" s="253"/>
      <c r="D1767" s="243" t="s">
        <v>165</v>
      </c>
      <c r="E1767" s="254" t="s">
        <v>1</v>
      </c>
      <c r="F1767" s="255" t="s">
        <v>1515</v>
      </c>
      <c r="G1767" s="253"/>
      <c r="H1767" s="256">
        <v>0.371</v>
      </c>
      <c r="I1767" s="257"/>
      <c r="J1767" s="253"/>
      <c r="K1767" s="253"/>
      <c r="L1767" s="258"/>
      <c r="M1767" s="259"/>
      <c r="N1767" s="260"/>
      <c r="O1767" s="260"/>
      <c r="P1767" s="260"/>
      <c r="Q1767" s="260"/>
      <c r="R1767" s="260"/>
      <c r="S1767" s="260"/>
      <c r="T1767" s="261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62" t="s">
        <v>165</v>
      </c>
      <c r="AU1767" s="262" t="s">
        <v>85</v>
      </c>
      <c r="AV1767" s="14" t="s">
        <v>85</v>
      </c>
      <c r="AW1767" s="14" t="s">
        <v>32</v>
      </c>
      <c r="AX1767" s="14" t="s">
        <v>76</v>
      </c>
      <c r="AY1767" s="262" t="s">
        <v>156</v>
      </c>
    </row>
    <row r="1768" s="15" customFormat="1">
      <c r="A1768" s="15"/>
      <c r="B1768" s="263"/>
      <c r="C1768" s="264"/>
      <c r="D1768" s="243" t="s">
        <v>165</v>
      </c>
      <c r="E1768" s="265" t="s">
        <v>1</v>
      </c>
      <c r="F1768" s="266" t="s">
        <v>168</v>
      </c>
      <c r="G1768" s="264"/>
      <c r="H1768" s="267">
        <v>0.371</v>
      </c>
      <c r="I1768" s="268"/>
      <c r="J1768" s="264"/>
      <c r="K1768" s="264"/>
      <c r="L1768" s="269"/>
      <c r="M1768" s="270"/>
      <c r="N1768" s="271"/>
      <c r="O1768" s="271"/>
      <c r="P1768" s="271"/>
      <c r="Q1768" s="271"/>
      <c r="R1768" s="271"/>
      <c r="S1768" s="271"/>
      <c r="T1768" s="272"/>
      <c r="U1768" s="15"/>
      <c r="V1768" s="15"/>
      <c r="W1768" s="15"/>
      <c r="X1768" s="15"/>
      <c r="Y1768" s="15"/>
      <c r="Z1768" s="15"/>
      <c r="AA1768" s="15"/>
      <c r="AB1768" s="15"/>
      <c r="AC1768" s="15"/>
      <c r="AD1768" s="15"/>
      <c r="AE1768" s="15"/>
      <c r="AT1768" s="273" t="s">
        <v>165</v>
      </c>
      <c r="AU1768" s="273" t="s">
        <v>85</v>
      </c>
      <c r="AV1768" s="15" t="s">
        <v>163</v>
      </c>
      <c r="AW1768" s="15" t="s">
        <v>32</v>
      </c>
      <c r="AX1768" s="15" t="s">
        <v>83</v>
      </c>
      <c r="AY1768" s="273" t="s">
        <v>156</v>
      </c>
    </row>
    <row r="1769" s="14" customFormat="1">
      <c r="A1769" s="14"/>
      <c r="B1769" s="252"/>
      <c r="C1769" s="253"/>
      <c r="D1769" s="243" t="s">
        <v>165</v>
      </c>
      <c r="E1769" s="253"/>
      <c r="F1769" s="255" t="s">
        <v>1516</v>
      </c>
      <c r="G1769" s="253"/>
      <c r="H1769" s="256">
        <v>0.40100000000000002</v>
      </c>
      <c r="I1769" s="257"/>
      <c r="J1769" s="253"/>
      <c r="K1769" s="253"/>
      <c r="L1769" s="258"/>
      <c r="M1769" s="259"/>
      <c r="N1769" s="260"/>
      <c r="O1769" s="260"/>
      <c r="P1769" s="260"/>
      <c r="Q1769" s="260"/>
      <c r="R1769" s="260"/>
      <c r="S1769" s="260"/>
      <c r="T1769" s="261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62" t="s">
        <v>165</v>
      </c>
      <c r="AU1769" s="262" t="s">
        <v>85</v>
      </c>
      <c r="AV1769" s="14" t="s">
        <v>85</v>
      </c>
      <c r="AW1769" s="14" t="s">
        <v>4</v>
      </c>
      <c r="AX1769" s="14" t="s">
        <v>83</v>
      </c>
      <c r="AY1769" s="262" t="s">
        <v>156</v>
      </c>
    </row>
    <row r="1770" s="2" customFormat="1" ht="21.75" customHeight="1">
      <c r="A1770" s="38"/>
      <c r="B1770" s="39"/>
      <c r="C1770" s="277" t="s">
        <v>1517</v>
      </c>
      <c r="D1770" s="277" t="s">
        <v>355</v>
      </c>
      <c r="E1770" s="278" t="s">
        <v>1518</v>
      </c>
      <c r="F1770" s="279" t="s">
        <v>1447</v>
      </c>
      <c r="G1770" s="280" t="s">
        <v>200</v>
      </c>
      <c r="H1770" s="281">
        <v>0.070000000000000007</v>
      </c>
      <c r="I1770" s="282"/>
      <c r="J1770" s="283">
        <f>ROUND(I1770*H1770,2)</f>
        <v>0</v>
      </c>
      <c r="K1770" s="284"/>
      <c r="L1770" s="285"/>
      <c r="M1770" s="286" t="s">
        <v>1</v>
      </c>
      <c r="N1770" s="287" t="s">
        <v>41</v>
      </c>
      <c r="O1770" s="91"/>
      <c r="P1770" s="237">
        <f>O1770*H1770</f>
        <v>0</v>
      </c>
      <c r="Q1770" s="237">
        <v>0</v>
      </c>
      <c r="R1770" s="237">
        <f>Q1770*H1770</f>
        <v>0</v>
      </c>
      <c r="S1770" s="237">
        <v>0</v>
      </c>
      <c r="T1770" s="238">
        <f>S1770*H1770</f>
        <v>0</v>
      </c>
      <c r="U1770" s="38"/>
      <c r="V1770" s="38"/>
      <c r="W1770" s="38"/>
      <c r="X1770" s="38"/>
      <c r="Y1770" s="38"/>
      <c r="Z1770" s="38"/>
      <c r="AA1770" s="38"/>
      <c r="AB1770" s="38"/>
      <c r="AC1770" s="38"/>
      <c r="AD1770" s="38"/>
      <c r="AE1770" s="38"/>
      <c r="AR1770" s="239" t="s">
        <v>501</v>
      </c>
      <c r="AT1770" s="239" t="s">
        <v>355</v>
      </c>
      <c r="AU1770" s="239" t="s">
        <v>85</v>
      </c>
      <c r="AY1770" s="17" t="s">
        <v>156</v>
      </c>
      <c r="BE1770" s="240">
        <f>IF(N1770="základní",J1770,0)</f>
        <v>0</v>
      </c>
      <c r="BF1770" s="240">
        <f>IF(N1770="snížená",J1770,0)</f>
        <v>0</v>
      </c>
      <c r="BG1770" s="240">
        <f>IF(N1770="zákl. přenesená",J1770,0)</f>
        <v>0</v>
      </c>
      <c r="BH1770" s="240">
        <f>IF(N1770="sníž. přenesená",J1770,0)</f>
        <v>0</v>
      </c>
      <c r="BI1770" s="240">
        <f>IF(N1770="nulová",J1770,0)</f>
        <v>0</v>
      </c>
      <c r="BJ1770" s="17" t="s">
        <v>83</v>
      </c>
      <c r="BK1770" s="240">
        <f>ROUND(I1770*H1770,2)</f>
        <v>0</v>
      </c>
      <c r="BL1770" s="17" t="s">
        <v>222</v>
      </c>
      <c r="BM1770" s="239" t="s">
        <v>1519</v>
      </c>
    </row>
    <row r="1771" s="13" customFormat="1">
      <c r="A1771" s="13"/>
      <c r="B1771" s="241"/>
      <c r="C1771" s="242"/>
      <c r="D1771" s="243" t="s">
        <v>165</v>
      </c>
      <c r="E1771" s="244" t="s">
        <v>1</v>
      </c>
      <c r="F1771" s="245" t="s">
        <v>1441</v>
      </c>
      <c r="G1771" s="242"/>
      <c r="H1771" s="244" t="s">
        <v>1</v>
      </c>
      <c r="I1771" s="246"/>
      <c r="J1771" s="242"/>
      <c r="K1771" s="242"/>
      <c r="L1771" s="247"/>
      <c r="M1771" s="248"/>
      <c r="N1771" s="249"/>
      <c r="O1771" s="249"/>
      <c r="P1771" s="249"/>
      <c r="Q1771" s="249"/>
      <c r="R1771" s="249"/>
      <c r="S1771" s="249"/>
      <c r="T1771" s="250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251" t="s">
        <v>165</v>
      </c>
      <c r="AU1771" s="251" t="s">
        <v>85</v>
      </c>
      <c r="AV1771" s="13" t="s">
        <v>83</v>
      </c>
      <c r="AW1771" s="13" t="s">
        <v>32</v>
      </c>
      <c r="AX1771" s="13" t="s">
        <v>76</v>
      </c>
      <c r="AY1771" s="251" t="s">
        <v>156</v>
      </c>
    </row>
    <row r="1772" s="14" customFormat="1">
      <c r="A1772" s="14"/>
      <c r="B1772" s="252"/>
      <c r="C1772" s="253"/>
      <c r="D1772" s="243" t="s">
        <v>165</v>
      </c>
      <c r="E1772" s="254" t="s">
        <v>1</v>
      </c>
      <c r="F1772" s="255" t="s">
        <v>1520</v>
      </c>
      <c r="G1772" s="253"/>
      <c r="H1772" s="256">
        <v>0.025000000000000001</v>
      </c>
      <c r="I1772" s="257"/>
      <c r="J1772" s="253"/>
      <c r="K1772" s="253"/>
      <c r="L1772" s="258"/>
      <c r="M1772" s="259"/>
      <c r="N1772" s="260"/>
      <c r="O1772" s="260"/>
      <c r="P1772" s="260"/>
      <c r="Q1772" s="260"/>
      <c r="R1772" s="260"/>
      <c r="S1772" s="260"/>
      <c r="T1772" s="261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T1772" s="262" t="s">
        <v>165</v>
      </c>
      <c r="AU1772" s="262" t="s">
        <v>85</v>
      </c>
      <c r="AV1772" s="14" t="s">
        <v>85</v>
      </c>
      <c r="AW1772" s="14" t="s">
        <v>32</v>
      </c>
      <c r="AX1772" s="14" t="s">
        <v>76</v>
      </c>
      <c r="AY1772" s="262" t="s">
        <v>156</v>
      </c>
    </row>
    <row r="1773" s="14" customFormat="1">
      <c r="A1773" s="14"/>
      <c r="B1773" s="252"/>
      <c r="C1773" s="253"/>
      <c r="D1773" s="243" t="s">
        <v>165</v>
      </c>
      <c r="E1773" s="254" t="s">
        <v>1</v>
      </c>
      <c r="F1773" s="255" t="s">
        <v>1521</v>
      </c>
      <c r="G1773" s="253"/>
      <c r="H1773" s="256">
        <v>0.040000000000000001</v>
      </c>
      <c r="I1773" s="257"/>
      <c r="J1773" s="253"/>
      <c r="K1773" s="253"/>
      <c r="L1773" s="258"/>
      <c r="M1773" s="259"/>
      <c r="N1773" s="260"/>
      <c r="O1773" s="260"/>
      <c r="P1773" s="260"/>
      <c r="Q1773" s="260"/>
      <c r="R1773" s="260"/>
      <c r="S1773" s="260"/>
      <c r="T1773" s="261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62" t="s">
        <v>165</v>
      </c>
      <c r="AU1773" s="262" t="s">
        <v>85</v>
      </c>
      <c r="AV1773" s="14" t="s">
        <v>85</v>
      </c>
      <c r="AW1773" s="14" t="s">
        <v>32</v>
      </c>
      <c r="AX1773" s="14" t="s">
        <v>76</v>
      </c>
      <c r="AY1773" s="262" t="s">
        <v>156</v>
      </c>
    </row>
    <row r="1774" s="15" customFormat="1">
      <c r="A1774" s="15"/>
      <c r="B1774" s="263"/>
      <c r="C1774" s="264"/>
      <c r="D1774" s="243" t="s">
        <v>165</v>
      </c>
      <c r="E1774" s="265" t="s">
        <v>1</v>
      </c>
      <c r="F1774" s="266" t="s">
        <v>168</v>
      </c>
      <c r="G1774" s="264"/>
      <c r="H1774" s="267">
        <v>0.065000000000000002</v>
      </c>
      <c r="I1774" s="268"/>
      <c r="J1774" s="264"/>
      <c r="K1774" s="264"/>
      <c r="L1774" s="269"/>
      <c r="M1774" s="270"/>
      <c r="N1774" s="271"/>
      <c r="O1774" s="271"/>
      <c r="P1774" s="271"/>
      <c r="Q1774" s="271"/>
      <c r="R1774" s="271"/>
      <c r="S1774" s="271"/>
      <c r="T1774" s="272"/>
      <c r="U1774" s="15"/>
      <c r="V1774" s="15"/>
      <c r="W1774" s="15"/>
      <c r="X1774" s="15"/>
      <c r="Y1774" s="15"/>
      <c r="Z1774" s="15"/>
      <c r="AA1774" s="15"/>
      <c r="AB1774" s="15"/>
      <c r="AC1774" s="15"/>
      <c r="AD1774" s="15"/>
      <c r="AE1774" s="15"/>
      <c r="AT1774" s="273" t="s">
        <v>165</v>
      </c>
      <c r="AU1774" s="273" t="s">
        <v>85</v>
      </c>
      <c r="AV1774" s="15" t="s">
        <v>163</v>
      </c>
      <c r="AW1774" s="15" t="s">
        <v>32</v>
      </c>
      <c r="AX1774" s="15" t="s">
        <v>83</v>
      </c>
      <c r="AY1774" s="273" t="s">
        <v>156</v>
      </c>
    </row>
    <row r="1775" s="14" customFormat="1">
      <c r="A1775" s="14"/>
      <c r="B1775" s="252"/>
      <c r="C1775" s="253"/>
      <c r="D1775" s="243" t="s">
        <v>165</v>
      </c>
      <c r="E1775" s="253"/>
      <c r="F1775" s="255" t="s">
        <v>1522</v>
      </c>
      <c r="G1775" s="253"/>
      <c r="H1775" s="256">
        <v>0.070000000000000007</v>
      </c>
      <c r="I1775" s="257"/>
      <c r="J1775" s="253"/>
      <c r="K1775" s="253"/>
      <c r="L1775" s="258"/>
      <c r="M1775" s="259"/>
      <c r="N1775" s="260"/>
      <c r="O1775" s="260"/>
      <c r="P1775" s="260"/>
      <c r="Q1775" s="260"/>
      <c r="R1775" s="260"/>
      <c r="S1775" s="260"/>
      <c r="T1775" s="261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62" t="s">
        <v>165</v>
      </c>
      <c r="AU1775" s="262" t="s">
        <v>85</v>
      </c>
      <c r="AV1775" s="14" t="s">
        <v>85</v>
      </c>
      <c r="AW1775" s="14" t="s">
        <v>4</v>
      </c>
      <c r="AX1775" s="14" t="s">
        <v>83</v>
      </c>
      <c r="AY1775" s="262" t="s">
        <v>156</v>
      </c>
    </row>
    <row r="1776" s="2" customFormat="1" ht="37.8" customHeight="1">
      <c r="A1776" s="38"/>
      <c r="B1776" s="39"/>
      <c r="C1776" s="227" t="s">
        <v>1523</v>
      </c>
      <c r="D1776" s="227" t="s">
        <v>159</v>
      </c>
      <c r="E1776" s="228" t="s">
        <v>1524</v>
      </c>
      <c r="F1776" s="229" t="s">
        <v>1525</v>
      </c>
      <c r="G1776" s="230" t="s">
        <v>1426</v>
      </c>
      <c r="H1776" s="231">
        <v>3184.9000000000001</v>
      </c>
      <c r="I1776" s="232"/>
      <c r="J1776" s="233">
        <f>ROUND(I1776*H1776,2)</f>
        <v>0</v>
      </c>
      <c r="K1776" s="234"/>
      <c r="L1776" s="44"/>
      <c r="M1776" s="235" t="s">
        <v>1</v>
      </c>
      <c r="N1776" s="236" t="s">
        <v>41</v>
      </c>
      <c r="O1776" s="91"/>
      <c r="P1776" s="237">
        <f>O1776*H1776</f>
        <v>0</v>
      </c>
      <c r="Q1776" s="237">
        <v>6.0000000000000002E-05</v>
      </c>
      <c r="R1776" s="237">
        <f>Q1776*H1776</f>
        <v>0.19109400000000001</v>
      </c>
      <c r="S1776" s="237">
        <v>0</v>
      </c>
      <c r="T1776" s="238">
        <f>S1776*H1776</f>
        <v>0</v>
      </c>
      <c r="U1776" s="38"/>
      <c r="V1776" s="38"/>
      <c r="W1776" s="38"/>
      <c r="X1776" s="38"/>
      <c r="Y1776" s="38"/>
      <c r="Z1776" s="38"/>
      <c r="AA1776" s="38"/>
      <c r="AB1776" s="38"/>
      <c r="AC1776" s="38"/>
      <c r="AD1776" s="38"/>
      <c r="AE1776" s="38"/>
      <c r="AR1776" s="239" t="s">
        <v>222</v>
      </c>
      <c r="AT1776" s="239" t="s">
        <v>159</v>
      </c>
      <c r="AU1776" s="239" t="s">
        <v>85</v>
      </c>
      <c r="AY1776" s="17" t="s">
        <v>156</v>
      </c>
      <c r="BE1776" s="240">
        <f>IF(N1776="základní",J1776,0)</f>
        <v>0</v>
      </c>
      <c r="BF1776" s="240">
        <f>IF(N1776="snížená",J1776,0)</f>
        <v>0</v>
      </c>
      <c r="BG1776" s="240">
        <f>IF(N1776="zákl. přenesená",J1776,0)</f>
        <v>0</v>
      </c>
      <c r="BH1776" s="240">
        <f>IF(N1776="sníž. přenesená",J1776,0)</f>
        <v>0</v>
      </c>
      <c r="BI1776" s="240">
        <f>IF(N1776="nulová",J1776,0)</f>
        <v>0</v>
      </c>
      <c r="BJ1776" s="17" t="s">
        <v>83</v>
      </c>
      <c r="BK1776" s="240">
        <f>ROUND(I1776*H1776,2)</f>
        <v>0</v>
      </c>
      <c r="BL1776" s="17" t="s">
        <v>222</v>
      </c>
      <c r="BM1776" s="239" t="s">
        <v>1526</v>
      </c>
    </row>
    <row r="1777" s="13" customFormat="1">
      <c r="A1777" s="13"/>
      <c r="B1777" s="241"/>
      <c r="C1777" s="242"/>
      <c r="D1777" s="243" t="s">
        <v>165</v>
      </c>
      <c r="E1777" s="244" t="s">
        <v>1</v>
      </c>
      <c r="F1777" s="245" t="s">
        <v>1527</v>
      </c>
      <c r="G1777" s="242"/>
      <c r="H1777" s="244" t="s">
        <v>1</v>
      </c>
      <c r="I1777" s="246"/>
      <c r="J1777" s="242"/>
      <c r="K1777" s="242"/>
      <c r="L1777" s="247"/>
      <c r="M1777" s="248"/>
      <c r="N1777" s="249"/>
      <c r="O1777" s="249"/>
      <c r="P1777" s="249"/>
      <c r="Q1777" s="249"/>
      <c r="R1777" s="249"/>
      <c r="S1777" s="249"/>
      <c r="T1777" s="250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51" t="s">
        <v>165</v>
      </c>
      <c r="AU1777" s="251" t="s">
        <v>85</v>
      </c>
      <c r="AV1777" s="13" t="s">
        <v>83</v>
      </c>
      <c r="AW1777" s="13" t="s">
        <v>32</v>
      </c>
      <c r="AX1777" s="13" t="s">
        <v>76</v>
      </c>
      <c r="AY1777" s="251" t="s">
        <v>156</v>
      </c>
    </row>
    <row r="1778" s="13" customFormat="1">
      <c r="A1778" s="13"/>
      <c r="B1778" s="241"/>
      <c r="C1778" s="242"/>
      <c r="D1778" s="243" t="s">
        <v>165</v>
      </c>
      <c r="E1778" s="244" t="s">
        <v>1</v>
      </c>
      <c r="F1778" s="245" t="s">
        <v>1528</v>
      </c>
      <c r="G1778" s="242"/>
      <c r="H1778" s="244" t="s">
        <v>1</v>
      </c>
      <c r="I1778" s="246"/>
      <c r="J1778" s="242"/>
      <c r="K1778" s="242"/>
      <c r="L1778" s="247"/>
      <c r="M1778" s="248"/>
      <c r="N1778" s="249"/>
      <c r="O1778" s="249"/>
      <c r="P1778" s="249"/>
      <c r="Q1778" s="249"/>
      <c r="R1778" s="249"/>
      <c r="S1778" s="249"/>
      <c r="T1778" s="250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T1778" s="251" t="s">
        <v>165</v>
      </c>
      <c r="AU1778" s="251" t="s">
        <v>85</v>
      </c>
      <c r="AV1778" s="13" t="s">
        <v>83</v>
      </c>
      <c r="AW1778" s="13" t="s">
        <v>32</v>
      </c>
      <c r="AX1778" s="13" t="s">
        <v>76</v>
      </c>
      <c r="AY1778" s="251" t="s">
        <v>156</v>
      </c>
    </row>
    <row r="1779" s="14" customFormat="1">
      <c r="A1779" s="14"/>
      <c r="B1779" s="252"/>
      <c r="C1779" s="253"/>
      <c r="D1779" s="243" t="s">
        <v>165</v>
      </c>
      <c r="E1779" s="254" t="s">
        <v>1</v>
      </c>
      <c r="F1779" s="255" t="s">
        <v>1529</v>
      </c>
      <c r="G1779" s="253"/>
      <c r="H1779" s="256">
        <v>38.700000000000003</v>
      </c>
      <c r="I1779" s="257"/>
      <c r="J1779" s="253"/>
      <c r="K1779" s="253"/>
      <c r="L1779" s="258"/>
      <c r="M1779" s="259"/>
      <c r="N1779" s="260"/>
      <c r="O1779" s="260"/>
      <c r="P1779" s="260"/>
      <c r="Q1779" s="260"/>
      <c r="R1779" s="260"/>
      <c r="S1779" s="260"/>
      <c r="T1779" s="261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62" t="s">
        <v>165</v>
      </c>
      <c r="AU1779" s="262" t="s">
        <v>85</v>
      </c>
      <c r="AV1779" s="14" t="s">
        <v>85</v>
      </c>
      <c r="AW1779" s="14" t="s">
        <v>32</v>
      </c>
      <c r="AX1779" s="14" t="s">
        <v>76</v>
      </c>
      <c r="AY1779" s="262" t="s">
        <v>156</v>
      </c>
    </row>
    <row r="1780" s="14" customFormat="1">
      <c r="A1780" s="14"/>
      <c r="B1780" s="252"/>
      <c r="C1780" s="253"/>
      <c r="D1780" s="243" t="s">
        <v>165</v>
      </c>
      <c r="E1780" s="254" t="s">
        <v>1</v>
      </c>
      <c r="F1780" s="255" t="s">
        <v>1530</v>
      </c>
      <c r="G1780" s="253"/>
      <c r="H1780" s="256">
        <v>102.90000000000001</v>
      </c>
      <c r="I1780" s="257"/>
      <c r="J1780" s="253"/>
      <c r="K1780" s="253"/>
      <c r="L1780" s="258"/>
      <c r="M1780" s="259"/>
      <c r="N1780" s="260"/>
      <c r="O1780" s="260"/>
      <c r="P1780" s="260"/>
      <c r="Q1780" s="260"/>
      <c r="R1780" s="260"/>
      <c r="S1780" s="260"/>
      <c r="T1780" s="261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62" t="s">
        <v>165</v>
      </c>
      <c r="AU1780" s="262" t="s">
        <v>85</v>
      </c>
      <c r="AV1780" s="14" t="s">
        <v>85</v>
      </c>
      <c r="AW1780" s="14" t="s">
        <v>32</v>
      </c>
      <c r="AX1780" s="14" t="s">
        <v>76</v>
      </c>
      <c r="AY1780" s="262" t="s">
        <v>156</v>
      </c>
    </row>
    <row r="1781" s="14" customFormat="1">
      <c r="A1781" s="14"/>
      <c r="B1781" s="252"/>
      <c r="C1781" s="253"/>
      <c r="D1781" s="243" t="s">
        <v>165</v>
      </c>
      <c r="E1781" s="254" t="s">
        <v>1</v>
      </c>
      <c r="F1781" s="255" t="s">
        <v>481</v>
      </c>
      <c r="G1781" s="253"/>
      <c r="H1781" s="256">
        <v>29</v>
      </c>
      <c r="I1781" s="257"/>
      <c r="J1781" s="253"/>
      <c r="K1781" s="253"/>
      <c r="L1781" s="258"/>
      <c r="M1781" s="259"/>
      <c r="N1781" s="260"/>
      <c r="O1781" s="260"/>
      <c r="P1781" s="260"/>
      <c r="Q1781" s="260"/>
      <c r="R1781" s="260"/>
      <c r="S1781" s="260"/>
      <c r="T1781" s="261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62" t="s">
        <v>165</v>
      </c>
      <c r="AU1781" s="262" t="s">
        <v>85</v>
      </c>
      <c r="AV1781" s="14" t="s">
        <v>85</v>
      </c>
      <c r="AW1781" s="14" t="s">
        <v>32</v>
      </c>
      <c r="AX1781" s="14" t="s">
        <v>76</v>
      </c>
      <c r="AY1781" s="262" t="s">
        <v>156</v>
      </c>
    </row>
    <row r="1782" s="14" customFormat="1">
      <c r="A1782" s="14"/>
      <c r="B1782" s="252"/>
      <c r="C1782" s="253"/>
      <c r="D1782" s="243" t="s">
        <v>165</v>
      </c>
      <c r="E1782" s="254" t="s">
        <v>1</v>
      </c>
      <c r="F1782" s="255" t="s">
        <v>1531</v>
      </c>
      <c r="G1782" s="253"/>
      <c r="H1782" s="256">
        <v>108.90000000000001</v>
      </c>
      <c r="I1782" s="257"/>
      <c r="J1782" s="253"/>
      <c r="K1782" s="253"/>
      <c r="L1782" s="258"/>
      <c r="M1782" s="259"/>
      <c r="N1782" s="260"/>
      <c r="O1782" s="260"/>
      <c r="P1782" s="260"/>
      <c r="Q1782" s="260"/>
      <c r="R1782" s="260"/>
      <c r="S1782" s="260"/>
      <c r="T1782" s="261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62" t="s">
        <v>165</v>
      </c>
      <c r="AU1782" s="262" t="s">
        <v>85</v>
      </c>
      <c r="AV1782" s="14" t="s">
        <v>85</v>
      </c>
      <c r="AW1782" s="14" t="s">
        <v>32</v>
      </c>
      <c r="AX1782" s="14" t="s">
        <v>76</v>
      </c>
      <c r="AY1782" s="262" t="s">
        <v>156</v>
      </c>
    </row>
    <row r="1783" s="14" customFormat="1">
      <c r="A1783" s="14"/>
      <c r="B1783" s="252"/>
      <c r="C1783" s="253"/>
      <c r="D1783" s="243" t="s">
        <v>165</v>
      </c>
      <c r="E1783" s="254" t="s">
        <v>1</v>
      </c>
      <c r="F1783" s="255" t="s">
        <v>1532</v>
      </c>
      <c r="G1783" s="253"/>
      <c r="H1783" s="256">
        <v>70.200000000000003</v>
      </c>
      <c r="I1783" s="257"/>
      <c r="J1783" s="253"/>
      <c r="K1783" s="253"/>
      <c r="L1783" s="258"/>
      <c r="M1783" s="259"/>
      <c r="N1783" s="260"/>
      <c r="O1783" s="260"/>
      <c r="P1783" s="260"/>
      <c r="Q1783" s="260"/>
      <c r="R1783" s="260"/>
      <c r="S1783" s="260"/>
      <c r="T1783" s="261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T1783" s="262" t="s">
        <v>165</v>
      </c>
      <c r="AU1783" s="262" t="s">
        <v>85</v>
      </c>
      <c r="AV1783" s="14" t="s">
        <v>85</v>
      </c>
      <c r="AW1783" s="14" t="s">
        <v>32</v>
      </c>
      <c r="AX1783" s="14" t="s">
        <v>76</v>
      </c>
      <c r="AY1783" s="262" t="s">
        <v>156</v>
      </c>
    </row>
    <row r="1784" s="13" customFormat="1">
      <c r="A1784" s="13"/>
      <c r="B1784" s="241"/>
      <c r="C1784" s="242"/>
      <c r="D1784" s="243" t="s">
        <v>165</v>
      </c>
      <c r="E1784" s="244" t="s">
        <v>1</v>
      </c>
      <c r="F1784" s="245" t="s">
        <v>1533</v>
      </c>
      <c r="G1784" s="242"/>
      <c r="H1784" s="244" t="s">
        <v>1</v>
      </c>
      <c r="I1784" s="246"/>
      <c r="J1784" s="242"/>
      <c r="K1784" s="242"/>
      <c r="L1784" s="247"/>
      <c r="M1784" s="248"/>
      <c r="N1784" s="249"/>
      <c r="O1784" s="249"/>
      <c r="P1784" s="249"/>
      <c r="Q1784" s="249"/>
      <c r="R1784" s="249"/>
      <c r="S1784" s="249"/>
      <c r="T1784" s="250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51" t="s">
        <v>165</v>
      </c>
      <c r="AU1784" s="251" t="s">
        <v>85</v>
      </c>
      <c r="AV1784" s="13" t="s">
        <v>83</v>
      </c>
      <c r="AW1784" s="13" t="s">
        <v>32</v>
      </c>
      <c r="AX1784" s="13" t="s">
        <v>76</v>
      </c>
      <c r="AY1784" s="251" t="s">
        <v>156</v>
      </c>
    </row>
    <row r="1785" s="14" customFormat="1">
      <c r="A1785" s="14"/>
      <c r="B1785" s="252"/>
      <c r="C1785" s="253"/>
      <c r="D1785" s="243" t="s">
        <v>165</v>
      </c>
      <c r="E1785" s="254" t="s">
        <v>1</v>
      </c>
      <c r="F1785" s="255" t="s">
        <v>394</v>
      </c>
      <c r="G1785" s="253"/>
      <c r="H1785" s="256">
        <v>18</v>
      </c>
      <c r="I1785" s="257"/>
      <c r="J1785" s="253"/>
      <c r="K1785" s="253"/>
      <c r="L1785" s="258"/>
      <c r="M1785" s="259"/>
      <c r="N1785" s="260"/>
      <c r="O1785" s="260"/>
      <c r="P1785" s="260"/>
      <c r="Q1785" s="260"/>
      <c r="R1785" s="260"/>
      <c r="S1785" s="260"/>
      <c r="T1785" s="261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T1785" s="262" t="s">
        <v>165</v>
      </c>
      <c r="AU1785" s="262" t="s">
        <v>85</v>
      </c>
      <c r="AV1785" s="14" t="s">
        <v>85</v>
      </c>
      <c r="AW1785" s="14" t="s">
        <v>32</v>
      </c>
      <c r="AX1785" s="14" t="s">
        <v>76</v>
      </c>
      <c r="AY1785" s="262" t="s">
        <v>156</v>
      </c>
    </row>
    <row r="1786" s="14" customFormat="1">
      <c r="A1786" s="14"/>
      <c r="B1786" s="252"/>
      <c r="C1786" s="253"/>
      <c r="D1786" s="243" t="s">
        <v>165</v>
      </c>
      <c r="E1786" s="254" t="s">
        <v>1</v>
      </c>
      <c r="F1786" s="255" t="s">
        <v>1534</v>
      </c>
      <c r="G1786" s="253"/>
      <c r="H1786" s="256">
        <v>7.0999999999999996</v>
      </c>
      <c r="I1786" s="257"/>
      <c r="J1786" s="253"/>
      <c r="K1786" s="253"/>
      <c r="L1786" s="258"/>
      <c r="M1786" s="259"/>
      <c r="N1786" s="260"/>
      <c r="O1786" s="260"/>
      <c r="P1786" s="260"/>
      <c r="Q1786" s="260"/>
      <c r="R1786" s="260"/>
      <c r="S1786" s="260"/>
      <c r="T1786" s="261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62" t="s">
        <v>165</v>
      </c>
      <c r="AU1786" s="262" t="s">
        <v>85</v>
      </c>
      <c r="AV1786" s="14" t="s">
        <v>85</v>
      </c>
      <c r="AW1786" s="14" t="s">
        <v>32</v>
      </c>
      <c r="AX1786" s="14" t="s">
        <v>76</v>
      </c>
      <c r="AY1786" s="262" t="s">
        <v>156</v>
      </c>
    </row>
    <row r="1787" s="14" customFormat="1">
      <c r="A1787" s="14"/>
      <c r="B1787" s="252"/>
      <c r="C1787" s="253"/>
      <c r="D1787" s="243" t="s">
        <v>165</v>
      </c>
      <c r="E1787" s="254" t="s">
        <v>1</v>
      </c>
      <c r="F1787" s="255" t="s">
        <v>1535</v>
      </c>
      <c r="G1787" s="253"/>
      <c r="H1787" s="256">
        <v>45.100000000000001</v>
      </c>
      <c r="I1787" s="257"/>
      <c r="J1787" s="253"/>
      <c r="K1787" s="253"/>
      <c r="L1787" s="258"/>
      <c r="M1787" s="259"/>
      <c r="N1787" s="260"/>
      <c r="O1787" s="260"/>
      <c r="P1787" s="260"/>
      <c r="Q1787" s="260"/>
      <c r="R1787" s="260"/>
      <c r="S1787" s="260"/>
      <c r="T1787" s="261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T1787" s="262" t="s">
        <v>165</v>
      </c>
      <c r="AU1787" s="262" t="s">
        <v>85</v>
      </c>
      <c r="AV1787" s="14" t="s">
        <v>85</v>
      </c>
      <c r="AW1787" s="14" t="s">
        <v>32</v>
      </c>
      <c r="AX1787" s="14" t="s">
        <v>76</v>
      </c>
      <c r="AY1787" s="262" t="s">
        <v>156</v>
      </c>
    </row>
    <row r="1788" s="14" customFormat="1">
      <c r="A1788" s="14"/>
      <c r="B1788" s="252"/>
      <c r="C1788" s="253"/>
      <c r="D1788" s="243" t="s">
        <v>165</v>
      </c>
      <c r="E1788" s="254" t="s">
        <v>1</v>
      </c>
      <c r="F1788" s="255" t="s">
        <v>1536</v>
      </c>
      <c r="G1788" s="253"/>
      <c r="H1788" s="256">
        <v>16.699999999999999</v>
      </c>
      <c r="I1788" s="257"/>
      <c r="J1788" s="253"/>
      <c r="K1788" s="253"/>
      <c r="L1788" s="258"/>
      <c r="M1788" s="259"/>
      <c r="N1788" s="260"/>
      <c r="O1788" s="260"/>
      <c r="P1788" s="260"/>
      <c r="Q1788" s="260"/>
      <c r="R1788" s="260"/>
      <c r="S1788" s="260"/>
      <c r="T1788" s="261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T1788" s="262" t="s">
        <v>165</v>
      </c>
      <c r="AU1788" s="262" t="s">
        <v>85</v>
      </c>
      <c r="AV1788" s="14" t="s">
        <v>85</v>
      </c>
      <c r="AW1788" s="14" t="s">
        <v>32</v>
      </c>
      <c r="AX1788" s="14" t="s">
        <v>76</v>
      </c>
      <c r="AY1788" s="262" t="s">
        <v>156</v>
      </c>
    </row>
    <row r="1789" s="14" customFormat="1">
      <c r="A1789" s="14"/>
      <c r="B1789" s="252"/>
      <c r="C1789" s="253"/>
      <c r="D1789" s="243" t="s">
        <v>165</v>
      </c>
      <c r="E1789" s="254" t="s">
        <v>1</v>
      </c>
      <c r="F1789" s="255" t="s">
        <v>1537</v>
      </c>
      <c r="G1789" s="253"/>
      <c r="H1789" s="256">
        <v>10.300000000000001</v>
      </c>
      <c r="I1789" s="257"/>
      <c r="J1789" s="253"/>
      <c r="K1789" s="253"/>
      <c r="L1789" s="258"/>
      <c r="M1789" s="259"/>
      <c r="N1789" s="260"/>
      <c r="O1789" s="260"/>
      <c r="P1789" s="260"/>
      <c r="Q1789" s="260"/>
      <c r="R1789" s="260"/>
      <c r="S1789" s="260"/>
      <c r="T1789" s="261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62" t="s">
        <v>165</v>
      </c>
      <c r="AU1789" s="262" t="s">
        <v>85</v>
      </c>
      <c r="AV1789" s="14" t="s">
        <v>85</v>
      </c>
      <c r="AW1789" s="14" t="s">
        <v>32</v>
      </c>
      <c r="AX1789" s="14" t="s">
        <v>76</v>
      </c>
      <c r="AY1789" s="262" t="s">
        <v>156</v>
      </c>
    </row>
    <row r="1790" s="13" customFormat="1">
      <c r="A1790" s="13"/>
      <c r="B1790" s="241"/>
      <c r="C1790" s="242"/>
      <c r="D1790" s="243" t="s">
        <v>165</v>
      </c>
      <c r="E1790" s="244" t="s">
        <v>1</v>
      </c>
      <c r="F1790" s="245" t="s">
        <v>1538</v>
      </c>
      <c r="G1790" s="242"/>
      <c r="H1790" s="244" t="s">
        <v>1</v>
      </c>
      <c r="I1790" s="246"/>
      <c r="J1790" s="242"/>
      <c r="K1790" s="242"/>
      <c r="L1790" s="247"/>
      <c r="M1790" s="248"/>
      <c r="N1790" s="249"/>
      <c r="O1790" s="249"/>
      <c r="P1790" s="249"/>
      <c r="Q1790" s="249"/>
      <c r="R1790" s="249"/>
      <c r="S1790" s="249"/>
      <c r="T1790" s="250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51" t="s">
        <v>165</v>
      </c>
      <c r="AU1790" s="251" t="s">
        <v>85</v>
      </c>
      <c r="AV1790" s="13" t="s">
        <v>83</v>
      </c>
      <c r="AW1790" s="13" t="s">
        <v>32</v>
      </c>
      <c r="AX1790" s="13" t="s">
        <v>76</v>
      </c>
      <c r="AY1790" s="251" t="s">
        <v>156</v>
      </c>
    </row>
    <row r="1791" s="14" customFormat="1">
      <c r="A1791" s="14"/>
      <c r="B1791" s="252"/>
      <c r="C1791" s="253"/>
      <c r="D1791" s="243" t="s">
        <v>165</v>
      </c>
      <c r="E1791" s="254" t="s">
        <v>1</v>
      </c>
      <c r="F1791" s="255" t="s">
        <v>1539</v>
      </c>
      <c r="G1791" s="253"/>
      <c r="H1791" s="256">
        <v>24.699999999999999</v>
      </c>
      <c r="I1791" s="257"/>
      <c r="J1791" s="253"/>
      <c r="K1791" s="253"/>
      <c r="L1791" s="258"/>
      <c r="M1791" s="259"/>
      <c r="N1791" s="260"/>
      <c r="O1791" s="260"/>
      <c r="P1791" s="260"/>
      <c r="Q1791" s="260"/>
      <c r="R1791" s="260"/>
      <c r="S1791" s="260"/>
      <c r="T1791" s="261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62" t="s">
        <v>165</v>
      </c>
      <c r="AU1791" s="262" t="s">
        <v>85</v>
      </c>
      <c r="AV1791" s="14" t="s">
        <v>85</v>
      </c>
      <c r="AW1791" s="14" t="s">
        <v>32</v>
      </c>
      <c r="AX1791" s="14" t="s">
        <v>76</v>
      </c>
      <c r="AY1791" s="262" t="s">
        <v>156</v>
      </c>
    </row>
    <row r="1792" s="14" customFormat="1">
      <c r="A1792" s="14"/>
      <c r="B1792" s="252"/>
      <c r="C1792" s="253"/>
      <c r="D1792" s="243" t="s">
        <v>165</v>
      </c>
      <c r="E1792" s="254" t="s">
        <v>1</v>
      </c>
      <c r="F1792" s="255" t="s">
        <v>251</v>
      </c>
      <c r="G1792" s="253"/>
      <c r="H1792" s="256">
        <v>14</v>
      </c>
      <c r="I1792" s="257"/>
      <c r="J1792" s="253"/>
      <c r="K1792" s="253"/>
      <c r="L1792" s="258"/>
      <c r="M1792" s="259"/>
      <c r="N1792" s="260"/>
      <c r="O1792" s="260"/>
      <c r="P1792" s="260"/>
      <c r="Q1792" s="260"/>
      <c r="R1792" s="260"/>
      <c r="S1792" s="260"/>
      <c r="T1792" s="261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62" t="s">
        <v>165</v>
      </c>
      <c r="AU1792" s="262" t="s">
        <v>85</v>
      </c>
      <c r="AV1792" s="14" t="s">
        <v>85</v>
      </c>
      <c r="AW1792" s="14" t="s">
        <v>32</v>
      </c>
      <c r="AX1792" s="14" t="s">
        <v>76</v>
      </c>
      <c r="AY1792" s="262" t="s">
        <v>156</v>
      </c>
    </row>
    <row r="1793" s="14" customFormat="1">
      <c r="A1793" s="14"/>
      <c r="B1793" s="252"/>
      <c r="C1793" s="253"/>
      <c r="D1793" s="243" t="s">
        <v>165</v>
      </c>
      <c r="E1793" s="254" t="s">
        <v>1</v>
      </c>
      <c r="F1793" s="255" t="s">
        <v>1540</v>
      </c>
      <c r="G1793" s="253"/>
      <c r="H1793" s="256">
        <v>50.5</v>
      </c>
      <c r="I1793" s="257"/>
      <c r="J1793" s="253"/>
      <c r="K1793" s="253"/>
      <c r="L1793" s="258"/>
      <c r="M1793" s="259"/>
      <c r="N1793" s="260"/>
      <c r="O1793" s="260"/>
      <c r="P1793" s="260"/>
      <c r="Q1793" s="260"/>
      <c r="R1793" s="260"/>
      <c r="S1793" s="260"/>
      <c r="T1793" s="261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T1793" s="262" t="s">
        <v>165</v>
      </c>
      <c r="AU1793" s="262" t="s">
        <v>85</v>
      </c>
      <c r="AV1793" s="14" t="s">
        <v>85</v>
      </c>
      <c r="AW1793" s="14" t="s">
        <v>32</v>
      </c>
      <c r="AX1793" s="14" t="s">
        <v>76</v>
      </c>
      <c r="AY1793" s="262" t="s">
        <v>156</v>
      </c>
    </row>
    <row r="1794" s="13" customFormat="1">
      <c r="A1794" s="13"/>
      <c r="B1794" s="241"/>
      <c r="C1794" s="242"/>
      <c r="D1794" s="243" t="s">
        <v>165</v>
      </c>
      <c r="E1794" s="244" t="s">
        <v>1</v>
      </c>
      <c r="F1794" s="245" t="s">
        <v>1541</v>
      </c>
      <c r="G1794" s="242"/>
      <c r="H1794" s="244" t="s">
        <v>1</v>
      </c>
      <c r="I1794" s="246"/>
      <c r="J1794" s="242"/>
      <c r="K1794" s="242"/>
      <c r="L1794" s="247"/>
      <c r="M1794" s="248"/>
      <c r="N1794" s="249"/>
      <c r="O1794" s="249"/>
      <c r="P1794" s="249"/>
      <c r="Q1794" s="249"/>
      <c r="R1794" s="249"/>
      <c r="S1794" s="249"/>
      <c r="T1794" s="250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51" t="s">
        <v>165</v>
      </c>
      <c r="AU1794" s="251" t="s">
        <v>85</v>
      </c>
      <c r="AV1794" s="13" t="s">
        <v>83</v>
      </c>
      <c r="AW1794" s="13" t="s">
        <v>32</v>
      </c>
      <c r="AX1794" s="13" t="s">
        <v>76</v>
      </c>
      <c r="AY1794" s="251" t="s">
        <v>156</v>
      </c>
    </row>
    <row r="1795" s="14" customFormat="1">
      <c r="A1795" s="14"/>
      <c r="B1795" s="252"/>
      <c r="C1795" s="253"/>
      <c r="D1795" s="243" t="s">
        <v>165</v>
      </c>
      <c r="E1795" s="254" t="s">
        <v>1</v>
      </c>
      <c r="F1795" s="255" t="s">
        <v>1542</v>
      </c>
      <c r="G1795" s="253"/>
      <c r="H1795" s="256">
        <v>656.60000000000002</v>
      </c>
      <c r="I1795" s="257"/>
      <c r="J1795" s="253"/>
      <c r="K1795" s="253"/>
      <c r="L1795" s="258"/>
      <c r="M1795" s="259"/>
      <c r="N1795" s="260"/>
      <c r="O1795" s="260"/>
      <c r="P1795" s="260"/>
      <c r="Q1795" s="260"/>
      <c r="R1795" s="260"/>
      <c r="S1795" s="260"/>
      <c r="T1795" s="261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62" t="s">
        <v>165</v>
      </c>
      <c r="AU1795" s="262" t="s">
        <v>85</v>
      </c>
      <c r="AV1795" s="14" t="s">
        <v>85</v>
      </c>
      <c r="AW1795" s="14" t="s">
        <v>32</v>
      </c>
      <c r="AX1795" s="14" t="s">
        <v>76</v>
      </c>
      <c r="AY1795" s="262" t="s">
        <v>156</v>
      </c>
    </row>
    <row r="1796" s="13" customFormat="1">
      <c r="A1796" s="13"/>
      <c r="B1796" s="241"/>
      <c r="C1796" s="242"/>
      <c r="D1796" s="243" t="s">
        <v>165</v>
      </c>
      <c r="E1796" s="244" t="s">
        <v>1</v>
      </c>
      <c r="F1796" s="245" t="s">
        <v>1543</v>
      </c>
      <c r="G1796" s="242"/>
      <c r="H1796" s="244" t="s">
        <v>1</v>
      </c>
      <c r="I1796" s="246"/>
      <c r="J1796" s="242"/>
      <c r="K1796" s="242"/>
      <c r="L1796" s="247"/>
      <c r="M1796" s="248"/>
      <c r="N1796" s="249"/>
      <c r="O1796" s="249"/>
      <c r="P1796" s="249"/>
      <c r="Q1796" s="249"/>
      <c r="R1796" s="249"/>
      <c r="S1796" s="249"/>
      <c r="T1796" s="250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51" t="s">
        <v>165</v>
      </c>
      <c r="AU1796" s="251" t="s">
        <v>85</v>
      </c>
      <c r="AV1796" s="13" t="s">
        <v>83</v>
      </c>
      <c r="AW1796" s="13" t="s">
        <v>32</v>
      </c>
      <c r="AX1796" s="13" t="s">
        <v>76</v>
      </c>
      <c r="AY1796" s="251" t="s">
        <v>156</v>
      </c>
    </row>
    <row r="1797" s="14" customFormat="1">
      <c r="A1797" s="14"/>
      <c r="B1797" s="252"/>
      <c r="C1797" s="253"/>
      <c r="D1797" s="243" t="s">
        <v>165</v>
      </c>
      <c r="E1797" s="254" t="s">
        <v>1</v>
      </c>
      <c r="F1797" s="255" t="s">
        <v>1544</v>
      </c>
      <c r="G1797" s="253"/>
      <c r="H1797" s="256">
        <v>366.5</v>
      </c>
      <c r="I1797" s="257"/>
      <c r="J1797" s="253"/>
      <c r="K1797" s="253"/>
      <c r="L1797" s="258"/>
      <c r="M1797" s="259"/>
      <c r="N1797" s="260"/>
      <c r="O1797" s="260"/>
      <c r="P1797" s="260"/>
      <c r="Q1797" s="260"/>
      <c r="R1797" s="260"/>
      <c r="S1797" s="260"/>
      <c r="T1797" s="261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62" t="s">
        <v>165</v>
      </c>
      <c r="AU1797" s="262" t="s">
        <v>85</v>
      </c>
      <c r="AV1797" s="14" t="s">
        <v>85</v>
      </c>
      <c r="AW1797" s="14" t="s">
        <v>32</v>
      </c>
      <c r="AX1797" s="14" t="s">
        <v>76</v>
      </c>
      <c r="AY1797" s="262" t="s">
        <v>156</v>
      </c>
    </row>
    <row r="1798" s="14" customFormat="1">
      <c r="A1798" s="14"/>
      <c r="B1798" s="252"/>
      <c r="C1798" s="253"/>
      <c r="D1798" s="243" t="s">
        <v>165</v>
      </c>
      <c r="E1798" s="254" t="s">
        <v>1</v>
      </c>
      <c r="F1798" s="255" t="s">
        <v>1545</v>
      </c>
      <c r="G1798" s="253"/>
      <c r="H1798" s="256">
        <v>179.80000000000001</v>
      </c>
      <c r="I1798" s="257"/>
      <c r="J1798" s="253"/>
      <c r="K1798" s="253"/>
      <c r="L1798" s="258"/>
      <c r="M1798" s="259"/>
      <c r="N1798" s="260"/>
      <c r="O1798" s="260"/>
      <c r="P1798" s="260"/>
      <c r="Q1798" s="260"/>
      <c r="R1798" s="260"/>
      <c r="S1798" s="260"/>
      <c r="T1798" s="261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T1798" s="262" t="s">
        <v>165</v>
      </c>
      <c r="AU1798" s="262" t="s">
        <v>85</v>
      </c>
      <c r="AV1798" s="14" t="s">
        <v>85</v>
      </c>
      <c r="AW1798" s="14" t="s">
        <v>32</v>
      </c>
      <c r="AX1798" s="14" t="s">
        <v>76</v>
      </c>
      <c r="AY1798" s="262" t="s">
        <v>156</v>
      </c>
    </row>
    <row r="1799" s="14" customFormat="1">
      <c r="A1799" s="14"/>
      <c r="B1799" s="252"/>
      <c r="C1799" s="253"/>
      <c r="D1799" s="243" t="s">
        <v>165</v>
      </c>
      <c r="E1799" s="254" t="s">
        <v>1</v>
      </c>
      <c r="F1799" s="255" t="s">
        <v>1546</v>
      </c>
      <c r="G1799" s="253"/>
      <c r="H1799" s="256">
        <v>259.10000000000002</v>
      </c>
      <c r="I1799" s="257"/>
      <c r="J1799" s="253"/>
      <c r="K1799" s="253"/>
      <c r="L1799" s="258"/>
      <c r="M1799" s="259"/>
      <c r="N1799" s="260"/>
      <c r="O1799" s="260"/>
      <c r="P1799" s="260"/>
      <c r="Q1799" s="260"/>
      <c r="R1799" s="260"/>
      <c r="S1799" s="260"/>
      <c r="T1799" s="261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T1799" s="262" t="s">
        <v>165</v>
      </c>
      <c r="AU1799" s="262" t="s">
        <v>85</v>
      </c>
      <c r="AV1799" s="14" t="s">
        <v>85</v>
      </c>
      <c r="AW1799" s="14" t="s">
        <v>32</v>
      </c>
      <c r="AX1799" s="14" t="s">
        <v>76</v>
      </c>
      <c r="AY1799" s="262" t="s">
        <v>156</v>
      </c>
    </row>
    <row r="1800" s="14" customFormat="1">
      <c r="A1800" s="14"/>
      <c r="B1800" s="252"/>
      <c r="C1800" s="253"/>
      <c r="D1800" s="243" t="s">
        <v>165</v>
      </c>
      <c r="E1800" s="254" t="s">
        <v>1</v>
      </c>
      <c r="F1800" s="255" t="s">
        <v>1547</v>
      </c>
      <c r="G1800" s="253"/>
      <c r="H1800" s="256">
        <v>82.700000000000003</v>
      </c>
      <c r="I1800" s="257"/>
      <c r="J1800" s="253"/>
      <c r="K1800" s="253"/>
      <c r="L1800" s="258"/>
      <c r="M1800" s="259"/>
      <c r="N1800" s="260"/>
      <c r="O1800" s="260"/>
      <c r="P1800" s="260"/>
      <c r="Q1800" s="260"/>
      <c r="R1800" s="260"/>
      <c r="S1800" s="260"/>
      <c r="T1800" s="261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T1800" s="262" t="s">
        <v>165</v>
      </c>
      <c r="AU1800" s="262" t="s">
        <v>85</v>
      </c>
      <c r="AV1800" s="14" t="s">
        <v>85</v>
      </c>
      <c r="AW1800" s="14" t="s">
        <v>32</v>
      </c>
      <c r="AX1800" s="14" t="s">
        <v>76</v>
      </c>
      <c r="AY1800" s="262" t="s">
        <v>156</v>
      </c>
    </row>
    <row r="1801" s="13" customFormat="1">
      <c r="A1801" s="13"/>
      <c r="B1801" s="241"/>
      <c r="C1801" s="242"/>
      <c r="D1801" s="243" t="s">
        <v>165</v>
      </c>
      <c r="E1801" s="244" t="s">
        <v>1</v>
      </c>
      <c r="F1801" s="245" t="s">
        <v>1548</v>
      </c>
      <c r="G1801" s="242"/>
      <c r="H1801" s="244" t="s">
        <v>1</v>
      </c>
      <c r="I1801" s="246"/>
      <c r="J1801" s="242"/>
      <c r="K1801" s="242"/>
      <c r="L1801" s="247"/>
      <c r="M1801" s="248"/>
      <c r="N1801" s="249"/>
      <c r="O1801" s="249"/>
      <c r="P1801" s="249"/>
      <c r="Q1801" s="249"/>
      <c r="R1801" s="249"/>
      <c r="S1801" s="249"/>
      <c r="T1801" s="250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51" t="s">
        <v>165</v>
      </c>
      <c r="AU1801" s="251" t="s">
        <v>85</v>
      </c>
      <c r="AV1801" s="13" t="s">
        <v>83</v>
      </c>
      <c r="AW1801" s="13" t="s">
        <v>32</v>
      </c>
      <c r="AX1801" s="13" t="s">
        <v>76</v>
      </c>
      <c r="AY1801" s="251" t="s">
        <v>156</v>
      </c>
    </row>
    <row r="1802" s="14" customFormat="1">
      <c r="A1802" s="14"/>
      <c r="B1802" s="252"/>
      <c r="C1802" s="253"/>
      <c r="D1802" s="243" t="s">
        <v>165</v>
      </c>
      <c r="E1802" s="254" t="s">
        <v>1</v>
      </c>
      <c r="F1802" s="255" t="s">
        <v>1549</v>
      </c>
      <c r="G1802" s="253"/>
      <c r="H1802" s="256">
        <v>2.7000000000000002</v>
      </c>
      <c r="I1802" s="257"/>
      <c r="J1802" s="253"/>
      <c r="K1802" s="253"/>
      <c r="L1802" s="258"/>
      <c r="M1802" s="259"/>
      <c r="N1802" s="260"/>
      <c r="O1802" s="260"/>
      <c r="P1802" s="260"/>
      <c r="Q1802" s="260"/>
      <c r="R1802" s="260"/>
      <c r="S1802" s="260"/>
      <c r="T1802" s="261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T1802" s="262" t="s">
        <v>165</v>
      </c>
      <c r="AU1802" s="262" t="s">
        <v>85</v>
      </c>
      <c r="AV1802" s="14" t="s">
        <v>85</v>
      </c>
      <c r="AW1802" s="14" t="s">
        <v>32</v>
      </c>
      <c r="AX1802" s="14" t="s">
        <v>76</v>
      </c>
      <c r="AY1802" s="262" t="s">
        <v>156</v>
      </c>
    </row>
    <row r="1803" s="13" customFormat="1">
      <c r="A1803" s="13"/>
      <c r="B1803" s="241"/>
      <c r="C1803" s="242"/>
      <c r="D1803" s="243" t="s">
        <v>165</v>
      </c>
      <c r="E1803" s="244" t="s">
        <v>1</v>
      </c>
      <c r="F1803" s="245" t="s">
        <v>1550</v>
      </c>
      <c r="G1803" s="242"/>
      <c r="H1803" s="244" t="s">
        <v>1</v>
      </c>
      <c r="I1803" s="246"/>
      <c r="J1803" s="242"/>
      <c r="K1803" s="242"/>
      <c r="L1803" s="247"/>
      <c r="M1803" s="248"/>
      <c r="N1803" s="249"/>
      <c r="O1803" s="249"/>
      <c r="P1803" s="249"/>
      <c r="Q1803" s="249"/>
      <c r="R1803" s="249"/>
      <c r="S1803" s="249"/>
      <c r="T1803" s="250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51" t="s">
        <v>165</v>
      </c>
      <c r="AU1803" s="251" t="s">
        <v>85</v>
      </c>
      <c r="AV1803" s="13" t="s">
        <v>83</v>
      </c>
      <c r="AW1803" s="13" t="s">
        <v>32</v>
      </c>
      <c r="AX1803" s="13" t="s">
        <v>76</v>
      </c>
      <c r="AY1803" s="251" t="s">
        <v>156</v>
      </c>
    </row>
    <row r="1804" s="14" customFormat="1">
      <c r="A1804" s="14"/>
      <c r="B1804" s="252"/>
      <c r="C1804" s="253"/>
      <c r="D1804" s="243" t="s">
        <v>165</v>
      </c>
      <c r="E1804" s="254" t="s">
        <v>1</v>
      </c>
      <c r="F1804" s="255" t="s">
        <v>1551</v>
      </c>
      <c r="G1804" s="253"/>
      <c r="H1804" s="256">
        <v>55.399999999999999</v>
      </c>
      <c r="I1804" s="257"/>
      <c r="J1804" s="253"/>
      <c r="K1804" s="253"/>
      <c r="L1804" s="258"/>
      <c r="M1804" s="259"/>
      <c r="N1804" s="260"/>
      <c r="O1804" s="260"/>
      <c r="P1804" s="260"/>
      <c r="Q1804" s="260"/>
      <c r="R1804" s="260"/>
      <c r="S1804" s="260"/>
      <c r="T1804" s="261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62" t="s">
        <v>165</v>
      </c>
      <c r="AU1804" s="262" t="s">
        <v>85</v>
      </c>
      <c r="AV1804" s="14" t="s">
        <v>85</v>
      </c>
      <c r="AW1804" s="14" t="s">
        <v>32</v>
      </c>
      <c r="AX1804" s="14" t="s">
        <v>76</v>
      </c>
      <c r="AY1804" s="262" t="s">
        <v>156</v>
      </c>
    </row>
    <row r="1805" s="14" customFormat="1">
      <c r="A1805" s="14"/>
      <c r="B1805" s="252"/>
      <c r="C1805" s="253"/>
      <c r="D1805" s="243" t="s">
        <v>165</v>
      </c>
      <c r="E1805" s="254" t="s">
        <v>1</v>
      </c>
      <c r="F1805" s="255" t="s">
        <v>1552</v>
      </c>
      <c r="G1805" s="253"/>
      <c r="H1805" s="256">
        <v>19.800000000000001</v>
      </c>
      <c r="I1805" s="257"/>
      <c r="J1805" s="253"/>
      <c r="K1805" s="253"/>
      <c r="L1805" s="258"/>
      <c r="M1805" s="259"/>
      <c r="N1805" s="260"/>
      <c r="O1805" s="260"/>
      <c r="P1805" s="260"/>
      <c r="Q1805" s="260"/>
      <c r="R1805" s="260"/>
      <c r="S1805" s="260"/>
      <c r="T1805" s="261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T1805" s="262" t="s">
        <v>165</v>
      </c>
      <c r="AU1805" s="262" t="s">
        <v>85</v>
      </c>
      <c r="AV1805" s="14" t="s">
        <v>85</v>
      </c>
      <c r="AW1805" s="14" t="s">
        <v>32</v>
      </c>
      <c r="AX1805" s="14" t="s">
        <v>76</v>
      </c>
      <c r="AY1805" s="262" t="s">
        <v>156</v>
      </c>
    </row>
    <row r="1806" s="14" customFormat="1">
      <c r="A1806" s="14"/>
      <c r="B1806" s="252"/>
      <c r="C1806" s="253"/>
      <c r="D1806" s="243" t="s">
        <v>165</v>
      </c>
      <c r="E1806" s="254" t="s">
        <v>1</v>
      </c>
      <c r="F1806" s="255" t="s">
        <v>1553</v>
      </c>
      <c r="G1806" s="253"/>
      <c r="H1806" s="256">
        <v>8.8000000000000007</v>
      </c>
      <c r="I1806" s="257"/>
      <c r="J1806" s="253"/>
      <c r="K1806" s="253"/>
      <c r="L1806" s="258"/>
      <c r="M1806" s="259"/>
      <c r="N1806" s="260"/>
      <c r="O1806" s="260"/>
      <c r="P1806" s="260"/>
      <c r="Q1806" s="260"/>
      <c r="R1806" s="260"/>
      <c r="S1806" s="260"/>
      <c r="T1806" s="261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T1806" s="262" t="s">
        <v>165</v>
      </c>
      <c r="AU1806" s="262" t="s">
        <v>85</v>
      </c>
      <c r="AV1806" s="14" t="s">
        <v>85</v>
      </c>
      <c r="AW1806" s="14" t="s">
        <v>32</v>
      </c>
      <c r="AX1806" s="14" t="s">
        <v>76</v>
      </c>
      <c r="AY1806" s="262" t="s">
        <v>156</v>
      </c>
    </row>
    <row r="1807" s="13" customFormat="1">
      <c r="A1807" s="13"/>
      <c r="B1807" s="241"/>
      <c r="C1807" s="242"/>
      <c r="D1807" s="243" t="s">
        <v>165</v>
      </c>
      <c r="E1807" s="244" t="s">
        <v>1</v>
      </c>
      <c r="F1807" s="245" t="s">
        <v>1554</v>
      </c>
      <c r="G1807" s="242"/>
      <c r="H1807" s="244" t="s">
        <v>1</v>
      </c>
      <c r="I1807" s="246"/>
      <c r="J1807" s="242"/>
      <c r="K1807" s="242"/>
      <c r="L1807" s="247"/>
      <c r="M1807" s="248"/>
      <c r="N1807" s="249"/>
      <c r="O1807" s="249"/>
      <c r="P1807" s="249"/>
      <c r="Q1807" s="249"/>
      <c r="R1807" s="249"/>
      <c r="S1807" s="249"/>
      <c r="T1807" s="250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51" t="s">
        <v>165</v>
      </c>
      <c r="AU1807" s="251" t="s">
        <v>85</v>
      </c>
      <c r="AV1807" s="13" t="s">
        <v>83</v>
      </c>
      <c r="AW1807" s="13" t="s">
        <v>32</v>
      </c>
      <c r="AX1807" s="13" t="s">
        <v>76</v>
      </c>
      <c r="AY1807" s="251" t="s">
        <v>156</v>
      </c>
    </row>
    <row r="1808" s="14" customFormat="1">
      <c r="A1808" s="14"/>
      <c r="B1808" s="252"/>
      <c r="C1808" s="253"/>
      <c r="D1808" s="243" t="s">
        <v>165</v>
      </c>
      <c r="E1808" s="254" t="s">
        <v>1</v>
      </c>
      <c r="F1808" s="255" t="s">
        <v>1555</v>
      </c>
      <c r="G1808" s="253"/>
      <c r="H1808" s="256">
        <v>0.59999999999999998</v>
      </c>
      <c r="I1808" s="257"/>
      <c r="J1808" s="253"/>
      <c r="K1808" s="253"/>
      <c r="L1808" s="258"/>
      <c r="M1808" s="259"/>
      <c r="N1808" s="260"/>
      <c r="O1808" s="260"/>
      <c r="P1808" s="260"/>
      <c r="Q1808" s="260"/>
      <c r="R1808" s="260"/>
      <c r="S1808" s="260"/>
      <c r="T1808" s="261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62" t="s">
        <v>165</v>
      </c>
      <c r="AU1808" s="262" t="s">
        <v>85</v>
      </c>
      <c r="AV1808" s="14" t="s">
        <v>85</v>
      </c>
      <c r="AW1808" s="14" t="s">
        <v>32</v>
      </c>
      <c r="AX1808" s="14" t="s">
        <v>76</v>
      </c>
      <c r="AY1808" s="262" t="s">
        <v>156</v>
      </c>
    </row>
    <row r="1809" s="14" customFormat="1">
      <c r="A1809" s="14"/>
      <c r="B1809" s="252"/>
      <c r="C1809" s="253"/>
      <c r="D1809" s="243" t="s">
        <v>165</v>
      </c>
      <c r="E1809" s="254" t="s">
        <v>1</v>
      </c>
      <c r="F1809" s="255" t="s">
        <v>1556</v>
      </c>
      <c r="G1809" s="253"/>
      <c r="H1809" s="256">
        <v>35.799999999999997</v>
      </c>
      <c r="I1809" s="257"/>
      <c r="J1809" s="253"/>
      <c r="K1809" s="253"/>
      <c r="L1809" s="258"/>
      <c r="M1809" s="259"/>
      <c r="N1809" s="260"/>
      <c r="O1809" s="260"/>
      <c r="P1809" s="260"/>
      <c r="Q1809" s="260"/>
      <c r="R1809" s="260"/>
      <c r="S1809" s="260"/>
      <c r="T1809" s="261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62" t="s">
        <v>165</v>
      </c>
      <c r="AU1809" s="262" t="s">
        <v>85</v>
      </c>
      <c r="AV1809" s="14" t="s">
        <v>85</v>
      </c>
      <c r="AW1809" s="14" t="s">
        <v>32</v>
      </c>
      <c r="AX1809" s="14" t="s">
        <v>76</v>
      </c>
      <c r="AY1809" s="262" t="s">
        <v>156</v>
      </c>
    </row>
    <row r="1810" s="14" customFormat="1">
      <c r="A1810" s="14"/>
      <c r="B1810" s="252"/>
      <c r="C1810" s="253"/>
      <c r="D1810" s="243" t="s">
        <v>165</v>
      </c>
      <c r="E1810" s="254" t="s">
        <v>1</v>
      </c>
      <c r="F1810" s="255" t="s">
        <v>1557</v>
      </c>
      <c r="G1810" s="253"/>
      <c r="H1810" s="256">
        <v>274</v>
      </c>
      <c r="I1810" s="257"/>
      <c r="J1810" s="253"/>
      <c r="K1810" s="253"/>
      <c r="L1810" s="258"/>
      <c r="M1810" s="259"/>
      <c r="N1810" s="260"/>
      <c r="O1810" s="260"/>
      <c r="P1810" s="260"/>
      <c r="Q1810" s="260"/>
      <c r="R1810" s="260"/>
      <c r="S1810" s="260"/>
      <c r="T1810" s="261"/>
      <c r="U1810" s="14"/>
      <c r="V1810" s="14"/>
      <c r="W1810" s="14"/>
      <c r="X1810" s="14"/>
      <c r="Y1810" s="14"/>
      <c r="Z1810" s="14"/>
      <c r="AA1810" s="14"/>
      <c r="AB1810" s="14"/>
      <c r="AC1810" s="14"/>
      <c r="AD1810" s="14"/>
      <c r="AE1810" s="14"/>
      <c r="AT1810" s="262" t="s">
        <v>165</v>
      </c>
      <c r="AU1810" s="262" t="s">
        <v>85</v>
      </c>
      <c r="AV1810" s="14" t="s">
        <v>85</v>
      </c>
      <c r="AW1810" s="14" t="s">
        <v>32</v>
      </c>
      <c r="AX1810" s="14" t="s">
        <v>76</v>
      </c>
      <c r="AY1810" s="262" t="s">
        <v>156</v>
      </c>
    </row>
    <row r="1811" s="14" customFormat="1">
      <c r="A1811" s="14"/>
      <c r="B1811" s="252"/>
      <c r="C1811" s="253"/>
      <c r="D1811" s="243" t="s">
        <v>165</v>
      </c>
      <c r="E1811" s="254" t="s">
        <v>1</v>
      </c>
      <c r="F1811" s="255" t="s">
        <v>1558</v>
      </c>
      <c r="G1811" s="253"/>
      <c r="H1811" s="256">
        <v>214.09999999999999</v>
      </c>
      <c r="I1811" s="257"/>
      <c r="J1811" s="253"/>
      <c r="K1811" s="253"/>
      <c r="L1811" s="258"/>
      <c r="M1811" s="259"/>
      <c r="N1811" s="260"/>
      <c r="O1811" s="260"/>
      <c r="P1811" s="260"/>
      <c r="Q1811" s="260"/>
      <c r="R1811" s="260"/>
      <c r="S1811" s="260"/>
      <c r="T1811" s="261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62" t="s">
        <v>165</v>
      </c>
      <c r="AU1811" s="262" t="s">
        <v>85</v>
      </c>
      <c r="AV1811" s="14" t="s">
        <v>85</v>
      </c>
      <c r="AW1811" s="14" t="s">
        <v>32</v>
      </c>
      <c r="AX1811" s="14" t="s">
        <v>76</v>
      </c>
      <c r="AY1811" s="262" t="s">
        <v>156</v>
      </c>
    </row>
    <row r="1812" s="14" customFormat="1">
      <c r="A1812" s="14"/>
      <c r="B1812" s="252"/>
      <c r="C1812" s="253"/>
      <c r="D1812" s="243" t="s">
        <v>165</v>
      </c>
      <c r="E1812" s="254" t="s">
        <v>1</v>
      </c>
      <c r="F1812" s="255" t="s">
        <v>735</v>
      </c>
      <c r="G1812" s="253"/>
      <c r="H1812" s="256">
        <v>61</v>
      </c>
      <c r="I1812" s="257"/>
      <c r="J1812" s="253"/>
      <c r="K1812" s="253"/>
      <c r="L1812" s="258"/>
      <c r="M1812" s="259"/>
      <c r="N1812" s="260"/>
      <c r="O1812" s="260"/>
      <c r="P1812" s="260"/>
      <c r="Q1812" s="260"/>
      <c r="R1812" s="260"/>
      <c r="S1812" s="260"/>
      <c r="T1812" s="261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T1812" s="262" t="s">
        <v>165</v>
      </c>
      <c r="AU1812" s="262" t="s">
        <v>85</v>
      </c>
      <c r="AV1812" s="14" t="s">
        <v>85</v>
      </c>
      <c r="AW1812" s="14" t="s">
        <v>32</v>
      </c>
      <c r="AX1812" s="14" t="s">
        <v>76</v>
      </c>
      <c r="AY1812" s="262" t="s">
        <v>156</v>
      </c>
    </row>
    <row r="1813" s="14" customFormat="1">
      <c r="A1813" s="14"/>
      <c r="B1813" s="252"/>
      <c r="C1813" s="253"/>
      <c r="D1813" s="243" t="s">
        <v>165</v>
      </c>
      <c r="E1813" s="254" t="s">
        <v>1</v>
      </c>
      <c r="F1813" s="255" t="s">
        <v>1559</v>
      </c>
      <c r="G1813" s="253"/>
      <c r="H1813" s="256">
        <v>77.700000000000003</v>
      </c>
      <c r="I1813" s="257"/>
      <c r="J1813" s="253"/>
      <c r="K1813" s="253"/>
      <c r="L1813" s="258"/>
      <c r="M1813" s="259"/>
      <c r="N1813" s="260"/>
      <c r="O1813" s="260"/>
      <c r="P1813" s="260"/>
      <c r="Q1813" s="260"/>
      <c r="R1813" s="260"/>
      <c r="S1813" s="260"/>
      <c r="T1813" s="261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T1813" s="262" t="s">
        <v>165</v>
      </c>
      <c r="AU1813" s="262" t="s">
        <v>85</v>
      </c>
      <c r="AV1813" s="14" t="s">
        <v>85</v>
      </c>
      <c r="AW1813" s="14" t="s">
        <v>32</v>
      </c>
      <c r="AX1813" s="14" t="s">
        <v>76</v>
      </c>
      <c r="AY1813" s="262" t="s">
        <v>156</v>
      </c>
    </row>
    <row r="1814" s="14" customFormat="1">
      <c r="A1814" s="14"/>
      <c r="B1814" s="252"/>
      <c r="C1814" s="253"/>
      <c r="D1814" s="243" t="s">
        <v>165</v>
      </c>
      <c r="E1814" s="254" t="s">
        <v>1</v>
      </c>
      <c r="F1814" s="255" t="s">
        <v>1560</v>
      </c>
      <c r="G1814" s="253"/>
      <c r="H1814" s="256">
        <v>31.100000000000001</v>
      </c>
      <c r="I1814" s="257"/>
      <c r="J1814" s="253"/>
      <c r="K1814" s="253"/>
      <c r="L1814" s="258"/>
      <c r="M1814" s="259"/>
      <c r="N1814" s="260"/>
      <c r="O1814" s="260"/>
      <c r="P1814" s="260"/>
      <c r="Q1814" s="260"/>
      <c r="R1814" s="260"/>
      <c r="S1814" s="260"/>
      <c r="T1814" s="261"/>
      <c r="U1814" s="14"/>
      <c r="V1814" s="14"/>
      <c r="W1814" s="14"/>
      <c r="X1814" s="14"/>
      <c r="Y1814" s="14"/>
      <c r="Z1814" s="14"/>
      <c r="AA1814" s="14"/>
      <c r="AB1814" s="14"/>
      <c r="AC1814" s="14"/>
      <c r="AD1814" s="14"/>
      <c r="AE1814" s="14"/>
      <c r="AT1814" s="262" t="s">
        <v>165</v>
      </c>
      <c r="AU1814" s="262" t="s">
        <v>85</v>
      </c>
      <c r="AV1814" s="14" t="s">
        <v>85</v>
      </c>
      <c r="AW1814" s="14" t="s">
        <v>32</v>
      </c>
      <c r="AX1814" s="14" t="s">
        <v>76</v>
      </c>
      <c r="AY1814" s="262" t="s">
        <v>156</v>
      </c>
    </row>
    <row r="1815" s="14" customFormat="1">
      <c r="A1815" s="14"/>
      <c r="B1815" s="252"/>
      <c r="C1815" s="253"/>
      <c r="D1815" s="243" t="s">
        <v>165</v>
      </c>
      <c r="E1815" s="254" t="s">
        <v>1</v>
      </c>
      <c r="F1815" s="255" t="s">
        <v>1561</v>
      </c>
      <c r="G1815" s="253"/>
      <c r="H1815" s="256">
        <v>18.699999999999999</v>
      </c>
      <c r="I1815" s="257"/>
      <c r="J1815" s="253"/>
      <c r="K1815" s="253"/>
      <c r="L1815" s="258"/>
      <c r="M1815" s="259"/>
      <c r="N1815" s="260"/>
      <c r="O1815" s="260"/>
      <c r="P1815" s="260"/>
      <c r="Q1815" s="260"/>
      <c r="R1815" s="260"/>
      <c r="S1815" s="260"/>
      <c r="T1815" s="261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62" t="s">
        <v>165</v>
      </c>
      <c r="AU1815" s="262" t="s">
        <v>85</v>
      </c>
      <c r="AV1815" s="14" t="s">
        <v>85</v>
      </c>
      <c r="AW1815" s="14" t="s">
        <v>32</v>
      </c>
      <c r="AX1815" s="14" t="s">
        <v>76</v>
      </c>
      <c r="AY1815" s="262" t="s">
        <v>156</v>
      </c>
    </row>
    <row r="1816" s="14" customFormat="1">
      <c r="A1816" s="14"/>
      <c r="B1816" s="252"/>
      <c r="C1816" s="253"/>
      <c r="D1816" s="243" t="s">
        <v>165</v>
      </c>
      <c r="E1816" s="254" t="s">
        <v>1</v>
      </c>
      <c r="F1816" s="255" t="s">
        <v>1562</v>
      </c>
      <c r="G1816" s="253"/>
      <c r="H1816" s="256">
        <v>6.7000000000000002</v>
      </c>
      <c r="I1816" s="257"/>
      <c r="J1816" s="253"/>
      <c r="K1816" s="253"/>
      <c r="L1816" s="258"/>
      <c r="M1816" s="259"/>
      <c r="N1816" s="260"/>
      <c r="O1816" s="260"/>
      <c r="P1816" s="260"/>
      <c r="Q1816" s="260"/>
      <c r="R1816" s="260"/>
      <c r="S1816" s="260"/>
      <c r="T1816" s="261"/>
      <c r="U1816" s="14"/>
      <c r="V1816" s="14"/>
      <c r="W1816" s="14"/>
      <c r="X1816" s="14"/>
      <c r="Y1816" s="14"/>
      <c r="Z1816" s="14"/>
      <c r="AA1816" s="14"/>
      <c r="AB1816" s="14"/>
      <c r="AC1816" s="14"/>
      <c r="AD1816" s="14"/>
      <c r="AE1816" s="14"/>
      <c r="AT1816" s="262" t="s">
        <v>165</v>
      </c>
      <c r="AU1816" s="262" t="s">
        <v>85</v>
      </c>
      <c r="AV1816" s="14" t="s">
        <v>85</v>
      </c>
      <c r="AW1816" s="14" t="s">
        <v>32</v>
      </c>
      <c r="AX1816" s="14" t="s">
        <v>76</v>
      </c>
      <c r="AY1816" s="262" t="s">
        <v>156</v>
      </c>
    </row>
    <row r="1817" s="14" customFormat="1">
      <c r="A1817" s="14"/>
      <c r="B1817" s="252"/>
      <c r="C1817" s="253"/>
      <c r="D1817" s="243" t="s">
        <v>165</v>
      </c>
      <c r="E1817" s="254" t="s">
        <v>1</v>
      </c>
      <c r="F1817" s="255" t="s">
        <v>1563</v>
      </c>
      <c r="G1817" s="253"/>
      <c r="H1817" s="256">
        <v>8.0999999999999996</v>
      </c>
      <c r="I1817" s="257"/>
      <c r="J1817" s="253"/>
      <c r="K1817" s="253"/>
      <c r="L1817" s="258"/>
      <c r="M1817" s="259"/>
      <c r="N1817" s="260"/>
      <c r="O1817" s="260"/>
      <c r="P1817" s="260"/>
      <c r="Q1817" s="260"/>
      <c r="R1817" s="260"/>
      <c r="S1817" s="260"/>
      <c r="T1817" s="261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62" t="s">
        <v>165</v>
      </c>
      <c r="AU1817" s="262" t="s">
        <v>85</v>
      </c>
      <c r="AV1817" s="14" t="s">
        <v>85</v>
      </c>
      <c r="AW1817" s="14" t="s">
        <v>32</v>
      </c>
      <c r="AX1817" s="14" t="s">
        <v>76</v>
      </c>
      <c r="AY1817" s="262" t="s">
        <v>156</v>
      </c>
    </row>
    <row r="1818" s="13" customFormat="1">
      <c r="A1818" s="13"/>
      <c r="B1818" s="241"/>
      <c r="C1818" s="242"/>
      <c r="D1818" s="243" t="s">
        <v>165</v>
      </c>
      <c r="E1818" s="244" t="s">
        <v>1</v>
      </c>
      <c r="F1818" s="245" t="s">
        <v>1441</v>
      </c>
      <c r="G1818" s="242"/>
      <c r="H1818" s="244" t="s">
        <v>1</v>
      </c>
      <c r="I1818" s="246"/>
      <c r="J1818" s="242"/>
      <c r="K1818" s="242"/>
      <c r="L1818" s="247"/>
      <c r="M1818" s="248"/>
      <c r="N1818" s="249"/>
      <c r="O1818" s="249"/>
      <c r="P1818" s="249"/>
      <c r="Q1818" s="249"/>
      <c r="R1818" s="249"/>
      <c r="S1818" s="249"/>
      <c r="T1818" s="250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51" t="s">
        <v>165</v>
      </c>
      <c r="AU1818" s="251" t="s">
        <v>85</v>
      </c>
      <c r="AV1818" s="13" t="s">
        <v>83</v>
      </c>
      <c r="AW1818" s="13" t="s">
        <v>32</v>
      </c>
      <c r="AX1818" s="13" t="s">
        <v>76</v>
      </c>
      <c r="AY1818" s="251" t="s">
        <v>156</v>
      </c>
    </row>
    <row r="1819" s="14" customFormat="1">
      <c r="A1819" s="14"/>
      <c r="B1819" s="252"/>
      <c r="C1819" s="253"/>
      <c r="D1819" s="243" t="s">
        <v>165</v>
      </c>
      <c r="E1819" s="254" t="s">
        <v>1</v>
      </c>
      <c r="F1819" s="255" t="s">
        <v>1564</v>
      </c>
      <c r="G1819" s="253"/>
      <c r="H1819" s="256">
        <v>208.40000000000001</v>
      </c>
      <c r="I1819" s="257"/>
      <c r="J1819" s="253"/>
      <c r="K1819" s="253"/>
      <c r="L1819" s="258"/>
      <c r="M1819" s="259"/>
      <c r="N1819" s="260"/>
      <c r="O1819" s="260"/>
      <c r="P1819" s="260"/>
      <c r="Q1819" s="260"/>
      <c r="R1819" s="260"/>
      <c r="S1819" s="260"/>
      <c r="T1819" s="261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T1819" s="262" t="s">
        <v>165</v>
      </c>
      <c r="AU1819" s="262" t="s">
        <v>85</v>
      </c>
      <c r="AV1819" s="14" t="s">
        <v>85</v>
      </c>
      <c r="AW1819" s="14" t="s">
        <v>32</v>
      </c>
      <c r="AX1819" s="14" t="s">
        <v>76</v>
      </c>
      <c r="AY1819" s="262" t="s">
        <v>156</v>
      </c>
    </row>
    <row r="1820" s="14" customFormat="1">
      <c r="A1820" s="14"/>
      <c r="B1820" s="252"/>
      <c r="C1820" s="253"/>
      <c r="D1820" s="243" t="s">
        <v>165</v>
      </c>
      <c r="E1820" s="254" t="s">
        <v>1</v>
      </c>
      <c r="F1820" s="255" t="s">
        <v>1565</v>
      </c>
      <c r="G1820" s="253"/>
      <c r="H1820" s="256">
        <v>81.200000000000003</v>
      </c>
      <c r="I1820" s="257"/>
      <c r="J1820" s="253"/>
      <c r="K1820" s="253"/>
      <c r="L1820" s="258"/>
      <c r="M1820" s="259"/>
      <c r="N1820" s="260"/>
      <c r="O1820" s="260"/>
      <c r="P1820" s="260"/>
      <c r="Q1820" s="260"/>
      <c r="R1820" s="260"/>
      <c r="S1820" s="260"/>
      <c r="T1820" s="261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62" t="s">
        <v>165</v>
      </c>
      <c r="AU1820" s="262" t="s">
        <v>85</v>
      </c>
      <c r="AV1820" s="14" t="s">
        <v>85</v>
      </c>
      <c r="AW1820" s="14" t="s">
        <v>32</v>
      </c>
      <c r="AX1820" s="14" t="s">
        <v>76</v>
      </c>
      <c r="AY1820" s="262" t="s">
        <v>156</v>
      </c>
    </row>
    <row r="1821" s="15" customFormat="1">
      <c r="A1821" s="15"/>
      <c r="B1821" s="263"/>
      <c r="C1821" s="264"/>
      <c r="D1821" s="243" t="s">
        <v>165</v>
      </c>
      <c r="E1821" s="265" t="s">
        <v>1</v>
      </c>
      <c r="F1821" s="266" t="s">
        <v>168</v>
      </c>
      <c r="G1821" s="264"/>
      <c r="H1821" s="267">
        <v>3184.8999999999992</v>
      </c>
      <c r="I1821" s="268"/>
      <c r="J1821" s="264"/>
      <c r="K1821" s="264"/>
      <c r="L1821" s="269"/>
      <c r="M1821" s="270"/>
      <c r="N1821" s="271"/>
      <c r="O1821" s="271"/>
      <c r="P1821" s="271"/>
      <c r="Q1821" s="271"/>
      <c r="R1821" s="271"/>
      <c r="S1821" s="271"/>
      <c r="T1821" s="272"/>
      <c r="U1821" s="15"/>
      <c r="V1821" s="15"/>
      <c r="W1821" s="15"/>
      <c r="X1821" s="15"/>
      <c r="Y1821" s="15"/>
      <c r="Z1821" s="15"/>
      <c r="AA1821" s="15"/>
      <c r="AB1821" s="15"/>
      <c r="AC1821" s="15"/>
      <c r="AD1821" s="15"/>
      <c r="AE1821" s="15"/>
      <c r="AT1821" s="273" t="s">
        <v>165</v>
      </c>
      <c r="AU1821" s="273" t="s">
        <v>85</v>
      </c>
      <c r="AV1821" s="15" t="s">
        <v>163</v>
      </c>
      <c r="AW1821" s="15" t="s">
        <v>32</v>
      </c>
      <c r="AX1821" s="15" t="s">
        <v>83</v>
      </c>
      <c r="AY1821" s="273" t="s">
        <v>156</v>
      </c>
    </row>
    <row r="1822" s="2" customFormat="1" ht="24.15" customHeight="1">
      <c r="A1822" s="38"/>
      <c r="B1822" s="39"/>
      <c r="C1822" s="277" t="s">
        <v>1566</v>
      </c>
      <c r="D1822" s="277" t="s">
        <v>355</v>
      </c>
      <c r="E1822" s="278" t="s">
        <v>1567</v>
      </c>
      <c r="F1822" s="279" t="s">
        <v>1568</v>
      </c>
      <c r="G1822" s="280" t="s">
        <v>200</v>
      </c>
      <c r="H1822" s="281">
        <v>0.084000000000000005</v>
      </c>
      <c r="I1822" s="282"/>
      <c r="J1822" s="283">
        <f>ROUND(I1822*H1822,2)</f>
        <v>0</v>
      </c>
      <c r="K1822" s="284"/>
      <c r="L1822" s="285"/>
      <c r="M1822" s="286" t="s">
        <v>1</v>
      </c>
      <c r="N1822" s="287" t="s">
        <v>41</v>
      </c>
      <c r="O1822" s="91"/>
      <c r="P1822" s="237">
        <f>O1822*H1822</f>
        <v>0</v>
      </c>
      <c r="Q1822" s="237">
        <v>1</v>
      </c>
      <c r="R1822" s="237">
        <f>Q1822*H1822</f>
        <v>0.084000000000000005</v>
      </c>
      <c r="S1822" s="237">
        <v>0</v>
      </c>
      <c r="T1822" s="238">
        <f>S1822*H1822</f>
        <v>0</v>
      </c>
      <c r="U1822" s="38"/>
      <c r="V1822" s="38"/>
      <c r="W1822" s="38"/>
      <c r="X1822" s="38"/>
      <c r="Y1822" s="38"/>
      <c r="Z1822" s="38"/>
      <c r="AA1822" s="38"/>
      <c r="AB1822" s="38"/>
      <c r="AC1822" s="38"/>
      <c r="AD1822" s="38"/>
      <c r="AE1822" s="38"/>
      <c r="AR1822" s="239" t="s">
        <v>501</v>
      </c>
      <c r="AT1822" s="239" t="s">
        <v>355</v>
      </c>
      <c r="AU1822" s="239" t="s">
        <v>85</v>
      </c>
      <c r="AY1822" s="17" t="s">
        <v>156</v>
      </c>
      <c r="BE1822" s="240">
        <f>IF(N1822="základní",J1822,0)</f>
        <v>0</v>
      </c>
      <c r="BF1822" s="240">
        <f>IF(N1822="snížená",J1822,0)</f>
        <v>0</v>
      </c>
      <c r="BG1822" s="240">
        <f>IF(N1822="zákl. přenesená",J1822,0)</f>
        <v>0</v>
      </c>
      <c r="BH1822" s="240">
        <f>IF(N1822="sníž. přenesená",J1822,0)</f>
        <v>0</v>
      </c>
      <c r="BI1822" s="240">
        <f>IF(N1822="nulová",J1822,0)</f>
        <v>0</v>
      </c>
      <c r="BJ1822" s="17" t="s">
        <v>83</v>
      </c>
      <c r="BK1822" s="240">
        <f>ROUND(I1822*H1822,2)</f>
        <v>0</v>
      </c>
      <c r="BL1822" s="17" t="s">
        <v>222</v>
      </c>
      <c r="BM1822" s="239" t="s">
        <v>1569</v>
      </c>
    </row>
    <row r="1823" s="13" customFormat="1">
      <c r="A1823" s="13"/>
      <c r="B1823" s="241"/>
      <c r="C1823" s="242"/>
      <c r="D1823" s="243" t="s">
        <v>165</v>
      </c>
      <c r="E1823" s="244" t="s">
        <v>1</v>
      </c>
      <c r="F1823" s="245" t="s">
        <v>1527</v>
      </c>
      <c r="G1823" s="242"/>
      <c r="H1823" s="244" t="s">
        <v>1</v>
      </c>
      <c r="I1823" s="246"/>
      <c r="J1823" s="242"/>
      <c r="K1823" s="242"/>
      <c r="L1823" s="247"/>
      <c r="M1823" s="248"/>
      <c r="N1823" s="249"/>
      <c r="O1823" s="249"/>
      <c r="P1823" s="249"/>
      <c r="Q1823" s="249"/>
      <c r="R1823" s="249"/>
      <c r="S1823" s="249"/>
      <c r="T1823" s="250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51" t="s">
        <v>165</v>
      </c>
      <c r="AU1823" s="251" t="s">
        <v>85</v>
      </c>
      <c r="AV1823" s="13" t="s">
        <v>83</v>
      </c>
      <c r="AW1823" s="13" t="s">
        <v>32</v>
      </c>
      <c r="AX1823" s="13" t="s">
        <v>76</v>
      </c>
      <c r="AY1823" s="251" t="s">
        <v>156</v>
      </c>
    </row>
    <row r="1824" s="13" customFormat="1">
      <c r="A1824" s="13"/>
      <c r="B1824" s="241"/>
      <c r="C1824" s="242"/>
      <c r="D1824" s="243" t="s">
        <v>165</v>
      </c>
      <c r="E1824" s="244" t="s">
        <v>1</v>
      </c>
      <c r="F1824" s="245" t="s">
        <v>1550</v>
      </c>
      <c r="G1824" s="242"/>
      <c r="H1824" s="244" t="s">
        <v>1</v>
      </c>
      <c r="I1824" s="246"/>
      <c r="J1824" s="242"/>
      <c r="K1824" s="242"/>
      <c r="L1824" s="247"/>
      <c r="M1824" s="248"/>
      <c r="N1824" s="249"/>
      <c r="O1824" s="249"/>
      <c r="P1824" s="249"/>
      <c r="Q1824" s="249"/>
      <c r="R1824" s="249"/>
      <c r="S1824" s="249"/>
      <c r="T1824" s="250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51" t="s">
        <v>165</v>
      </c>
      <c r="AU1824" s="251" t="s">
        <v>85</v>
      </c>
      <c r="AV1824" s="13" t="s">
        <v>83</v>
      </c>
      <c r="AW1824" s="13" t="s">
        <v>32</v>
      </c>
      <c r="AX1824" s="13" t="s">
        <v>76</v>
      </c>
      <c r="AY1824" s="251" t="s">
        <v>156</v>
      </c>
    </row>
    <row r="1825" s="14" customFormat="1">
      <c r="A1825" s="14"/>
      <c r="B1825" s="252"/>
      <c r="C1825" s="253"/>
      <c r="D1825" s="243" t="s">
        <v>165</v>
      </c>
      <c r="E1825" s="254" t="s">
        <v>1</v>
      </c>
      <c r="F1825" s="255" t="s">
        <v>1570</v>
      </c>
      <c r="G1825" s="253"/>
      <c r="H1825" s="256">
        <v>0.055</v>
      </c>
      <c r="I1825" s="257"/>
      <c r="J1825" s="253"/>
      <c r="K1825" s="253"/>
      <c r="L1825" s="258"/>
      <c r="M1825" s="259"/>
      <c r="N1825" s="260"/>
      <c r="O1825" s="260"/>
      <c r="P1825" s="260"/>
      <c r="Q1825" s="260"/>
      <c r="R1825" s="260"/>
      <c r="S1825" s="260"/>
      <c r="T1825" s="261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T1825" s="262" t="s">
        <v>165</v>
      </c>
      <c r="AU1825" s="262" t="s">
        <v>85</v>
      </c>
      <c r="AV1825" s="14" t="s">
        <v>85</v>
      </c>
      <c r="AW1825" s="14" t="s">
        <v>32</v>
      </c>
      <c r="AX1825" s="14" t="s">
        <v>76</v>
      </c>
      <c r="AY1825" s="262" t="s">
        <v>156</v>
      </c>
    </row>
    <row r="1826" s="14" customFormat="1">
      <c r="A1826" s="14"/>
      <c r="B1826" s="252"/>
      <c r="C1826" s="253"/>
      <c r="D1826" s="243" t="s">
        <v>165</v>
      </c>
      <c r="E1826" s="254" t="s">
        <v>1</v>
      </c>
      <c r="F1826" s="255" t="s">
        <v>1571</v>
      </c>
      <c r="G1826" s="253"/>
      <c r="H1826" s="256">
        <v>0.02</v>
      </c>
      <c r="I1826" s="257"/>
      <c r="J1826" s="253"/>
      <c r="K1826" s="253"/>
      <c r="L1826" s="258"/>
      <c r="M1826" s="259"/>
      <c r="N1826" s="260"/>
      <c r="O1826" s="260"/>
      <c r="P1826" s="260"/>
      <c r="Q1826" s="260"/>
      <c r="R1826" s="260"/>
      <c r="S1826" s="260"/>
      <c r="T1826" s="261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T1826" s="262" t="s">
        <v>165</v>
      </c>
      <c r="AU1826" s="262" t="s">
        <v>85</v>
      </c>
      <c r="AV1826" s="14" t="s">
        <v>85</v>
      </c>
      <c r="AW1826" s="14" t="s">
        <v>32</v>
      </c>
      <c r="AX1826" s="14" t="s">
        <v>76</v>
      </c>
      <c r="AY1826" s="262" t="s">
        <v>156</v>
      </c>
    </row>
    <row r="1827" s="14" customFormat="1">
      <c r="A1827" s="14"/>
      <c r="B1827" s="252"/>
      <c r="C1827" s="253"/>
      <c r="D1827" s="243" t="s">
        <v>165</v>
      </c>
      <c r="E1827" s="254" t="s">
        <v>1</v>
      </c>
      <c r="F1827" s="255" t="s">
        <v>1572</v>
      </c>
      <c r="G1827" s="253"/>
      <c r="H1827" s="256">
        <v>0.0089999999999999993</v>
      </c>
      <c r="I1827" s="257"/>
      <c r="J1827" s="253"/>
      <c r="K1827" s="253"/>
      <c r="L1827" s="258"/>
      <c r="M1827" s="259"/>
      <c r="N1827" s="260"/>
      <c r="O1827" s="260"/>
      <c r="P1827" s="260"/>
      <c r="Q1827" s="260"/>
      <c r="R1827" s="260"/>
      <c r="S1827" s="260"/>
      <c r="T1827" s="261"/>
      <c r="U1827" s="14"/>
      <c r="V1827" s="14"/>
      <c r="W1827" s="14"/>
      <c r="X1827" s="14"/>
      <c r="Y1827" s="14"/>
      <c r="Z1827" s="14"/>
      <c r="AA1827" s="14"/>
      <c r="AB1827" s="14"/>
      <c r="AC1827" s="14"/>
      <c r="AD1827" s="14"/>
      <c r="AE1827" s="14"/>
      <c r="AT1827" s="262" t="s">
        <v>165</v>
      </c>
      <c r="AU1827" s="262" t="s">
        <v>85</v>
      </c>
      <c r="AV1827" s="14" t="s">
        <v>85</v>
      </c>
      <c r="AW1827" s="14" t="s">
        <v>32</v>
      </c>
      <c r="AX1827" s="14" t="s">
        <v>76</v>
      </c>
      <c r="AY1827" s="262" t="s">
        <v>156</v>
      </c>
    </row>
    <row r="1828" s="15" customFormat="1">
      <c r="A1828" s="15"/>
      <c r="B1828" s="263"/>
      <c r="C1828" s="264"/>
      <c r="D1828" s="243" t="s">
        <v>165</v>
      </c>
      <c r="E1828" s="265" t="s">
        <v>1</v>
      </c>
      <c r="F1828" s="266" t="s">
        <v>168</v>
      </c>
      <c r="G1828" s="264"/>
      <c r="H1828" s="267">
        <v>0.083999999999999991</v>
      </c>
      <c r="I1828" s="268"/>
      <c r="J1828" s="264"/>
      <c r="K1828" s="264"/>
      <c r="L1828" s="269"/>
      <c r="M1828" s="270"/>
      <c r="N1828" s="271"/>
      <c r="O1828" s="271"/>
      <c r="P1828" s="271"/>
      <c r="Q1828" s="271"/>
      <c r="R1828" s="271"/>
      <c r="S1828" s="271"/>
      <c r="T1828" s="272"/>
      <c r="U1828" s="15"/>
      <c r="V1828" s="15"/>
      <c r="W1828" s="15"/>
      <c r="X1828" s="15"/>
      <c r="Y1828" s="15"/>
      <c r="Z1828" s="15"/>
      <c r="AA1828" s="15"/>
      <c r="AB1828" s="15"/>
      <c r="AC1828" s="15"/>
      <c r="AD1828" s="15"/>
      <c r="AE1828" s="15"/>
      <c r="AT1828" s="273" t="s">
        <v>165</v>
      </c>
      <c r="AU1828" s="273" t="s">
        <v>85</v>
      </c>
      <c r="AV1828" s="15" t="s">
        <v>163</v>
      </c>
      <c r="AW1828" s="15" t="s">
        <v>32</v>
      </c>
      <c r="AX1828" s="15" t="s">
        <v>83</v>
      </c>
      <c r="AY1828" s="273" t="s">
        <v>156</v>
      </c>
    </row>
    <row r="1829" s="2" customFormat="1" ht="24.15" customHeight="1">
      <c r="A1829" s="38"/>
      <c r="B1829" s="39"/>
      <c r="C1829" s="277" t="s">
        <v>1573</v>
      </c>
      <c r="D1829" s="277" t="s">
        <v>355</v>
      </c>
      <c r="E1829" s="278" t="s">
        <v>1574</v>
      </c>
      <c r="F1829" s="279" t="s">
        <v>1575</v>
      </c>
      <c r="G1829" s="280" t="s">
        <v>200</v>
      </c>
      <c r="H1829" s="281">
        <v>0.72899999999999998</v>
      </c>
      <c r="I1829" s="282"/>
      <c r="J1829" s="283">
        <f>ROUND(I1829*H1829,2)</f>
        <v>0</v>
      </c>
      <c r="K1829" s="284"/>
      <c r="L1829" s="285"/>
      <c r="M1829" s="286" t="s">
        <v>1</v>
      </c>
      <c r="N1829" s="287" t="s">
        <v>41</v>
      </c>
      <c r="O1829" s="91"/>
      <c r="P1829" s="237">
        <f>O1829*H1829</f>
        <v>0</v>
      </c>
      <c r="Q1829" s="237">
        <v>1</v>
      </c>
      <c r="R1829" s="237">
        <f>Q1829*H1829</f>
        <v>0.72899999999999998</v>
      </c>
      <c r="S1829" s="237">
        <v>0</v>
      </c>
      <c r="T1829" s="238">
        <f>S1829*H1829</f>
        <v>0</v>
      </c>
      <c r="U1829" s="38"/>
      <c r="V1829" s="38"/>
      <c r="W1829" s="38"/>
      <c r="X1829" s="38"/>
      <c r="Y1829" s="38"/>
      <c r="Z1829" s="38"/>
      <c r="AA1829" s="38"/>
      <c r="AB1829" s="38"/>
      <c r="AC1829" s="38"/>
      <c r="AD1829" s="38"/>
      <c r="AE1829" s="38"/>
      <c r="AR1829" s="239" t="s">
        <v>501</v>
      </c>
      <c r="AT1829" s="239" t="s">
        <v>355</v>
      </c>
      <c r="AU1829" s="239" t="s">
        <v>85</v>
      </c>
      <c r="AY1829" s="17" t="s">
        <v>156</v>
      </c>
      <c r="BE1829" s="240">
        <f>IF(N1829="základní",J1829,0)</f>
        <v>0</v>
      </c>
      <c r="BF1829" s="240">
        <f>IF(N1829="snížená",J1829,0)</f>
        <v>0</v>
      </c>
      <c r="BG1829" s="240">
        <f>IF(N1829="zákl. přenesená",J1829,0)</f>
        <v>0</v>
      </c>
      <c r="BH1829" s="240">
        <f>IF(N1829="sníž. přenesená",J1829,0)</f>
        <v>0</v>
      </c>
      <c r="BI1829" s="240">
        <f>IF(N1829="nulová",J1829,0)</f>
        <v>0</v>
      </c>
      <c r="BJ1829" s="17" t="s">
        <v>83</v>
      </c>
      <c r="BK1829" s="240">
        <f>ROUND(I1829*H1829,2)</f>
        <v>0</v>
      </c>
      <c r="BL1829" s="17" t="s">
        <v>222</v>
      </c>
      <c r="BM1829" s="239" t="s">
        <v>1576</v>
      </c>
    </row>
    <row r="1830" s="13" customFormat="1">
      <c r="A1830" s="13"/>
      <c r="B1830" s="241"/>
      <c r="C1830" s="242"/>
      <c r="D1830" s="243" t="s">
        <v>165</v>
      </c>
      <c r="E1830" s="244" t="s">
        <v>1</v>
      </c>
      <c r="F1830" s="245" t="s">
        <v>1527</v>
      </c>
      <c r="G1830" s="242"/>
      <c r="H1830" s="244" t="s">
        <v>1</v>
      </c>
      <c r="I1830" s="246"/>
      <c r="J1830" s="242"/>
      <c r="K1830" s="242"/>
      <c r="L1830" s="247"/>
      <c r="M1830" s="248"/>
      <c r="N1830" s="249"/>
      <c r="O1830" s="249"/>
      <c r="P1830" s="249"/>
      <c r="Q1830" s="249"/>
      <c r="R1830" s="249"/>
      <c r="S1830" s="249"/>
      <c r="T1830" s="250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51" t="s">
        <v>165</v>
      </c>
      <c r="AU1830" s="251" t="s">
        <v>85</v>
      </c>
      <c r="AV1830" s="13" t="s">
        <v>83</v>
      </c>
      <c r="AW1830" s="13" t="s">
        <v>32</v>
      </c>
      <c r="AX1830" s="13" t="s">
        <v>76</v>
      </c>
      <c r="AY1830" s="251" t="s">
        <v>156</v>
      </c>
    </row>
    <row r="1831" s="13" customFormat="1">
      <c r="A1831" s="13"/>
      <c r="B1831" s="241"/>
      <c r="C1831" s="242"/>
      <c r="D1831" s="243" t="s">
        <v>165</v>
      </c>
      <c r="E1831" s="244" t="s">
        <v>1</v>
      </c>
      <c r="F1831" s="245" t="s">
        <v>1554</v>
      </c>
      <c r="G1831" s="242"/>
      <c r="H1831" s="244" t="s">
        <v>1</v>
      </c>
      <c r="I1831" s="246"/>
      <c r="J1831" s="242"/>
      <c r="K1831" s="242"/>
      <c r="L1831" s="247"/>
      <c r="M1831" s="248"/>
      <c r="N1831" s="249"/>
      <c r="O1831" s="249"/>
      <c r="P1831" s="249"/>
      <c r="Q1831" s="249"/>
      <c r="R1831" s="249"/>
      <c r="S1831" s="249"/>
      <c r="T1831" s="250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T1831" s="251" t="s">
        <v>165</v>
      </c>
      <c r="AU1831" s="251" t="s">
        <v>85</v>
      </c>
      <c r="AV1831" s="13" t="s">
        <v>83</v>
      </c>
      <c r="AW1831" s="13" t="s">
        <v>32</v>
      </c>
      <c r="AX1831" s="13" t="s">
        <v>76</v>
      </c>
      <c r="AY1831" s="251" t="s">
        <v>156</v>
      </c>
    </row>
    <row r="1832" s="14" customFormat="1">
      <c r="A1832" s="14"/>
      <c r="B1832" s="252"/>
      <c r="C1832" s="253"/>
      <c r="D1832" s="243" t="s">
        <v>165</v>
      </c>
      <c r="E1832" s="254" t="s">
        <v>1</v>
      </c>
      <c r="F1832" s="255" t="s">
        <v>1577</v>
      </c>
      <c r="G1832" s="253"/>
      <c r="H1832" s="256">
        <v>0.001</v>
      </c>
      <c r="I1832" s="257"/>
      <c r="J1832" s="253"/>
      <c r="K1832" s="253"/>
      <c r="L1832" s="258"/>
      <c r="M1832" s="259"/>
      <c r="N1832" s="260"/>
      <c r="O1832" s="260"/>
      <c r="P1832" s="260"/>
      <c r="Q1832" s="260"/>
      <c r="R1832" s="260"/>
      <c r="S1832" s="260"/>
      <c r="T1832" s="261"/>
      <c r="U1832" s="14"/>
      <c r="V1832" s="14"/>
      <c r="W1832" s="14"/>
      <c r="X1832" s="14"/>
      <c r="Y1832" s="14"/>
      <c r="Z1832" s="14"/>
      <c r="AA1832" s="14"/>
      <c r="AB1832" s="14"/>
      <c r="AC1832" s="14"/>
      <c r="AD1832" s="14"/>
      <c r="AE1832" s="14"/>
      <c r="AT1832" s="262" t="s">
        <v>165</v>
      </c>
      <c r="AU1832" s="262" t="s">
        <v>85</v>
      </c>
      <c r="AV1832" s="14" t="s">
        <v>85</v>
      </c>
      <c r="AW1832" s="14" t="s">
        <v>32</v>
      </c>
      <c r="AX1832" s="14" t="s">
        <v>76</v>
      </c>
      <c r="AY1832" s="262" t="s">
        <v>156</v>
      </c>
    </row>
    <row r="1833" s="14" customFormat="1">
      <c r="A1833" s="14"/>
      <c r="B1833" s="252"/>
      <c r="C1833" s="253"/>
      <c r="D1833" s="243" t="s">
        <v>165</v>
      </c>
      <c r="E1833" s="254" t="s">
        <v>1</v>
      </c>
      <c r="F1833" s="255" t="s">
        <v>1578</v>
      </c>
      <c r="G1833" s="253"/>
      <c r="H1833" s="256">
        <v>0.035999999999999997</v>
      </c>
      <c r="I1833" s="257"/>
      <c r="J1833" s="253"/>
      <c r="K1833" s="253"/>
      <c r="L1833" s="258"/>
      <c r="M1833" s="259"/>
      <c r="N1833" s="260"/>
      <c r="O1833" s="260"/>
      <c r="P1833" s="260"/>
      <c r="Q1833" s="260"/>
      <c r="R1833" s="260"/>
      <c r="S1833" s="260"/>
      <c r="T1833" s="261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62" t="s">
        <v>165</v>
      </c>
      <c r="AU1833" s="262" t="s">
        <v>85</v>
      </c>
      <c r="AV1833" s="14" t="s">
        <v>85</v>
      </c>
      <c r="AW1833" s="14" t="s">
        <v>32</v>
      </c>
      <c r="AX1833" s="14" t="s">
        <v>76</v>
      </c>
      <c r="AY1833" s="262" t="s">
        <v>156</v>
      </c>
    </row>
    <row r="1834" s="14" customFormat="1">
      <c r="A1834" s="14"/>
      <c r="B1834" s="252"/>
      <c r="C1834" s="253"/>
      <c r="D1834" s="243" t="s">
        <v>165</v>
      </c>
      <c r="E1834" s="254" t="s">
        <v>1</v>
      </c>
      <c r="F1834" s="255" t="s">
        <v>1579</v>
      </c>
      <c r="G1834" s="253"/>
      <c r="H1834" s="256">
        <v>0.27400000000000002</v>
      </c>
      <c r="I1834" s="257"/>
      <c r="J1834" s="253"/>
      <c r="K1834" s="253"/>
      <c r="L1834" s="258"/>
      <c r="M1834" s="259"/>
      <c r="N1834" s="260"/>
      <c r="O1834" s="260"/>
      <c r="P1834" s="260"/>
      <c r="Q1834" s="260"/>
      <c r="R1834" s="260"/>
      <c r="S1834" s="260"/>
      <c r="T1834" s="261"/>
      <c r="U1834" s="14"/>
      <c r="V1834" s="14"/>
      <c r="W1834" s="14"/>
      <c r="X1834" s="14"/>
      <c r="Y1834" s="14"/>
      <c r="Z1834" s="14"/>
      <c r="AA1834" s="14"/>
      <c r="AB1834" s="14"/>
      <c r="AC1834" s="14"/>
      <c r="AD1834" s="14"/>
      <c r="AE1834" s="14"/>
      <c r="AT1834" s="262" t="s">
        <v>165</v>
      </c>
      <c r="AU1834" s="262" t="s">
        <v>85</v>
      </c>
      <c r="AV1834" s="14" t="s">
        <v>85</v>
      </c>
      <c r="AW1834" s="14" t="s">
        <v>32</v>
      </c>
      <c r="AX1834" s="14" t="s">
        <v>76</v>
      </c>
      <c r="AY1834" s="262" t="s">
        <v>156</v>
      </c>
    </row>
    <row r="1835" s="14" customFormat="1">
      <c r="A1835" s="14"/>
      <c r="B1835" s="252"/>
      <c r="C1835" s="253"/>
      <c r="D1835" s="243" t="s">
        <v>165</v>
      </c>
      <c r="E1835" s="254" t="s">
        <v>1</v>
      </c>
      <c r="F1835" s="255" t="s">
        <v>1580</v>
      </c>
      <c r="G1835" s="253"/>
      <c r="H1835" s="256">
        <v>0.214</v>
      </c>
      <c r="I1835" s="257"/>
      <c r="J1835" s="253"/>
      <c r="K1835" s="253"/>
      <c r="L1835" s="258"/>
      <c r="M1835" s="259"/>
      <c r="N1835" s="260"/>
      <c r="O1835" s="260"/>
      <c r="P1835" s="260"/>
      <c r="Q1835" s="260"/>
      <c r="R1835" s="260"/>
      <c r="S1835" s="260"/>
      <c r="T1835" s="261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T1835" s="262" t="s">
        <v>165</v>
      </c>
      <c r="AU1835" s="262" t="s">
        <v>85</v>
      </c>
      <c r="AV1835" s="14" t="s">
        <v>85</v>
      </c>
      <c r="AW1835" s="14" t="s">
        <v>32</v>
      </c>
      <c r="AX1835" s="14" t="s">
        <v>76</v>
      </c>
      <c r="AY1835" s="262" t="s">
        <v>156</v>
      </c>
    </row>
    <row r="1836" s="14" customFormat="1">
      <c r="A1836" s="14"/>
      <c r="B1836" s="252"/>
      <c r="C1836" s="253"/>
      <c r="D1836" s="243" t="s">
        <v>165</v>
      </c>
      <c r="E1836" s="254" t="s">
        <v>1</v>
      </c>
      <c r="F1836" s="255" t="s">
        <v>1581</v>
      </c>
      <c r="G1836" s="253"/>
      <c r="H1836" s="256">
        <v>0.060999999999999999</v>
      </c>
      <c r="I1836" s="257"/>
      <c r="J1836" s="253"/>
      <c r="K1836" s="253"/>
      <c r="L1836" s="258"/>
      <c r="M1836" s="259"/>
      <c r="N1836" s="260"/>
      <c r="O1836" s="260"/>
      <c r="P1836" s="260"/>
      <c r="Q1836" s="260"/>
      <c r="R1836" s="260"/>
      <c r="S1836" s="260"/>
      <c r="T1836" s="261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62" t="s">
        <v>165</v>
      </c>
      <c r="AU1836" s="262" t="s">
        <v>85</v>
      </c>
      <c r="AV1836" s="14" t="s">
        <v>85</v>
      </c>
      <c r="AW1836" s="14" t="s">
        <v>32</v>
      </c>
      <c r="AX1836" s="14" t="s">
        <v>76</v>
      </c>
      <c r="AY1836" s="262" t="s">
        <v>156</v>
      </c>
    </row>
    <row r="1837" s="14" customFormat="1">
      <c r="A1837" s="14"/>
      <c r="B1837" s="252"/>
      <c r="C1837" s="253"/>
      <c r="D1837" s="243" t="s">
        <v>165</v>
      </c>
      <c r="E1837" s="254" t="s">
        <v>1</v>
      </c>
      <c r="F1837" s="255" t="s">
        <v>1582</v>
      </c>
      <c r="G1837" s="253"/>
      <c r="H1837" s="256">
        <v>0.078</v>
      </c>
      <c r="I1837" s="257"/>
      <c r="J1837" s="253"/>
      <c r="K1837" s="253"/>
      <c r="L1837" s="258"/>
      <c r="M1837" s="259"/>
      <c r="N1837" s="260"/>
      <c r="O1837" s="260"/>
      <c r="P1837" s="260"/>
      <c r="Q1837" s="260"/>
      <c r="R1837" s="260"/>
      <c r="S1837" s="260"/>
      <c r="T1837" s="261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62" t="s">
        <v>165</v>
      </c>
      <c r="AU1837" s="262" t="s">
        <v>85</v>
      </c>
      <c r="AV1837" s="14" t="s">
        <v>85</v>
      </c>
      <c r="AW1837" s="14" t="s">
        <v>32</v>
      </c>
      <c r="AX1837" s="14" t="s">
        <v>76</v>
      </c>
      <c r="AY1837" s="262" t="s">
        <v>156</v>
      </c>
    </row>
    <row r="1838" s="14" customFormat="1">
      <c r="A1838" s="14"/>
      <c r="B1838" s="252"/>
      <c r="C1838" s="253"/>
      <c r="D1838" s="243" t="s">
        <v>165</v>
      </c>
      <c r="E1838" s="254" t="s">
        <v>1</v>
      </c>
      <c r="F1838" s="255" t="s">
        <v>1583</v>
      </c>
      <c r="G1838" s="253"/>
      <c r="H1838" s="256">
        <v>0.031</v>
      </c>
      <c r="I1838" s="257"/>
      <c r="J1838" s="253"/>
      <c r="K1838" s="253"/>
      <c r="L1838" s="258"/>
      <c r="M1838" s="259"/>
      <c r="N1838" s="260"/>
      <c r="O1838" s="260"/>
      <c r="P1838" s="260"/>
      <c r="Q1838" s="260"/>
      <c r="R1838" s="260"/>
      <c r="S1838" s="260"/>
      <c r="T1838" s="261"/>
      <c r="U1838" s="14"/>
      <c r="V1838" s="14"/>
      <c r="W1838" s="14"/>
      <c r="X1838" s="14"/>
      <c r="Y1838" s="14"/>
      <c r="Z1838" s="14"/>
      <c r="AA1838" s="14"/>
      <c r="AB1838" s="14"/>
      <c r="AC1838" s="14"/>
      <c r="AD1838" s="14"/>
      <c r="AE1838" s="14"/>
      <c r="AT1838" s="262" t="s">
        <v>165</v>
      </c>
      <c r="AU1838" s="262" t="s">
        <v>85</v>
      </c>
      <c r="AV1838" s="14" t="s">
        <v>85</v>
      </c>
      <c r="AW1838" s="14" t="s">
        <v>32</v>
      </c>
      <c r="AX1838" s="14" t="s">
        <v>76</v>
      </c>
      <c r="AY1838" s="262" t="s">
        <v>156</v>
      </c>
    </row>
    <row r="1839" s="14" customFormat="1">
      <c r="A1839" s="14"/>
      <c r="B1839" s="252"/>
      <c r="C1839" s="253"/>
      <c r="D1839" s="243" t="s">
        <v>165</v>
      </c>
      <c r="E1839" s="254" t="s">
        <v>1</v>
      </c>
      <c r="F1839" s="255" t="s">
        <v>1584</v>
      </c>
      <c r="G1839" s="253"/>
      <c r="H1839" s="256">
        <v>0.019</v>
      </c>
      <c r="I1839" s="257"/>
      <c r="J1839" s="253"/>
      <c r="K1839" s="253"/>
      <c r="L1839" s="258"/>
      <c r="M1839" s="259"/>
      <c r="N1839" s="260"/>
      <c r="O1839" s="260"/>
      <c r="P1839" s="260"/>
      <c r="Q1839" s="260"/>
      <c r="R1839" s="260"/>
      <c r="S1839" s="260"/>
      <c r="T1839" s="261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T1839" s="262" t="s">
        <v>165</v>
      </c>
      <c r="AU1839" s="262" t="s">
        <v>85</v>
      </c>
      <c r="AV1839" s="14" t="s">
        <v>85</v>
      </c>
      <c r="AW1839" s="14" t="s">
        <v>32</v>
      </c>
      <c r="AX1839" s="14" t="s">
        <v>76</v>
      </c>
      <c r="AY1839" s="262" t="s">
        <v>156</v>
      </c>
    </row>
    <row r="1840" s="14" customFormat="1">
      <c r="A1840" s="14"/>
      <c r="B1840" s="252"/>
      <c r="C1840" s="253"/>
      <c r="D1840" s="243" t="s">
        <v>165</v>
      </c>
      <c r="E1840" s="254" t="s">
        <v>1</v>
      </c>
      <c r="F1840" s="255" t="s">
        <v>1585</v>
      </c>
      <c r="G1840" s="253"/>
      <c r="H1840" s="256">
        <v>0.0070000000000000001</v>
      </c>
      <c r="I1840" s="257"/>
      <c r="J1840" s="253"/>
      <c r="K1840" s="253"/>
      <c r="L1840" s="258"/>
      <c r="M1840" s="259"/>
      <c r="N1840" s="260"/>
      <c r="O1840" s="260"/>
      <c r="P1840" s="260"/>
      <c r="Q1840" s="260"/>
      <c r="R1840" s="260"/>
      <c r="S1840" s="260"/>
      <c r="T1840" s="261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T1840" s="262" t="s">
        <v>165</v>
      </c>
      <c r="AU1840" s="262" t="s">
        <v>85</v>
      </c>
      <c r="AV1840" s="14" t="s">
        <v>85</v>
      </c>
      <c r="AW1840" s="14" t="s">
        <v>32</v>
      </c>
      <c r="AX1840" s="14" t="s">
        <v>76</v>
      </c>
      <c r="AY1840" s="262" t="s">
        <v>156</v>
      </c>
    </row>
    <row r="1841" s="14" customFormat="1">
      <c r="A1841" s="14"/>
      <c r="B1841" s="252"/>
      <c r="C1841" s="253"/>
      <c r="D1841" s="243" t="s">
        <v>165</v>
      </c>
      <c r="E1841" s="254" t="s">
        <v>1</v>
      </c>
      <c r="F1841" s="255" t="s">
        <v>1586</v>
      </c>
      <c r="G1841" s="253"/>
      <c r="H1841" s="256">
        <v>0.0080000000000000002</v>
      </c>
      <c r="I1841" s="257"/>
      <c r="J1841" s="253"/>
      <c r="K1841" s="253"/>
      <c r="L1841" s="258"/>
      <c r="M1841" s="259"/>
      <c r="N1841" s="260"/>
      <c r="O1841" s="260"/>
      <c r="P1841" s="260"/>
      <c r="Q1841" s="260"/>
      <c r="R1841" s="260"/>
      <c r="S1841" s="260"/>
      <c r="T1841" s="261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T1841" s="262" t="s">
        <v>165</v>
      </c>
      <c r="AU1841" s="262" t="s">
        <v>85</v>
      </c>
      <c r="AV1841" s="14" t="s">
        <v>85</v>
      </c>
      <c r="AW1841" s="14" t="s">
        <v>32</v>
      </c>
      <c r="AX1841" s="14" t="s">
        <v>76</v>
      </c>
      <c r="AY1841" s="262" t="s">
        <v>156</v>
      </c>
    </row>
    <row r="1842" s="15" customFormat="1">
      <c r="A1842" s="15"/>
      <c r="B1842" s="263"/>
      <c r="C1842" s="264"/>
      <c r="D1842" s="243" t="s">
        <v>165</v>
      </c>
      <c r="E1842" s="265" t="s">
        <v>1</v>
      </c>
      <c r="F1842" s="266" t="s">
        <v>168</v>
      </c>
      <c r="G1842" s="264"/>
      <c r="H1842" s="267">
        <v>0.72900000000000009</v>
      </c>
      <c r="I1842" s="268"/>
      <c r="J1842" s="264"/>
      <c r="K1842" s="264"/>
      <c r="L1842" s="269"/>
      <c r="M1842" s="270"/>
      <c r="N1842" s="271"/>
      <c r="O1842" s="271"/>
      <c r="P1842" s="271"/>
      <c r="Q1842" s="271"/>
      <c r="R1842" s="271"/>
      <c r="S1842" s="271"/>
      <c r="T1842" s="272"/>
      <c r="U1842" s="15"/>
      <c r="V1842" s="15"/>
      <c r="W1842" s="15"/>
      <c r="X1842" s="15"/>
      <c r="Y1842" s="15"/>
      <c r="Z1842" s="15"/>
      <c r="AA1842" s="15"/>
      <c r="AB1842" s="15"/>
      <c r="AC1842" s="15"/>
      <c r="AD1842" s="15"/>
      <c r="AE1842" s="15"/>
      <c r="AT1842" s="273" t="s">
        <v>165</v>
      </c>
      <c r="AU1842" s="273" t="s">
        <v>85</v>
      </c>
      <c r="AV1842" s="15" t="s">
        <v>163</v>
      </c>
      <c r="AW1842" s="15" t="s">
        <v>32</v>
      </c>
      <c r="AX1842" s="15" t="s">
        <v>83</v>
      </c>
      <c r="AY1842" s="273" t="s">
        <v>156</v>
      </c>
    </row>
    <row r="1843" s="2" customFormat="1" ht="24.15" customHeight="1">
      <c r="A1843" s="38"/>
      <c r="B1843" s="39"/>
      <c r="C1843" s="277" t="s">
        <v>1587</v>
      </c>
      <c r="D1843" s="277" t="s">
        <v>355</v>
      </c>
      <c r="E1843" s="278" t="s">
        <v>1588</v>
      </c>
      <c r="F1843" s="279" t="s">
        <v>1589</v>
      </c>
      <c r="G1843" s="280" t="s">
        <v>200</v>
      </c>
      <c r="H1843" s="281">
        <v>0.34999999999999998</v>
      </c>
      <c r="I1843" s="282"/>
      <c r="J1843" s="283">
        <f>ROUND(I1843*H1843,2)</f>
        <v>0</v>
      </c>
      <c r="K1843" s="284"/>
      <c r="L1843" s="285"/>
      <c r="M1843" s="286" t="s">
        <v>1</v>
      </c>
      <c r="N1843" s="287" t="s">
        <v>41</v>
      </c>
      <c r="O1843" s="91"/>
      <c r="P1843" s="237">
        <f>O1843*H1843</f>
        <v>0</v>
      </c>
      <c r="Q1843" s="237">
        <v>1</v>
      </c>
      <c r="R1843" s="237">
        <f>Q1843*H1843</f>
        <v>0.34999999999999998</v>
      </c>
      <c r="S1843" s="237">
        <v>0</v>
      </c>
      <c r="T1843" s="238">
        <f>S1843*H1843</f>
        <v>0</v>
      </c>
      <c r="U1843" s="38"/>
      <c r="V1843" s="38"/>
      <c r="W1843" s="38"/>
      <c r="X1843" s="38"/>
      <c r="Y1843" s="38"/>
      <c r="Z1843" s="38"/>
      <c r="AA1843" s="38"/>
      <c r="AB1843" s="38"/>
      <c r="AC1843" s="38"/>
      <c r="AD1843" s="38"/>
      <c r="AE1843" s="38"/>
      <c r="AR1843" s="239" t="s">
        <v>501</v>
      </c>
      <c r="AT1843" s="239" t="s">
        <v>355</v>
      </c>
      <c r="AU1843" s="239" t="s">
        <v>85</v>
      </c>
      <c r="AY1843" s="17" t="s">
        <v>156</v>
      </c>
      <c r="BE1843" s="240">
        <f>IF(N1843="základní",J1843,0)</f>
        <v>0</v>
      </c>
      <c r="BF1843" s="240">
        <f>IF(N1843="snížená",J1843,0)</f>
        <v>0</v>
      </c>
      <c r="BG1843" s="240">
        <f>IF(N1843="zákl. přenesená",J1843,0)</f>
        <v>0</v>
      </c>
      <c r="BH1843" s="240">
        <f>IF(N1843="sníž. přenesená",J1843,0)</f>
        <v>0</v>
      </c>
      <c r="BI1843" s="240">
        <f>IF(N1843="nulová",J1843,0)</f>
        <v>0</v>
      </c>
      <c r="BJ1843" s="17" t="s">
        <v>83</v>
      </c>
      <c r="BK1843" s="240">
        <f>ROUND(I1843*H1843,2)</f>
        <v>0</v>
      </c>
      <c r="BL1843" s="17" t="s">
        <v>222</v>
      </c>
      <c r="BM1843" s="239" t="s">
        <v>1590</v>
      </c>
    </row>
    <row r="1844" s="13" customFormat="1">
      <c r="A1844" s="13"/>
      <c r="B1844" s="241"/>
      <c r="C1844" s="242"/>
      <c r="D1844" s="243" t="s">
        <v>165</v>
      </c>
      <c r="E1844" s="244" t="s">
        <v>1</v>
      </c>
      <c r="F1844" s="245" t="s">
        <v>1527</v>
      </c>
      <c r="G1844" s="242"/>
      <c r="H1844" s="244" t="s">
        <v>1</v>
      </c>
      <c r="I1844" s="246"/>
      <c r="J1844" s="242"/>
      <c r="K1844" s="242"/>
      <c r="L1844" s="247"/>
      <c r="M1844" s="248"/>
      <c r="N1844" s="249"/>
      <c r="O1844" s="249"/>
      <c r="P1844" s="249"/>
      <c r="Q1844" s="249"/>
      <c r="R1844" s="249"/>
      <c r="S1844" s="249"/>
      <c r="T1844" s="250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T1844" s="251" t="s">
        <v>165</v>
      </c>
      <c r="AU1844" s="251" t="s">
        <v>85</v>
      </c>
      <c r="AV1844" s="13" t="s">
        <v>83</v>
      </c>
      <c r="AW1844" s="13" t="s">
        <v>32</v>
      </c>
      <c r="AX1844" s="13" t="s">
        <v>76</v>
      </c>
      <c r="AY1844" s="251" t="s">
        <v>156</v>
      </c>
    </row>
    <row r="1845" s="13" customFormat="1">
      <c r="A1845" s="13"/>
      <c r="B1845" s="241"/>
      <c r="C1845" s="242"/>
      <c r="D1845" s="243" t="s">
        <v>165</v>
      </c>
      <c r="E1845" s="244" t="s">
        <v>1</v>
      </c>
      <c r="F1845" s="245" t="s">
        <v>1528</v>
      </c>
      <c r="G1845" s="242"/>
      <c r="H1845" s="244" t="s">
        <v>1</v>
      </c>
      <c r="I1845" s="246"/>
      <c r="J1845" s="242"/>
      <c r="K1845" s="242"/>
      <c r="L1845" s="247"/>
      <c r="M1845" s="248"/>
      <c r="N1845" s="249"/>
      <c r="O1845" s="249"/>
      <c r="P1845" s="249"/>
      <c r="Q1845" s="249"/>
      <c r="R1845" s="249"/>
      <c r="S1845" s="249"/>
      <c r="T1845" s="250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T1845" s="251" t="s">
        <v>165</v>
      </c>
      <c r="AU1845" s="251" t="s">
        <v>85</v>
      </c>
      <c r="AV1845" s="13" t="s">
        <v>83</v>
      </c>
      <c r="AW1845" s="13" t="s">
        <v>32</v>
      </c>
      <c r="AX1845" s="13" t="s">
        <v>76</v>
      </c>
      <c r="AY1845" s="251" t="s">
        <v>156</v>
      </c>
    </row>
    <row r="1846" s="14" customFormat="1">
      <c r="A1846" s="14"/>
      <c r="B1846" s="252"/>
      <c r="C1846" s="253"/>
      <c r="D1846" s="243" t="s">
        <v>165</v>
      </c>
      <c r="E1846" s="254" t="s">
        <v>1</v>
      </c>
      <c r="F1846" s="255" t="s">
        <v>1591</v>
      </c>
      <c r="G1846" s="253"/>
      <c r="H1846" s="256">
        <v>0.039</v>
      </c>
      <c r="I1846" s="257"/>
      <c r="J1846" s="253"/>
      <c r="K1846" s="253"/>
      <c r="L1846" s="258"/>
      <c r="M1846" s="259"/>
      <c r="N1846" s="260"/>
      <c r="O1846" s="260"/>
      <c r="P1846" s="260"/>
      <c r="Q1846" s="260"/>
      <c r="R1846" s="260"/>
      <c r="S1846" s="260"/>
      <c r="T1846" s="261"/>
      <c r="U1846" s="14"/>
      <c r="V1846" s="14"/>
      <c r="W1846" s="14"/>
      <c r="X1846" s="14"/>
      <c r="Y1846" s="14"/>
      <c r="Z1846" s="14"/>
      <c r="AA1846" s="14"/>
      <c r="AB1846" s="14"/>
      <c r="AC1846" s="14"/>
      <c r="AD1846" s="14"/>
      <c r="AE1846" s="14"/>
      <c r="AT1846" s="262" t="s">
        <v>165</v>
      </c>
      <c r="AU1846" s="262" t="s">
        <v>85</v>
      </c>
      <c r="AV1846" s="14" t="s">
        <v>85</v>
      </c>
      <c r="AW1846" s="14" t="s">
        <v>32</v>
      </c>
      <c r="AX1846" s="14" t="s">
        <v>76</v>
      </c>
      <c r="AY1846" s="262" t="s">
        <v>156</v>
      </c>
    </row>
    <row r="1847" s="14" customFormat="1">
      <c r="A1847" s="14"/>
      <c r="B1847" s="252"/>
      <c r="C1847" s="253"/>
      <c r="D1847" s="243" t="s">
        <v>165</v>
      </c>
      <c r="E1847" s="254" t="s">
        <v>1</v>
      </c>
      <c r="F1847" s="255" t="s">
        <v>1592</v>
      </c>
      <c r="G1847" s="253"/>
      <c r="H1847" s="256">
        <v>0.10299999999999999</v>
      </c>
      <c r="I1847" s="257"/>
      <c r="J1847" s="253"/>
      <c r="K1847" s="253"/>
      <c r="L1847" s="258"/>
      <c r="M1847" s="259"/>
      <c r="N1847" s="260"/>
      <c r="O1847" s="260"/>
      <c r="P1847" s="260"/>
      <c r="Q1847" s="260"/>
      <c r="R1847" s="260"/>
      <c r="S1847" s="260"/>
      <c r="T1847" s="261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T1847" s="262" t="s">
        <v>165</v>
      </c>
      <c r="AU1847" s="262" t="s">
        <v>85</v>
      </c>
      <c r="AV1847" s="14" t="s">
        <v>85</v>
      </c>
      <c r="AW1847" s="14" t="s">
        <v>32</v>
      </c>
      <c r="AX1847" s="14" t="s">
        <v>76</v>
      </c>
      <c r="AY1847" s="262" t="s">
        <v>156</v>
      </c>
    </row>
    <row r="1848" s="14" customFormat="1">
      <c r="A1848" s="14"/>
      <c r="B1848" s="252"/>
      <c r="C1848" s="253"/>
      <c r="D1848" s="243" t="s">
        <v>165</v>
      </c>
      <c r="E1848" s="254" t="s">
        <v>1</v>
      </c>
      <c r="F1848" s="255" t="s">
        <v>1593</v>
      </c>
      <c r="G1848" s="253"/>
      <c r="H1848" s="256">
        <v>0.029000000000000001</v>
      </c>
      <c r="I1848" s="257"/>
      <c r="J1848" s="253"/>
      <c r="K1848" s="253"/>
      <c r="L1848" s="258"/>
      <c r="M1848" s="259"/>
      <c r="N1848" s="260"/>
      <c r="O1848" s="260"/>
      <c r="P1848" s="260"/>
      <c r="Q1848" s="260"/>
      <c r="R1848" s="260"/>
      <c r="S1848" s="260"/>
      <c r="T1848" s="261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T1848" s="262" t="s">
        <v>165</v>
      </c>
      <c r="AU1848" s="262" t="s">
        <v>85</v>
      </c>
      <c r="AV1848" s="14" t="s">
        <v>85</v>
      </c>
      <c r="AW1848" s="14" t="s">
        <v>32</v>
      </c>
      <c r="AX1848" s="14" t="s">
        <v>76</v>
      </c>
      <c r="AY1848" s="262" t="s">
        <v>156</v>
      </c>
    </row>
    <row r="1849" s="14" customFormat="1">
      <c r="A1849" s="14"/>
      <c r="B1849" s="252"/>
      <c r="C1849" s="253"/>
      <c r="D1849" s="243" t="s">
        <v>165</v>
      </c>
      <c r="E1849" s="254" t="s">
        <v>1</v>
      </c>
      <c r="F1849" s="255" t="s">
        <v>1594</v>
      </c>
      <c r="G1849" s="253"/>
      <c r="H1849" s="256">
        <v>0.109</v>
      </c>
      <c r="I1849" s="257"/>
      <c r="J1849" s="253"/>
      <c r="K1849" s="253"/>
      <c r="L1849" s="258"/>
      <c r="M1849" s="259"/>
      <c r="N1849" s="260"/>
      <c r="O1849" s="260"/>
      <c r="P1849" s="260"/>
      <c r="Q1849" s="260"/>
      <c r="R1849" s="260"/>
      <c r="S1849" s="260"/>
      <c r="T1849" s="261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62" t="s">
        <v>165</v>
      </c>
      <c r="AU1849" s="262" t="s">
        <v>85</v>
      </c>
      <c r="AV1849" s="14" t="s">
        <v>85</v>
      </c>
      <c r="AW1849" s="14" t="s">
        <v>32</v>
      </c>
      <c r="AX1849" s="14" t="s">
        <v>76</v>
      </c>
      <c r="AY1849" s="262" t="s">
        <v>156</v>
      </c>
    </row>
    <row r="1850" s="14" customFormat="1">
      <c r="A1850" s="14"/>
      <c r="B1850" s="252"/>
      <c r="C1850" s="253"/>
      <c r="D1850" s="243" t="s">
        <v>165</v>
      </c>
      <c r="E1850" s="254" t="s">
        <v>1</v>
      </c>
      <c r="F1850" s="255" t="s">
        <v>1595</v>
      </c>
      <c r="G1850" s="253"/>
      <c r="H1850" s="256">
        <v>0.070000000000000007</v>
      </c>
      <c r="I1850" s="257"/>
      <c r="J1850" s="253"/>
      <c r="K1850" s="253"/>
      <c r="L1850" s="258"/>
      <c r="M1850" s="259"/>
      <c r="N1850" s="260"/>
      <c r="O1850" s="260"/>
      <c r="P1850" s="260"/>
      <c r="Q1850" s="260"/>
      <c r="R1850" s="260"/>
      <c r="S1850" s="260"/>
      <c r="T1850" s="261"/>
      <c r="U1850" s="14"/>
      <c r="V1850" s="14"/>
      <c r="W1850" s="14"/>
      <c r="X1850" s="14"/>
      <c r="Y1850" s="14"/>
      <c r="Z1850" s="14"/>
      <c r="AA1850" s="14"/>
      <c r="AB1850" s="14"/>
      <c r="AC1850" s="14"/>
      <c r="AD1850" s="14"/>
      <c r="AE1850" s="14"/>
      <c r="AT1850" s="262" t="s">
        <v>165</v>
      </c>
      <c r="AU1850" s="262" t="s">
        <v>85</v>
      </c>
      <c r="AV1850" s="14" t="s">
        <v>85</v>
      </c>
      <c r="AW1850" s="14" t="s">
        <v>32</v>
      </c>
      <c r="AX1850" s="14" t="s">
        <v>76</v>
      </c>
      <c r="AY1850" s="262" t="s">
        <v>156</v>
      </c>
    </row>
    <row r="1851" s="15" customFormat="1">
      <c r="A1851" s="15"/>
      <c r="B1851" s="263"/>
      <c r="C1851" s="264"/>
      <c r="D1851" s="243" t="s">
        <v>165</v>
      </c>
      <c r="E1851" s="265" t="s">
        <v>1</v>
      </c>
      <c r="F1851" s="266" t="s">
        <v>168</v>
      </c>
      <c r="G1851" s="264"/>
      <c r="H1851" s="267">
        <v>0.34999999999999998</v>
      </c>
      <c r="I1851" s="268"/>
      <c r="J1851" s="264"/>
      <c r="K1851" s="264"/>
      <c r="L1851" s="269"/>
      <c r="M1851" s="270"/>
      <c r="N1851" s="271"/>
      <c r="O1851" s="271"/>
      <c r="P1851" s="271"/>
      <c r="Q1851" s="271"/>
      <c r="R1851" s="271"/>
      <c r="S1851" s="271"/>
      <c r="T1851" s="272"/>
      <c r="U1851" s="15"/>
      <c r="V1851" s="15"/>
      <c r="W1851" s="15"/>
      <c r="X1851" s="15"/>
      <c r="Y1851" s="15"/>
      <c r="Z1851" s="15"/>
      <c r="AA1851" s="15"/>
      <c r="AB1851" s="15"/>
      <c r="AC1851" s="15"/>
      <c r="AD1851" s="15"/>
      <c r="AE1851" s="15"/>
      <c r="AT1851" s="273" t="s">
        <v>165</v>
      </c>
      <c r="AU1851" s="273" t="s">
        <v>85</v>
      </c>
      <c r="AV1851" s="15" t="s">
        <v>163</v>
      </c>
      <c r="AW1851" s="15" t="s">
        <v>32</v>
      </c>
      <c r="AX1851" s="15" t="s">
        <v>83</v>
      </c>
      <c r="AY1851" s="273" t="s">
        <v>156</v>
      </c>
    </row>
    <row r="1852" s="2" customFormat="1" ht="24.15" customHeight="1">
      <c r="A1852" s="38"/>
      <c r="B1852" s="39"/>
      <c r="C1852" s="277" t="s">
        <v>1596</v>
      </c>
      <c r="D1852" s="277" t="s">
        <v>355</v>
      </c>
      <c r="E1852" s="278" t="s">
        <v>1597</v>
      </c>
      <c r="F1852" s="279" t="s">
        <v>1598</v>
      </c>
      <c r="G1852" s="280" t="s">
        <v>200</v>
      </c>
      <c r="H1852" s="281">
        <v>0.0030000000000000001</v>
      </c>
      <c r="I1852" s="282"/>
      <c r="J1852" s="283">
        <f>ROUND(I1852*H1852,2)</f>
        <v>0</v>
      </c>
      <c r="K1852" s="284"/>
      <c r="L1852" s="285"/>
      <c r="M1852" s="286" t="s">
        <v>1</v>
      </c>
      <c r="N1852" s="287" t="s">
        <v>41</v>
      </c>
      <c r="O1852" s="91"/>
      <c r="P1852" s="237">
        <f>O1852*H1852</f>
        <v>0</v>
      </c>
      <c r="Q1852" s="237">
        <v>1</v>
      </c>
      <c r="R1852" s="237">
        <f>Q1852*H1852</f>
        <v>0.0030000000000000001</v>
      </c>
      <c r="S1852" s="237">
        <v>0</v>
      </c>
      <c r="T1852" s="238">
        <f>S1852*H1852</f>
        <v>0</v>
      </c>
      <c r="U1852" s="38"/>
      <c r="V1852" s="38"/>
      <c r="W1852" s="38"/>
      <c r="X1852" s="38"/>
      <c r="Y1852" s="38"/>
      <c r="Z1852" s="38"/>
      <c r="AA1852" s="38"/>
      <c r="AB1852" s="38"/>
      <c r="AC1852" s="38"/>
      <c r="AD1852" s="38"/>
      <c r="AE1852" s="38"/>
      <c r="AR1852" s="239" t="s">
        <v>501</v>
      </c>
      <c r="AT1852" s="239" t="s">
        <v>355</v>
      </c>
      <c r="AU1852" s="239" t="s">
        <v>85</v>
      </c>
      <c r="AY1852" s="17" t="s">
        <v>156</v>
      </c>
      <c r="BE1852" s="240">
        <f>IF(N1852="základní",J1852,0)</f>
        <v>0</v>
      </c>
      <c r="BF1852" s="240">
        <f>IF(N1852="snížená",J1852,0)</f>
        <v>0</v>
      </c>
      <c r="BG1852" s="240">
        <f>IF(N1852="zákl. přenesená",J1852,0)</f>
        <v>0</v>
      </c>
      <c r="BH1852" s="240">
        <f>IF(N1852="sníž. přenesená",J1852,0)</f>
        <v>0</v>
      </c>
      <c r="BI1852" s="240">
        <f>IF(N1852="nulová",J1852,0)</f>
        <v>0</v>
      </c>
      <c r="BJ1852" s="17" t="s">
        <v>83</v>
      </c>
      <c r="BK1852" s="240">
        <f>ROUND(I1852*H1852,2)</f>
        <v>0</v>
      </c>
      <c r="BL1852" s="17" t="s">
        <v>222</v>
      </c>
      <c r="BM1852" s="239" t="s">
        <v>1599</v>
      </c>
    </row>
    <row r="1853" s="13" customFormat="1">
      <c r="A1853" s="13"/>
      <c r="B1853" s="241"/>
      <c r="C1853" s="242"/>
      <c r="D1853" s="243" t="s">
        <v>165</v>
      </c>
      <c r="E1853" s="244" t="s">
        <v>1</v>
      </c>
      <c r="F1853" s="245" t="s">
        <v>1527</v>
      </c>
      <c r="G1853" s="242"/>
      <c r="H1853" s="244" t="s">
        <v>1</v>
      </c>
      <c r="I1853" s="246"/>
      <c r="J1853" s="242"/>
      <c r="K1853" s="242"/>
      <c r="L1853" s="247"/>
      <c r="M1853" s="248"/>
      <c r="N1853" s="249"/>
      <c r="O1853" s="249"/>
      <c r="P1853" s="249"/>
      <c r="Q1853" s="249"/>
      <c r="R1853" s="249"/>
      <c r="S1853" s="249"/>
      <c r="T1853" s="250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T1853" s="251" t="s">
        <v>165</v>
      </c>
      <c r="AU1853" s="251" t="s">
        <v>85</v>
      </c>
      <c r="AV1853" s="13" t="s">
        <v>83</v>
      </c>
      <c r="AW1853" s="13" t="s">
        <v>32</v>
      </c>
      <c r="AX1853" s="13" t="s">
        <v>76</v>
      </c>
      <c r="AY1853" s="251" t="s">
        <v>156</v>
      </c>
    </row>
    <row r="1854" s="13" customFormat="1">
      <c r="A1854" s="13"/>
      <c r="B1854" s="241"/>
      <c r="C1854" s="242"/>
      <c r="D1854" s="243" t="s">
        <v>165</v>
      </c>
      <c r="E1854" s="244" t="s">
        <v>1</v>
      </c>
      <c r="F1854" s="245" t="s">
        <v>1548</v>
      </c>
      <c r="G1854" s="242"/>
      <c r="H1854" s="244" t="s">
        <v>1</v>
      </c>
      <c r="I1854" s="246"/>
      <c r="J1854" s="242"/>
      <c r="K1854" s="242"/>
      <c r="L1854" s="247"/>
      <c r="M1854" s="248"/>
      <c r="N1854" s="249"/>
      <c r="O1854" s="249"/>
      <c r="P1854" s="249"/>
      <c r="Q1854" s="249"/>
      <c r="R1854" s="249"/>
      <c r="S1854" s="249"/>
      <c r="T1854" s="250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51" t="s">
        <v>165</v>
      </c>
      <c r="AU1854" s="251" t="s">
        <v>85</v>
      </c>
      <c r="AV1854" s="13" t="s">
        <v>83</v>
      </c>
      <c r="AW1854" s="13" t="s">
        <v>32</v>
      </c>
      <c r="AX1854" s="13" t="s">
        <v>76</v>
      </c>
      <c r="AY1854" s="251" t="s">
        <v>156</v>
      </c>
    </row>
    <row r="1855" s="14" customFormat="1">
      <c r="A1855" s="14"/>
      <c r="B1855" s="252"/>
      <c r="C1855" s="253"/>
      <c r="D1855" s="243" t="s">
        <v>165</v>
      </c>
      <c r="E1855" s="254" t="s">
        <v>1</v>
      </c>
      <c r="F1855" s="255" t="s">
        <v>1600</v>
      </c>
      <c r="G1855" s="253"/>
      <c r="H1855" s="256">
        <v>0.0030000000000000001</v>
      </c>
      <c r="I1855" s="257"/>
      <c r="J1855" s="253"/>
      <c r="K1855" s="253"/>
      <c r="L1855" s="258"/>
      <c r="M1855" s="259"/>
      <c r="N1855" s="260"/>
      <c r="O1855" s="260"/>
      <c r="P1855" s="260"/>
      <c r="Q1855" s="260"/>
      <c r="R1855" s="260"/>
      <c r="S1855" s="260"/>
      <c r="T1855" s="261"/>
      <c r="U1855" s="14"/>
      <c r="V1855" s="14"/>
      <c r="W1855" s="14"/>
      <c r="X1855" s="14"/>
      <c r="Y1855" s="14"/>
      <c r="Z1855" s="14"/>
      <c r="AA1855" s="14"/>
      <c r="AB1855" s="14"/>
      <c r="AC1855" s="14"/>
      <c r="AD1855" s="14"/>
      <c r="AE1855" s="14"/>
      <c r="AT1855" s="262" t="s">
        <v>165</v>
      </c>
      <c r="AU1855" s="262" t="s">
        <v>85</v>
      </c>
      <c r="AV1855" s="14" t="s">
        <v>85</v>
      </c>
      <c r="AW1855" s="14" t="s">
        <v>32</v>
      </c>
      <c r="AX1855" s="14" t="s">
        <v>76</v>
      </c>
      <c r="AY1855" s="262" t="s">
        <v>156</v>
      </c>
    </row>
    <row r="1856" s="15" customFormat="1">
      <c r="A1856" s="15"/>
      <c r="B1856" s="263"/>
      <c r="C1856" s="264"/>
      <c r="D1856" s="243" t="s">
        <v>165</v>
      </c>
      <c r="E1856" s="265" t="s">
        <v>1</v>
      </c>
      <c r="F1856" s="266" t="s">
        <v>168</v>
      </c>
      <c r="G1856" s="264"/>
      <c r="H1856" s="267">
        <v>0.0030000000000000001</v>
      </c>
      <c r="I1856" s="268"/>
      <c r="J1856" s="264"/>
      <c r="K1856" s="264"/>
      <c r="L1856" s="269"/>
      <c r="M1856" s="270"/>
      <c r="N1856" s="271"/>
      <c r="O1856" s="271"/>
      <c r="P1856" s="271"/>
      <c r="Q1856" s="271"/>
      <c r="R1856" s="271"/>
      <c r="S1856" s="271"/>
      <c r="T1856" s="272"/>
      <c r="U1856" s="15"/>
      <c r="V1856" s="15"/>
      <c r="W1856" s="15"/>
      <c r="X1856" s="15"/>
      <c r="Y1856" s="15"/>
      <c r="Z1856" s="15"/>
      <c r="AA1856" s="15"/>
      <c r="AB1856" s="15"/>
      <c r="AC1856" s="15"/>
      <c r="AD1856" s="15"/>
      <c r="AE1856" s="15"/>
      <c r="AT1856" s="273" t="s">
        <v>165</v>
      </c>
      <c r="AU1856" s="273" t="s">
        <v>85</v>
      </c>
      <c r="AV1856" s="15" t="s">
        <v>163</v>
      </c>
      <c r="AW1856" s="15" t="s">
        <v>32</v>
      </c>
      <c r="AX1856" s="15" t="s">
        <v>83</v>
      </c>
      <c r="AY1856" s="273" t="s">
        <v>156</v>
      </c>
    </row>
    <row r="1857" s="2" customFormat="1" ht="16.5" customHeight="1">
      <c r="A1857" s="38"/>
      <c r="B1857" s="39"/>
      <c r="C1857" s="277" t="s">
        <v>1601</v>
      </c>
      <c r="D1857" s="277" t="s">
        <v>355</v>
      </c>
      <c r="E1857" s="278" t="s">
        <v>1602</v>
      </c>
      <c r="F1857" s="279" t="s">
        <v>1603</v>
      </c>
      <c r="G1857" s="280" t="s">
        <v>200</v>
      </c>
      <c r="H1857" s="281">
        <v>0.097000000000000003</v>
      </c>
      <c r="I1857" s="282"/>
      <c r="J1857" s="283">
        <f>ROUND(I1857*H1857,2)</f>
        <v>0</v>
      </c>
      <c r="K1857" s="284"/>
      <c r="L1857" s="285"/>
      <c r="M1857" s="286" t="s">
        <v>1</v>
      </c>
      <c r="N1857" s="287" t="s">
        <v>41</v>
      </c>
      <c r="O1857" s="91"/>
      <c r="P1857" s="237">
        <f>O1857*H1857</f>
        <v>0</v>
      </c>
      <c r="Q1857" s="237">
        <v>0.0045799999999999999</v>
      </c>
      <c r="R1857" s="237">
        <f>Q1857*H1857</f>
        <v>0.00044425999999999998</v>
      </c>
      <c r="S1857" s="237">
        <v>0</v>
      </c>
      <c r="T1857" s="238">
        <f>S1857*H1857</f>
        <v>0</v>
      </c>
      <c r="U1857" s="38"/>
      <c r="V1857" s="38"/>
      <c r="W1857" s="38"/>
      <c r="X1857" s="38"/>
      <c r="Y1857" s="38"/>
      <c r="Z1857" s="38"/>
      <c r="AA1857" s="38"/>
      <c r="AB1857" s="38"/>
      <c r="AC1857" s="38"/>
      <c r="AD1857" s="38"/>
      <c r="AE1857" s="38"/>
      <c r="AR1857" s="239" t="s">
        <v>501</v>
      </c>
      <c r="AT1857" s="239" t="s">
        <v>355</v>
      </c>
      <c r="AU1857" s="239" t="s">
        <v>85</v>
      </c>
      <c r="AY1857" s="17" t="s">
        <v>156</v>
      </c>
      <c r="BE1857" s="240">
        <f>IF(N1857="základní",J1857,0)</f>
        <v>0</v>
      </c>
      <c r="BF1857" s="240">
        <f>IF(N1857="snížená",J1857,0)</f>
        <v>0</v>
      </c>
      <c r="BG1857" s="240">
        <f>IF(N1857="zákl. přenesená",J1857,0)</f>
        <v>0</v>
      </c>
      <c r="BH1857" s="240">
        <f>IF(N1857="sníž. přenesená",J1857,0)</f>
        <v>0</v>
      </c>
      <c r="BI1857" s="240">
        <f>IF(N1857="nulová",J1857,0)</f>
        <v>0</v>
      </c>
      <c r="BJ1857" s="17" t="s">
        <v>83</v>
      </c>
      <c r="BK1857" s="240">
        <f>ROUND(I1857*H1857,2)</f>
        <v>0</v>
      </c>
      <c r="BL1857" s="17" t="s">
        <v>222</v>
      </c>
      <c r="BM1857" s="239" t="s">
        <v>1604</v>
      </c>
    </row>
    <row r="1858" s="13" customFormat="1">
      <c r="A1858" s="13"/>
      <c r="B1858" s="241"/>
      <c r="C1858" s="242"/>
      <c r="D1858" s="243" t="s">
        <v>165</v>
      </c>
      <c r="E1858" s="244" t="s">
        <v>1</v>
      </c>
      <c r="F1858" s="245" t="s">
        <v>1527</v>
      </c>
      <c r="G1858" s="242"/>
      <c r="H1858" s="244" t="s">
        <v>1</v>
      </c>
      <c r="I1858" s="246"/>
      <c r="J1858" s="242"/>
      <c r="K1858" s="242"/>
      <c r="L1858" s="247"/>
      <c r="M1858" s="248"/>
      <c r="N1858" s="249"/>
      <c r="O1858" s="249"/>
      <c r="P1858" s="249"/>
      <c r="Q1858" s="249"/>
      <c r="R1858" s="249"/>
      <c r="S1858" s="249"/>
      <c r="T1858" s="250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51" t="s">
        <v>165</v>
      </c>
      <c r="AU1858" s="251" t="s">
        <v>85</v>
      </c>
      <c r="AV1858" s="13" t="s">
        <v>83</v>
      </c>
      <c r="AW1858" s="13" t="s">
        <v>32</v>
      </c>
      <c r="AX1858" s="13" t="s">
        <v>76</v>
      </c>
      <c r="AY1858" s="251" t="s">
        <v>156</v>
      </c>
    </row>
    <row r="1859" s="13" customFormat="1">
      <c r="A1859" s="13"/>
      <c r="B1859" s="241"/>
      <c r="C1859" s="242"/>
      <c r="D1859" s="243" t="s">
        <v>165</v>
      </c>
      <c r="E1859" s="244" t="s">
        <v>1</v>
      </c>
      <c r="F1859" s="245" t="s">
        <v>1533</v>
      </c>
      <c r="G1859" s="242"/>
      <c r="H1859" s="244" t="s">
        <v>1</v>
      </c>
      <c r="I1859" s="246"/>
      <c r="J1859" s="242"/>
      <c r="K1859" s="242"/>
      <c r="L1859" s="247"/>
      <c r="M1859" s="248"/>
      <c r="N1859" s="249"/>
      <c r="O1859" s="249"/>
      <c r="P1859" s="249"/>
      <c r="Q1859" s="249"/>
      <c r="R1859" s="249"/>
      <c r="S1859" s="249"/>
      <c r="T1859" s="250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51" t="s">
        <v>165</v>
      </c>
      <c r="AU1859" s="251" t="s">
        <v>85</v>
      </c>
      <c r="AV1859" s="13" t="s">
        <v>83</v>
      </c>
      <c r="AW1859" s="13" t="s">
        <v>32</v>
      </c>
      <c r="AX1859" s="13" t="s">
        <v>76</v>
      </c>
      <c r="AY1859" s="251" t="s">
        <v>156</v>
      </c>
    </row>
    <row r="1860" s="14" customFormat="1">
      <c r="A1860" s="14"/>
      <c r="B1860" s="252"/>
      <c r="C1860" s="253"/>
      <c r="D1860" s="243" t="s">
        <v>165</v>
      </c>
      <c r="E1860" s="254" t="s">
        <v>1</v>
      </c>
      <c r="F1860" s="255" t="s">
        <v>1605</v>
      </c>
      <c r="G1860" s="253"/>
      <c r="H1860" s="256">
        <v>0.017999999999999999</v>
      </c>
      <c r="I1860" s="257"/>
      <c r="J1860" s="253"/>
      <c r="K1860" s="253"/>
      <c r="L1860" s="258"/>
      <c r="M1860" s="259"/>
      <c r="N1860" s="260"/>
      <c r="O1860" s="260"/>
      <c r="P1860" s="260"/>
      <c r="Q1860" s="260"/>
      <c r="R1860" s="260"/>
      <c r="S1860" s="260"/>
      <c r="T1860" s="261"/>
      <c r="U1860" s="14"/>
      <c r="V1860" s="14"/>
      <c r="W1860" s="14"/>
      <c r="X1860" s="14"/>
      <c r="Y1860" s="14"/>
      <c r="Z1860" s="14"/>
      <c r="AA1860" s="14"/>
      <c r="AB1860" s="14"/>
      <c r="AC1860" s="14"/>
      <c r="AD1860" s="14"/>
      <c r="AE1860" s="14"/>
      <c r="AT1860" s="262" t="s">
        <v>165</v>
      </c>
      <c r="AU1860" s="262" t="s">
        <v>85</v>
      </c>
      <c r="AV1860" s="14" t="s">
        <v>85</v>
      </c>
      <c r="AW1860" s="14" t="s">
        <v>32</v>
      </c>
      <c r="AX1860" s="14" t="s">
        <v>76</v>
      </c>
      <c r="AY1860" s="262" t="s">
        <v>156</v>
      </c>
    </row>
    <row r="1861" s="14" customFormat="1">
      <c r="A1861" s="14"/>
      <c r="B1861" s="252"/>
      <c r="C1861" s="253"/>
      <c r="D1861" s="243" t="s">
        <v>165</v>
      </c>
      <c r="E1861" s="254" t="s">
        <v>1</v>
      </c>
      <c r="F1861" s="255" t="s">
        <v>1606</v>
      </c>
      <c r="G1861" s="253"/>
      <c r="H1861" s="256">
        <v>0.0070000000000000001</v>
      </c>
      <c r="I1861" s="257"/>
      <c r="J1861" s="253"/>
      <c r="K1861" s="253"/>
      <c r="L1861" s="258"/>
      <c r="M1861" s="259"/>
      <c r="N1861" s="260"/>
      <c r="O1861" s="260"/>
      <c r="P1861" s="260"/>
      <c r="Q1861" s="260"/>
      <c r="R1861" s="260"/>
      <c r="S1861" s="260"/>
      <c r="T1861" s="261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T1861" s="262" t="s">
        <v>165</v>
      </c>
      <c r="AU1861" s="262" t="s">
        <v>85</v>
      </c>
      <c r="AV1861" s="14" t="s">
        <v>85</v>
      </c>
      <c r="AW1861" s="14" t="s">
        <v>32</v>
      </c>
      <c r="AX1861" s="14" t="s">
        <v>76</v>
      </c>
      <c r="AY1861" s="262" t="s">
        <v>156</v>
      </c>
    </row>
    <row r="1862" s="14" customFormat="1">
      <c r="A1862" s="14"/>
      <c r="B1862" s="252"/>
      <c r="C1862" s="253"/>
      <c r="D1862" s="243" t="s">
        <v>165</v>
      </c>
      <c r="E1862" s="254" t="s">
        <v>1</v>
      </c>
      <c r="F1862" s="255" t="s">
        <v>1607</v>
      </c>
      <c r="G1862" s="253"/>
      <c r="H1862" s="256">
        <v>0.044999999999999998</v>
      </c>
      <c r="I1862" s="257"/>
      <c r="J1862" s="253"/>
      <c r="K1862" s="253"/>
      <c r="L1862" s="258"/>
      <c r="M1862" s="259"/>
      <c r="N1862" s="260"/>
      <c r="O1862" s="260"/>
      <c r="P1862" s="260"/>
      <c r="Q1862" s="260"/>
      <c r="R1862" s="260"/>
      <c r="S1862" s="260"/>
      <c r="T1862" s="261"/>
      <c r="U1862" s="14"/>
      <c r="V1862" s="14"/>
      <c r="W1862" s="14"/>
      <c r="X1862" s="14"/>
      <c r="Y1862" s="14"/>
      <c r="Z1862" s="14"/>
      <c r="AA1862" s="14"/>
      <c r="AB1862" s="14"/>
      <c r="AC1862" s="14"/>
      <c r="AD1862" s="14"/>
      <c r="AE1862" s="14"/>
      <c r="AT1862" s="262" t="s">
        <v>165</v>
      </c>
      <c r="AU1862" s="262" t="s">
        <v>85</v>
      </c>
      <c r="AV1862" s="14" t="s">
        <v>85</v>
      </c>
      <c r="AW1862" s="14" t="s">
        <v>32</v>
      </c>
      <c r="AX1862" s="14" t="s">
        <v>76</v>
      </c>
      <c r="AY1862" s="262" t="s">
        <v>156</v>
      </c>
    </row>
    <row r="1863" s="14" customFormat="1">
      <c r="A1863" s="14"/>
      <c r="B1863" s="252"/>
      <c r="C1863" s="253"/>
      <c r="D1863" s="243" t="s">
        <v>165</v>
      </c>
      <c r="E1863" s="254" t="s">
        <v>1</v>
      </c>
      <c r="F1863" s="255" t="s">
        <v>1608</v>
      </c>
      <c r="G1863" s="253"/>
      <c r="H1863" s="256">
        <v>0.017000000000000001</v>
      </c>
      <c r="I1863" s="257"/>
      <c r="J1863" s="253"/>
      <c r="K1863" s="253"/>
      <c r="L1863" s="258"/>
      <c r="M1863" s="259"/>
      <c r="N1863" s="260"/>
      <c r="O1863" s="260"/>
      <c r="P1863" s="260"/>
      <c r="Q1863" s="260"/>
      <c r="R1863" s="260"/>
      <c r="S1863" s="260"/>
      <c r="T1863" s="261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62" t="s">
        <v>165</v>
      </c>
      <c r="AU1863" s="262" t="s">
        <v>85</v>
      </c>
      <c r="AV1863" s="14" t="s">
        <v>85</v>
      </c>
      <c r="AW1863" s="14" t="s">
        <v>32</v>
      </c>
      <c r="AX1863" s="14" t="s">
        <v>76</v>
      </c>
      <c r="AY1863" s="262" t="s">
        <v>156</v>
      </c>
    </row>
    <row r="1864" s="14" customFormat="1">
      <c r="A1864" s="14"/>
      <c r="B1864" s="252"/>
      <c r="C1864" s="253"/>
      <c r="D1864" s="243" t="s">
        <v>165</v>
      </c>
      <c r="E1864" s="254" t="s">
        <v>1</v>
      </c>
      <c r="F1864" s="255" t="s">
        <v>1609</v>
      </c>
      <c r="G1864" s="253"/>
      <c r="H1864" s="256">
        <v>0.01</v>
      </c>
      <c r="I1864" s="257"/>
      <c r="J1864" s="253"/>
      <c r="K1864" s="253"/>
      <c r="L1864" s="258"/>
      <c r="M1864" s="259"/>
      <c r="N1864" s="260"/>
      <c r="O1864" s="260"/>
      <c r="P1864" s="260"/>
      <c r="Q1864" s="260"/>
      <c r="R1864" s="260"/>
      <c r="S1864" s="260"/>
      <c r="T1864" s="261"/>
      <c r="U1864" s="14"/>
      <c r="V1864" s="14"/>
      <c r="W1864" s="14"/>
      <c r="X1864" s="14"/>
      <c r="Y1864" s="14"/>
      <c r="Z1864" s="14"/>
      <c r="AA1864" s="14"/>
      <c r="AB1864" s="14"/>
      <c r="AC1864" s="14"/>
      <c r="AD1864" s="14"/>
      <c r="AE1864" s="14"/>
      <c r="AT1864" s="262" t="s">
        <v>165</v>
      </c>
      <c r="AU1864" s="262" t="s">
        <v>85</v>
      </c>
      <c r="AV1864" s="14" t="s">
        <v>85</v>
      </c>
      <c r="AW1864" s="14" t="s">
        <v>32</v>
      </c>
      <c r="AX1864" s="14" t="s">
        <v>76</v>
      </c>
      <c r="AY1864" s="262" t="s">
        <v>156</v>
      </c>
    </row>
    <row r="1865" s="15" customFormat="1">
      <c r="A1865" s="15"/>
      <c r="B1865" s="263"/>
      <c r="C1865" s="264"/>
      <c r="D1865" s="243" t="s">
        <v>165</v>
      </c>
      <c r="E1865" s="265" t="s">
        <v>1</v>
      </c>
      <c r="F1865" s="266" t="s">
        <v>168</v>
      </c>
      <c r="G1865" s="264"/>
      <c r="H1865" s="267">
        <v>0.096999999999999989</v>
      </c>
      <c r="I1865" s="268"/>
      <c r="J1865" s="264"/>
      <c r="K1865" s="264"/>
      <c r="L1865" s="269"/>
      <c r="M1865" s="270"/>
      <c r="N1865" s="271"/>
      <c r="O1865" s="271"/>
      <c r="P1865" s="271"/>
      <c r="Q1865" s="271"/>
      <c r="R1865" s="271"/>
      <c r="S1865" s="271"/>
      <c r="T1865" s="272"/>
      <c r="U1865" s="15"/>
      <c r="V1865" s="15"/>
      <c r="W1865" s="15"/>
      <c r="X1865" s="15"/>
      <c r="Y1865" s="15"/>
      <c r="Z1865" s="15"/>
      <c r="AA1865" s="15"/>
      <c r="AB1865" s="15"/>
      <c r="AC1865" s="15"/>
      <c r="AD1865" s="15"/>
      <c r="AE1865" s="15"/>
      <c r="AT1865" s="273" t="s">
        <v>165</v>
      </c>
      <c r="AU1865" s="273" t="s">
        <v>85</v>
      </c>
      <c r="AV1865" s="15" t="s">
        <v>163</v>
      </c>
      <c r="AW1865" s="15" t="s">
        <v>32</v>
      </c>
      <c r="AX1865" s="15" t="s">
        <v>83</v>
      </c>
      <c r="AY1865" s="273" t="s">
        <v>156</v>
      </c>
    </row>
    <row r="1866" s="2" customFormat="1" ht="16.5" customHeight="1">
      <c r="A1866" s="38"/>
      <c r="B1866" s="39"/>
      <c r="C1866" s="277" t="s">
        <v>1610</v>
      </c>
      <c r="D1866" s="277" t="s">
        <v>355</v>
      </c>
      <c r="E1866" s="278" t="s">
        <v>1611</v>
      </c>
      <c r="F1866" s="279" t="s">
        <v>1612</v>
      </c>
      <c r="G1866" s="280" t="s">
        <v>200</v>
      </c>
      <c r="H1866" s="281">
        <v>0.089999999999999997</v>
      </c>
      <c r="I1866" s="282"/>
      <c r="J1866" s="283">
        <f>ROUND(I1866*H1866,2)</f>
        <v>0</v>
      </c>
      <c r="K1866" s="284"/>
      <c r="L1866" s="285"/>
      <c r="M1866" s="286" t="s">
        <v>1</v>
      </c>
      <c r="N1866" s="287" t="s">
        <v>41</v>
      </c>
      <c r="O1866" s="91"/>
      <c r="P1866" s="237">
        <f>O1866*H1866</f>
        <v>0</v>
      </c>
      <c r="Q1866" s="237">
        <v>0.0047999999999999996</v>
      </c>
      <c r="R1866" s="237">
        <f>Q1866*H1866</f>
        <v>0.00043199999999999993</v>
      </c>
      <c r="S1866" s="237">
        <v>0</v>
      </c>
      <c r="T1866" s="238">
        <f>S1866*H1866</f>
        <v>0</v>
      </c>
      <c r="U1866" s="38"/>
      <c r="V1866" s="38"/>
      <c r="W1866" s="38"/>
      <c r="X1866" s="38"/>
      <c r="Y1866" s="38"/>
      <c r="Z1866" s="38"/>
      <c r="AA1866" s="38"/>
      <c r="AB1866" s="38"/>
      <c r="AC1866" s="38"/>
      <c r="AD1866" s="38"/>
      <c r="AE1866" s="38"/>
      <c r="AR1866" s="239" t="s">
        <v>501</v>
      </c>
      <c r="AT1866" s="239" t="s">
        <v>355</v>
      </c>
      <c r="AU1866" s="239" t="s">
        <v>85</v>
      </c>
      <c r="AY1866" s="17" t="s">
        <v>156</v>
      </c>
      <c r="BE1866" s="240">
        <f>IF(N1866="základní",J1866,0)</f>
        <v>0</v>
      </c>
      <c r="BF1866" s="240">
        <f>IF(N1866="snížená",J1866,0)</f>
        <v>0</v>
      </c>
      <c r="BG1866" s="240">
        <f>IF(N1866="zákl. přenesená",J1866,0)</f>
        <v>0</v>
      </c>
      <c r="BH1866" s="240">
        <f>IF(N1866="sníž. přenesená",J1866,0)</f>
        <v>0</v>
      </c>
      <c r="BI1866" s="240">
        <f>IF(N1866="nulová",J1866,0)</f>
        <v>0</v>
      </c>
      <c r="BJ1866" s="17" t="s">
        <v>83</v>
      </c>
      <c r="BK1866" s="240">
        <f>ROUND(I1866*H1866,2)</f>
        <v>0</v>
      </c>
      <c r="BL1866" s="17" t="s">
        <v>222</v>
      </c>
      <c r="BM1866" s="239" t="s">
        <v>1613</v>
      </c>
    </row>
    <row r="1867" s="13" customFormat="1">
      <c r="A1867" s="13"/>
      <c r="B1867" s="241"/>
      <c r="C1867" s="242"/>
      <c r="D1867" s="243" t="s">
        <v>165</v>
      </c>
      <c r="E1867" s="244" t="s">
        <v>1</v>
      </c>
      <c r="F1867" s="245" t="s">
        <v>1527</v>
      </c>
      <c r="G1867" s="242"/>
      <c r="H1867" s="244" t="s">
        <v>1</v>
      </c>
      <c r="I1867" s="246"/>
      <c r="J1867" s="242"/>
      <c r="K1867" s="242"/>
      <c r="L1867" s="247"/>
      <c r="M1867" s="248"/>
      <c r="N1867" s="249"/>
      <c r="O1867" s="249"/>
      <c r="P1867" s="249"/>
      <c r="Q1867" s="249"/>
      <c r="R1867" s="249"/>
      <c r="S1867" s="249"/>
      <c r="T1867" s="250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T1867" s="251" t="s">
        <v>165</v>
      </c>
      <c r="AU1867" s="251" t="s">
        <v>85</v>
      </c>
      <c r="AV1867" s="13" t="s">
        <v>83</v>
      </c>
      <c r="AW1867" s="13" t="s">
        <v>32</v>
      </c>
      <c r="AX1867" s="13" t="s">
        <v>76</v>
      </c>
      <c r="AY1867" s="251" t="s">
        <v>156</v>
      </c>
    </row>
    <row r="1868" s="13" customFormat="1">
      <c r="A1868" s="13"/>
      <c r="B1868" s="241"/>
      <c r="C1868" s="242"/>
      <c r="D1868" s="243" t="s">
        <v>165</v>
      </c>
      <c r="E1868" s="244" t="s">
        <v>1</v>
      </c>
      <c r="F1868" s="245" t="s">
        <v>1538</v>
      </c>
      <c r="G1868" s="242"/>
      <c r="H1868" s="244" t="s">
        <v>1</v>
      </c>
      <c r="I1868" s="246"/>
      <c r="J1868" s="242"/>
      <c r="K1868" s="242"/>
      <c r="L1868" s="247"/>
      <c r="M1868" s="248"/>
      <c r="N1868" s="249"/>
      <c r="O1868" s="249"/>
      <c r="P1868" s="249"/>
      <c r="Q1868" s="249"/>
      <c r="R1868" s="249"/>
      <c r="S1868" s="249"/>
      <c r="T1868" s="250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T1868" s="251" t="s">
        <v>165</v>
      </c>
      <c r="AU1868" s="251" t="s">
        <v>85</v>
      </c>
      <c r="AV1868" s="13" t="s">
        <v>83</v>
      </c>
      <c r="AW1868" s="13" t="s">
        <v>32</v>
      </c>
      <c r="AX1868" s="13" t="s">
        <v>76</v>
      </c>
      <c r="AY1868" s="251" t="s">
        <v>156</v>
      </c>
    </row>
    <row r="1869" s="14" customFormat="1">
      <c r="A1869" s="14"/>
      <c r="B1869" s="252"/>
      <c r="C1869" s="253"/>
      <c r="D1869" s="243" t="s">
        <v>165</v>
      </c>
      <c r="E1869" s="254" t="s">
        <v>1</v>
      </c>
      <c r="F1869" s="255" t="s">
        <v>1614</v>
      </c>
      <c r="G1869" s="253"/>
      <c r="H1869" s="256">
        <v>0.025000000000000001</v>
      </c>
      <c r="I1869" s="257"/>
      <c r="J1869" s="253"/>
      <c r="K1869" s="253"/>
      <c r="L1869" s="258"/>
      <c r="M1869" s="259"/>
      <c r="N1869" s="260"/>
      <c r="O1869" s="260"/>
      <c r="P1869" s="260"/>
      <c r="Q1869" s="260"/>
      <c r="R1869" s="260"/>
      <c r="S1869" s="260"/>
      <c r="T1869" s="261"/>
      <c r="U1869" s="14"/>
      <c r="V1869" s="14"/>
      <c r="W1869" s="14"/>
      <c r="X1869" s="14"/>
      <c r="Y1869" s="14"/>
      <c r="Z1869" s="14"/>
      <c r="AA1869" s="14"/>
      <c r="AB1869" s="14"/>
      <c r="AC1869" s="14"/>
      <c r="AD1869" s="14"/>
      <c r="AE1869" s="14"/>
      <c r="AT1869" s="262" t="s">
        <v>165</v>
      </c>
      <c r="AU1869" s="262" t="s">
        <v>85</v>
      </c>
      <c r="AV1869" s="14" t="s">
        <v>85</v>
      </c>
      <c r="AW1869" s="14" t="s">
        <v>32</v>
      </c>
      <c r="AX1869" s="14" t="s">
        <v>76</v>
      </c>
      <c r="AY1869" s="262" t="s">
        <v>156</v>
      </c>
    </row>
    <row r="1870" s="14" customFormat="1">
      <c r="A1870" s="14"/>
      <c r="B1870" s="252"/>
      <c r="C1870" s="253"/>
      <c r="D1870" s="243" t="s">
        <v>165</v>
      </c>
      <c r="E1870" s="254" t="s">
        <v>1</v>
      </c>
      <c r="F1870" s="255" t="s">
        <v>1615</v>
      </c>
      <c r="G1870" s="253"/>
      <c r="H1870" s="256">
        <v>0.014</v>
      </c>
      <c r="I1870" s="257"/>
      <c r="J1870" s="253"/>
      <c r="K1870" s="253"/>
      <c r="L1870" s="258"/>
      <c r="M1870" s="259"/>
      <c r="N1870" s="260"/>
      <c r="O1870" s="260"/>
      <c r="P1870" s="260"/>
      <c r="Q1870" s="260"/>
      <c r="R1870" s="260"/>
      <c r="S1870" s="260"/>
      <c r="T1870" s="261"/>
      <c r="U1870" s="14"/>
      <c r="V1870" s="14"/>
      <c r="W1870" s="14"/>
      <c r="X1870" s="14"/>
      <c r="Y1870" s="14"/>
      <c r="Z1870" s="14"/>
      <c r="AA1870" s="14"/>
      <c r="AB1870" s="14"/>
      <c r="AC1870" s="14"/>
      <c r="AD1870" s="14"/>
      <c r="AE1870" s="14"/>
      <c r="AT1870" s="262" t="s">
        <v>165</v>
      </c>
      <c r="AU1870" s="262" t="s">
        <v>85</v>
      </c>
      <c r="AV1870" s="14" t="s">
        <v>85</v>
      </c>
      <c r="AW1870" s="14" t="s">
        <v>32</v>
      </c>
      <c r="AX1870" s="14" t="s">
        <v>76</v>
      </c>
      <c r="AY1870" s="262" t="s">
        <v>156</v>
      </c>
    </row>
    <row r="1871" s="14" customFormat="1">
      <c r="A1871" s="14"/>
      <c r="B1871" s="252"/>
      <c r="C1871" s="253"/>
      <c r="D1871" s="243" t="s">
        <v>165</v>
      </c>
      <c r="E1871" s="254" t="s">
        <v>1</v>
      </c>
      <c r="F1871" s="255" t="s">
        <v>1616</v>
      </c>
      <c r="G1871" s="253"/>
      <c r="H1871" s="256">
        <v>0.050999999999999997</v>
      </c>
      <c r="I1871" s="257"/>
      <c r="J1871" s="253"/>
      <c r="K1871" s="253"/>
      <c r="L1871" s="258"/>
      <c r="M1871" s="259"/>
      <c r="N1871" s="260"/>
      <c r="O1871" s="260"/>
      <c r="P1871" s="260"/>
      <c r="Q1871" s="260"/>
      <c r="R1871" s="260"/>
      <c r="S1871" s="260"/>
      <c r="T1871" s="261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62" t="s">
        <v>165</v>
      </c>
      <c r="AU1871" s="262" t="s">
        <v>85</v>
      </c>
      <c r="AV1871" s="14" t="s">
        <v>85</v>
      </c>
      <c r="AW1871" s="14" t="s">
        <v>32</v>
      </c>
      <c r="AX1871" s="14" t="s">
        <v>76</v>
      </c>
      <c r="AY1871" s="262" t="s">
        <v>156</v>
      </c>
    </row>
    <row r="1872" s="15" customFormat="1">
      <c r="A1872" s="15"/>
      <c r="B1872" s="263"/>
      <c r="C1872" s="264"/>
      <c r="D1872" s="243" t="s">
        <v>165</v>
      </c>
      <c r="E1872" s="265" t="s">
        <v>1</v>
      </c>
      <c r="F1872" s="266" t="s">
        <v>168</v>
      </c>
      <c r="G1872" s="264"/>
      <c r="H1872" s="267">
        <v>0.089999999999999997</v>
      </c>
      <c r="I1872" s="268"/>
      <c r="J1872" s="264"/>
      <c r="K1872" s="264"/>
      <c r="L1872" s="269"/>
      <c r="M1872" s="270"/>
      <c r="N1872" s="271"/>
      <c r="O1872" s="271"/>
      <c r="P1872" s="271"/>
      <c r="Q1872" s="271"/>
      <c r="R1872" s="271"/>
      <c r="S1872" s="271"/>
      <c r="T1872" s="272"/>
      <c r="U1872" s="15"/>
      <c r="V1872" s="15"/>
      <c r="W1872" s="15"/>
      <c r="X1872" s="15"/>
      <c r="Y1872" s="15"/>
      <c r="Z1872" s="15"/>
      <c r="AA1872" s="15"/>
      <c r="AB1872" s="15"/>
      <c r="AC1872" s="15"/>
      <c r="AD1872" s="15"/>
      <c r="AE1872" s="15"/>
      <c r="AT1872" s="273" t="s">
        <v>165</v>
      </c>
      <c r="AU1872" s="273" t="s">
        <v>85</v>
      </c>
      <c r="AV1872" s="15" t="s">
        <v>163</v>
      </c>
      <c r="AW1872" s="15" t="s">
        <v>32</v>
      </c>
      <c r="AX1872" s="15" t="s">
        <v>83</v>
      </c>
      <c r="AY1872" s="273" t="s">
        <v>156</v>
      </c>
    </row>
    <row r="1873" s="2" customFormat="1" ht="16.5" customHeight="1">
      <c r="A1873" s="38"/>
      <c r="B1873" s="39"/>
      <c r="C1873" s="277" t="s">
        <v>1617</v>
      </c>
      <c r="D1873" s="277" t="s">
        <v>355</v>
      </c>
      <c r="E1873" s="278" t="s">
        <v>1618</v>
      </c>
      <c r="F1873" s="279" t="s">
        <v>1619</v>
      </c>
      <c r="G1873" s="280" t="s">
        <v>200</v>
      </c>
      <c r="H1873" s="281">
        <v>0.65700000000000003</v>
      </c>
      <c r="I1873" s="282"/>
      <c r="J1873" s="283">
        <f>ROUND(I1873*H1873,2)</f>
        <v>0</v>
      </c>
      <c r="K1873" s="284"/>
      <c r="L1873" s="285"/>
      <c r="M1873" s="286" t="s">
        <v>1</v>
      </c>
      <c r="N1873" s="287" t="s">
        <v>41</v>
      </c>
      <c r="O1873" s="91"/>
      <c r="P1873" s="237">
        <f>O1873*H1873</f>
        <v>0</v>
      </c>
      <c r="Q1873" s="237">
        <v>0.0047999999999999996</v>
      </c>
      <c r="R1873" s="237">
        <f>Q1873*H1873</f>
        <v>0.0031535999999999999</v>
      </c>
      <c r="S1873" s="237">
        <v>0</v>
      </c>
      <c r="T1873" s="238">
        <f>S1873*H1873</f>
        <v>0</v>
      </c>
      <c r="U1873" s="38"/>
      <c r="V1873" s="38"/>
      <c r="W1873" s="38"/>
      <c r="X1873" s="38"/>
      <c r="Y1873" s="38"/>
      <c r="Z1873" s="38"/>
      <c r="AA1873" s="38"/>
      <c r="AB1873" s="38"/>
      <c r="AC1873" s="38"/>
      <c r="AD1873" s="38"/>
      <c r="AE1873" s="38"/>
      <c r="AR1873" s="239" t="s">
        <v>501</v>
      </c>
      <c r="AT1873" s="239" t="s">
        <v>355</v>
      </c>
      <c r="AU1873" s="239" t="s">
        <v>85</v>
      </c>
      <c r="AY1873" s="17" t="s">
        <v>156</v>
      </c>
      <c r="BE1873" s="240">
        <f>IF(N1873="základní",J1873,0)</f>
        <v>0</v>
      </c>
      <c r="BF1873" s="240">
        <f>IF(N1873="snížená",J1873,0)</f>
        <v>0</v>
      </c>
      <c r="BG1873" s="240">
        <f>IF(N1873="zákl. přenesená",J1873,0)</f>
        <v>0</v>
      </c>
      <c r="BH1873" s="240">
        <f>IF(N1873="sníž. přenesená",J1873,0)</f>
        <v>0</v>
      </c>
      <c r="BI1873" s="240">
        <f>IF(N1873="nulová",J1873,0)</f>
        <v>0</v>
      </c>
      <c r="BJ1873" s="17" t="s">
        <v>83</v>
      </c>
      <c r="BK1873" s="240">
        <f>ROUND(I1873*H1873,2)</f>
        <v>0</v>
      </c>
      <c r="BL1873" s="17" t="s">
        <v>222</v>
      </c>
      <c r="BM1873" s="239" t="s">
        <v>1620</v>
      </c>
    </row>
    <row r="1874" s="13" customFormat="1">
      <c r="A1874" s="13"/>
      <c r="B1874" s="241"/>
      <c r="C1874" s="242"/>
      <c r="D1874" s="243" t="s">
        <v>165</v>
      </c>
      <c r="E1874" s="244" t="s">
        <v>1</v>
      </c>
      <c r="F1874" s="245" t="s">
        <v>1527</v>
      </c>
      <c r="G1874" s="242"/>
      <c r="H1874" s="244" t="s">
        <v>1</v>
      </c>
      <c r="I1874" s="246"/>
      <c r="J1874" s="242"/>
      <c r="K1874" s="242"/>
      <c r="L1874" s="247"/>
      <c r="M1874" s="248"/>
      <c r="N1874" s="249"/>
      <c r="O1874" s="249"/>
      <c r="P1874" s="249"/>
      <c r="Q1874" s="249"/>
      <c r="R1874" s="249"/>
      <c r="S1874" s="249"/>
      <c r="T1874" s="250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51" t="s">
        <v>165</v>
      </c>
      <c r="AU1874" s="251" t="s">
        <v>85</v>
      </c>
      <c r="AV1874" s="13" t="s">
        <v>83</v>
      </c>
      <c r="AW1874" s="13" t="s">
        <v>32</v>
      </c>
      <c r="AX1874" s="13" t="s">
        <v>76</v>
      </c>
      <c r="AY1874" s="251" t="s">
        <v>156</v>
      </c>
    </row>
    <row r="1875" s="13" customFormat="1">
      <c r="A1875" s="13"/>
      <c r="B1875" s="241"/>
      <c r="C1875" s="242"/>
      <c r="D1875" s="243" t="s">
        <v>165</v>
      </c>
      <c r="E1875" s="244" t="s">
        <v>1</v>
      </c>
      <c r="F1875" s="245" t="s">
        <v>1541</v>
      </c>
      <c r="G1875" s="242"/>
      <c r="H1875" s="244" t="s">
        <v>1</v>
      </c>
      <c r="I1875" s="246"/>
      <c r="J1875" s="242"/>
      <c r="K1875" s="242"/>
      <c r="L1875" s="247"/>
      <c r="M1875" s="248"/>
      <c r="N1875" s="249"/>
      <c r="O1875" s="249"/>
      <c r="P1875" s="249"/>
      <c r="Q1875" s="249"/>
      <c r="R1875" s="249"/>
      <c r="S1875" s="249"/>
      <c r="T1875" s="250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T1875" s="251" t="s">
        <v>165</v>
      </c>
      <c r="AU1875" s="251" t="s">
        <v>85</v>
      </c>
      <c r="AV1875" s="13" t="s">
        <v>83</v>
      </c>
      <c r="AW1875" s="13" t="s">
        <v>32</v>
      </c>
      <c r="AX1875" s="13" t="s">
        <v>76</v>
      </c>
      <c r="AY1875" s="251" t="s">
        <v>156</v>
      </c>
    </row>
    <row r="1876" s="14" customFormat="1">
      <c r="A1876" s="14"/>
      <c r="B1876" s="252"/>
      <c r="C1876" s="253"/>
      <c r="D1876" s="243" t="s">
        <v>165</v>
      </c>
      <c r="E1876" s="254" t="s">
        <v>1</v>
      </c>
      <c r="F1876" s="255" t="s">
        <v>1621</v>
      </c>
      <c r="G1876" s="253"/>
      <c r="H1876" s="256">
        <v>0.65700000000000003</v>
      </c>
      <c r="I1876" s="257"/>
      <c r="J1876" s="253"/>
      <c r="K1876" s="253"/>
      <c r="L1876" s="258"/>
      <c r="M1876" s="259"/>
      <c r="N1876" s="260"/>
      <c r="O1876" s="260"/>
      <c r="P1876" s="260"/>
      <c r="Q1876" s="260"/>
      <c r="R1876" s="260"/>
      <c r="S1876" s="260"/>
      <c r="T1876" s="261"/>
      <c r="U1876" s="14"/>
      <c r="V1876" s="14"/>
      <c r="W1876" s="14"/>
      <c r="X1876" s="14"/>
      <c r="Y1876" s="14"/>
      <c r="Z1876" s="14"/>
      <c r="AA1876" s="14"/>
      <c r="AB1876" s="14"/>
      <c r="AC1876" s="14"/>
      <c r="AD1876" s="14"/>
      <c r="AE1876" s="14"/>
      <c r="AT1876" s="262" t="s">
        <v>165</v>
      </c>
      <c r="AU1876" s="262" t="s">
        <v>85</v>
      </c>
      <c r="AV1876" s="14" t="s">
        <v>85</v>
      </c>
      <c r="AW1876" s="14" t="s">
        <v>32</v>
      </c>
      <c r="AX1876" s="14" t="s">
        <v>76</v>
      </c>
      <c r="AY1876" s="262" t="s">
        <v>156</v>
      </c>
    </row>
    <row r="1877" s="15" customFormat="1">
      <c r="A1877" s="15"/>
      <c r="B1877" s="263"/>
      <c r="C1877" s="264"/>
      <c r="D1877" s="243" t="s">
        <v>165</v>
      </c>
      <c r="E1877" s="265" t="s">
        <v>1</v>
      </c>
      <c r="F1877" s="266" t="s">
        <v>168</v>
      </c>
      <c r="G1877" s="264"/>
      <c r="H1877" s="267">
        <v>0.65700000000000003</v>
      </c>
      <c r="I1877" s="268"/>
      <c r="J1877" s="264"/>
      <c r="K1877" s="264"/>
      <c r="L1877" s="269"/>
      <c r="M1877" s="270"/>
      <c r="N1877" s="271"/>
      <c r="O1877" s="271"/>
      <c r="P1877" s="271"/>
      <c r="Q1877" s="271"/>
      <c r="R1877" s="271"/>
      <c r="S1877" s="271"/>
      <c r="T1877" s="272"/>
      <c r="U1877" s="15"/>
      <c r="V1877" s="15"/>
      <c r="W1877" s="15"/>
      <c r="X1877" s="15"/>
      <c r="Y1877" s="15"/>
      <c r="Z1877" s="15"/>
      <c r="AA1877" s="15"/>
      <c r="AB1877" s="15"/>
      <c r="AC1877" s="15"/>
      <c r="AD1877" s="15"/>
      <c r="AE1877" s="15"/>
      <c r="AT1877" s="273" t="s">
        <v>165</v>
      </c>
      <c r="AU1877" s="273" t="s">
        <v>85</v>
      </c>
      <c r="AV1877" s="15" t="s">
        <v>163</v>
      </c>
      <c r="AW1877" s="15" t="s">
        <v>32</v>
      </c>
      <c r="AX1877" s="15" t="s">
        <v>83</v>
      </c>
      <c r="AY1877" s="273" t="s">
        <v>156</v>
      </c>
    </row>
    <row r="1878" s="2" customFormat="1" ht="16.5" customHeight="1">
      <c r="A1878" s="38"/>
      <c r="B1878" s="39"/>
      <c r="C1878" s="277" t="s">
        <v>1622</v>
      </c>
      <c r="D1878" s="277" t="s">
        <v>355</v>
      </c>
      <c r="E1878" s="278" t="s">
        <v>1623</v>
      </c>
      <c r="F1878" s="279" t="s">
        <v>1624</v>
      </c>
      <c r="G1878" s="280" t="s">
        <v>200</v>
      </c>
      <c r="H1878" s="281">
        <v>0.88900000000000001</v>
      </c>
      <c r="I1878" s="282"/>
      <c r="J1878" s="283">
        <f>ROUND(I1878*H1878,2)</f>
        <v>0</v>
      </c>
      <c r="K1878" s="284"/>
      <c r="L1878" s="285"/>
      <c r="M1878" s="286" t="s">
        <v>1</v>
      </c>
      <c r="N1878" s="287" t="s">
        <v>41</v>
      </c>
      <c r="O1878" s="91"/>
      <c r="P1878" s="237">
        <f>O1878*H1878</f>
        <v>0</v>
      </c>
      <c r="Q1878" s="237">
        <v>0.0047800000000000004</v>
      </c>
      <c r="R1878" s="237">
        <f>Q1878*H1878</f>
        <v>0.0042494200000000003</v>
      </c>
      <c r="S1878" s="237">
        <v>0</v>
      </c>
      <c r="T1878" s="238">
        <f>S1878*H1878</f>
        <v>0</v>
      </c>
      <c r="U1878" s="38"/>
      <c r="V1878" s="38"/>
      <c r="W1878" s="38"/>
      <c r="X1878" s="38"/>
      <c r="Y1878" s="38"/>
      <c r="Z1878" s="38"/>
      <c r="AA1878" s="38"/>
      <c r="AB1878" s="38"/>
      <c r="AC1878" s="38"/>
      <c r="AD1878" s="38"/>
      <c r="AE1878" s="38"/>
      <c r="AR1878" s="239" t="s">
        <v>501</v>
      </c>
      <c r="AT1878" s="239" t="s">
        <v>355</v>
      </c>
      <c r="AU1878" s="239" t="s">
        <v>85</v>
      </c>
      <c r="AY1878" s="17" t="s">
        <v>156</v>
      </c>
      <c r="BE1878" s="240">
        <f>IF(N1878="základní",J1878,0)</f>
        <v>0</v>
      </c>
      <c r="BF1878" s="240">
        <f>IF(N1878="snížená",J1878,0)</f>
        <v>0</v>
      </c>
      <c r="BG1878" s="240">
        <f>IF(N1878="zákl. přenesená",J1878,0)</f>
        <v>0</v>
      </c>
      <c r="BH1878" s="240">
        <f>IF(N1878="sníž. přenesená",J1878,0)</f>
        <v>0</v>
      </c>
      <c r="BI1878" s="240">
        <f>IF(N1878="nulová",J1878,0)</f>
        <v>0</v>
      </c>
      <c r="BJ1878" s="17" t="s">
        <v>83</v>
      </c>
      <c r="BK1878" s="240">
        <f>ROUND(I1878*H1878,2)</f>
        <v>0</v>
      </c>
      <c r="BL1878" s="17" t="s">
        <v>222</v>
      </c>
      <c r="BM1878" s="239" t="s">
        <v>1625</v>
      </c>
    </row>
    <row r="1879" s="13" customFormat="1">
      <c r="A1879" s="13"/>
      <c r="B1879" s="241"/>
      <c r="C1879" s="242"/>
      <c r="D1879" s="243" t="s">
        <v>165</v>
      </c>
      <c r="E1879" s="244" t="s">
        <v>1</v>
      </c>
      <c r="F1879" s="245" t="s">
        <v>1527</v>
      </c>
      <c r="G1879" s="242"/>
      <c r="H1879" s="244" t="s">
        <v>1</v>
      </c>
      <c r="I1879" s="246"/>
      <c r="J1879" s="242"/>
      <c r="K1879" s="242"/>
      <c r="L1879" s="247"/>
      <c r="M1879" s="248"/>
      <c r="N1879" s="249"/>
      <c r="O1879" s="249"/>
      <c r="P1879" s="249"/>
      <c r="Q1879" s="249"/>
      <c r="R1879" s="249"/>
      <c r="S1879" s="249"/>
      <c r="T1879" s="250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T1879" s="251" t="s">
        <v>165</v>
      </c>
      <c r="AU1879" s="251" t="s">
        <v>85</v>
      </c>
      <c r="AV1879" s="13" t="s">
        <v>83</v>
      </c>
      <c r="AW1879" s="13" t="s">
        <v>32</v>
      </c>
      <c r="AX1879" s="13" t="s">
        <v>76</v>
      </c>
      <c r="AY1879" s="251" t="s">
        <v>156</v>
      </c>
    </row>
    <row r="1880" s="13" customFormat="1">
      <c r="A1880" s="13"/>
      <c r="B1880" s="241"/>
      <c r="C1880" s="242"/>
      <c r="D1880" s="243" t="s">
        <v>165</v>
      </c>
      <c r="E1880" s="244" t="s">
        <v>1</v>
      </c>
      <c r="F1880" s="245" t="s">
        <v>1543</v>
      </c>
      <c r="G1880" s="242"/>
      <c r="H1880" s="244" t="s">
        <v>1</v>
      </c>
      <c r="I1880" s="246"/>
      <c r="J1880" s="242"/>
      <c r="K1880" s="242"/>
      <c r="L1880" s="247"/>
      <c r="M1880" s="248"/>
      <c r="N1880" s="249"/>
      <c r="O1880" s="249"/>
      <c r="P1880" s="249"/>
      <c r="Q1880" s="249"/>
      <c r="R1880" s="249"/>
      <c r="S1880" s="249"/>
      <c r="T1880" s="250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T1880" s="251" t="s">
        <v>165</v>
      </c>
      <c r="AU1880" s="251" t="s">
        <v>85</v>
      </c>
      <c r="AV1880" s="13" t="s">
        <v>83</v>
      </c>
      <c r="AW1880" s="13" t="s">
        <v>32</v>
      </c>
      <c r="AX1880" s="13" t="s">
        <v>76</v>
      </c>
      <c r="AY1880" s="251" t="s">
        <v>156</v>
      </c>
    </row>
    <row r="1881" s="14" customFormat="1">
      <c r="A1881" s="14"/>
      <c r="B1881" s="252"/>
      <c r="C1881" s="253"/>
      <c r="D1881" s="243" t="s">
        <v>165</v>
      </c>
      <c r="E1881" s="254" t="s">
        <v>1</v>
      </c>
      <c r="F1881" s="255" t="s">
        <v>1626</v>
      </c>
      <c r="G1881" s="253"/>
      <c r="H1881" s="256">
        <v>0.36699999999999999</v>
      </c>
      <c r="I1881" s="257"/>
      <c r="J1881" s="253"/>
      <c r="K1881" s="253"/>
      <c r="L1881" s="258"/>
      <c r="M1881" s="259"/>
      <c r="N1881" s="260"/>
      <c r="O1881" s="260"/>
      <c r="P1881" s="260"/>
      <c r="Q1881" s="260"/>
      <c r="R1881" s="260"/>
      <c r="S1881" s="260"/>
      <c r="T1881" s="261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T1881" s="262" t="s">
        <v>165</v>
      </c>
      <c r="AU1881" s="262" t="s">
        <v>85</v>
      </c>
      <c r="AV1881" s="14" t="s">
        <v>85</v>
      </c>
      <c r="AW1881" s="14" t="s">
        <v>32</v>
      </c>
      <c r="AX1881" s="14" t="s">
        <v>76</v>
      </c>
      <c r="AY1881" s="262" t="s">
        <v>156</v>
      </c>
    </row>
    <row r="1882" s="14" customFormat="1">
      <c r="A1882" s="14"/>
      <c r="B1882" s="252"/>
      <c r="C1882" s="253"/>
      <c r="D1882" s="243" t="s">
        <v>165</v>
      </c>
      <c r="E1882" s="254" t="s">
        <v>1</v>
      </c>
      <c r="F1882" s="255" t="s">
        <v>1627</v>
      </c>
      <c r="G1882" s="253"/>
      <c r="H1882" s="256">
        <v>0.17999999999999999</v>
      </c>
      <c r="I1882" s="257"/>
      <c r="J1882" s="253"/>
      <c r="K1882" s="253"/>
      <c r="L1882" s="258"/>
      <c r="M1882" s="259"/>
      <c r="N1882" s="260"/>
      <c r="O1882" s="260"/>
      <c r="P1882" s="260"/>
      <c r="Q1882" s="260"/>
      <c r="R1882" s="260"/>
      <c r="S1882" s="260"/>
      <c r="T1882" s="261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T1882" s="262" t="s">
        <v>165</v>
      </c>
      <c r="AU1882" s="262" t="s">
        <v>85</v>
      </c>
      <c r="AV1882" s="14" t="s">
        <v>85</v>
      </c>
      <c r="AW1882" s="14" t="s">
        <v>32</v>
      </c>
      <c r="AX1882" s="14" t="s">
        <v>76</v>
      </c>
      <c r="AY1882" s="262" t="s">
        <v>156</v>
      </c>
    </row>
    <row r="1883" s="14" customFormat="1">
      <c r="A1883" s="14"/>
      <c r="B1883" s="252"/>
      <c r="C1883" s="253"/>
      <c r="D1883" s="243" t="s">
        <v>165</v>
      </c>
      <c r="E1883" s="254" t="s">
        <v>1</v>
      </c>
      <c r="F1883" s="255" t="s">
        <v>1628</v>
      </c>
      <c r="G1883" s="253"/>
      <c r="H1883" s="256">
        <v>0.25900000000000001</v>
      </c>
      <c r="I1883" s="257"/>
      <c r="J1883" s="253"/>
      <c r="K1883" s="253"/>
      <c r="L1883" s="258"/>
      <c r="M1883" s="259"/>
      <c r="N1883" s="260"/>
      <c r="O1883" s="260"/>
      <c r="P1883" s="260"/>
      <c r="Q1883" s="260"/>
      <c r="R1883" s="260"/>
      <c r="S1883" s="260"/>
      <c r="T1883" s="261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T1883" s="262" t="s">
        <v>165</v>
      </c>
      <c r="AU1883" s="262" t="s">
        <v>85</v>
      </c>
      <c r="AV1883" s="14" t="s">
        <v>85</v>
      </c>
      <c r="AW1883" s="14" t="s">
        <v>32</v>
      </c>
      <c r="AX1883" s="14" t="s">
        <v>76</v>
      </c>
      <c r="AY1883" s="262" t="s">
        <v>156</v>
      </c>
    </row>
    <row r="1884" s="14" customFormat="1">
      <c r="A1884" s="14"/>
      <c r="B1884" s="252"/>
      <c r="C1884" s="253"/>
      <c r="D1884" s="243" t="s">
        <v>165</v>
      </c>
      <c r="E1884" s="254" t="s">
        <v>1</v>
      </c>
      <c r="F1884" s="255" t="s">
        <v>1629</v>
      </c>
      <c r="G1884" s="253"/>
      <c r="H1884" s="256">
        <v>0.083000000000000004</v>
      </c>
      <c r="I1884" s="257"/>
      <c r="J1884" s="253"/>
      <c r="K1884" s="253"/>
      <c r="L1884" s="258"/>
      <c r="M1884" s="259"/>
      <c r="N1884" s="260"/>
      <c r="O1884" s="260"/>
      <c r="P1884" s="260"/>
      <c r="Q1884" s="260"/>
      <c r="R1884" s="260"/>
      <c r="S1884" s="260"/>
      <c r="T1884" s="261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T1884" s="262" t="s">
        <v>165</v>
      </c>
      <c r="AU1884" s="262" t="s">
        <v>85</v>
      </c>
      <c r="AV1884" s="14" t="s">
        <v>85</v>
      </c>
      <c r="AW1884" s="14" t="s">
        <v>32</v>
      </c>
      <c r="AX1884" s="14" t="s">
        <v>76</v>
      </c>
      <c r="AY1884" s="262" t="s">
        <v>156</v>
      </c>
    </row>
    <row r="1885" s="15" customFormat="1">
      <c r="A1885" s="15"/>
      <c r="B1885" s="263"/>
      <c r="C1885" s="264"/>
      <c r="D1885" s="243" t="s">
        <v>165</v>
      </c>
      <c r="E1885" s="265" t="s">
        <v>1</v>
      </c>
      <c r="F1885" s="266" t="s">
        <v>168</v>
      </c>
      <c r="G1885" s="264"/>
      <c r="H1885" s="267">
        <v>0.8889999999999999</v>
      </c>
      <c r="I1885" s="268"/>
      <c r="J1885" s="264"/>
      <c r="K1885" s="264"/>
      <c r="L1885" s="269"/>
      <c r="M1885" s="270"/>
      <c r="N1885" s="271"/>
      <c r="O1885" s="271"/>
      <c r="P1885" s="271"/>
      <c r="Q1885" s="271"/>
      <c r="R1885" s="271"/>
      <c r="S1885" s="271"/>
      <c r="T1885" s="272"/>
      <c r="U1885" s="15"/>
      <c r="V1885" s="15"/>
      <c r="W1885" s="15"/>
      <c r="X1885" s="15"/>
      <c r="Y1885" s="15"/>
      <c r="Z1885" s="15"/>
      <c r="AA1885" s="15"/>
      <c r="AB1885" s="15"/>
      <c r="AC1885" s="15"/>
      <c r="AD1885" s="15"/>
      <c r="AE1885" s="15"/>
      <c r="AT1885" s="273" t="s">
        <v>165</v>
      </c>
      <c r="AU1885" s="273" t="s">
        <v>85</v>
      </c>
      <c r="AV1885" s="15" t="s">
        <v>163</v>
      </c>
      <c r="AW1885" s="15" t="s">
        <v>32</v>
      </c>
      <c r="AX1885" s="15" t="s">
        <v>83</v>
      </c>
      <c r="AY1885" s="273" t="s">
        <v>156</v>
      </c>
    </row>
    <row r="1886" s="2" customFormat="1" ht="21.75" customHeight="1">
      <c r="A1886" s="38"/>
      <c r="B1886" s="39"/>
      <c r="C1886" s="277" t="s">
        <v>1630</v>
      </c>
      <c r="D1886" s="277" t="s">
        <v>355</v>
      </c>
      <c r="E1886" s="278" t="s">
        <v>1631</v>
      </c>
      <c r="F1886" s="279" t="s">
        <v>1447</v>
      </c>
      <c r="G1886" s="280" t="s">
        <v>200</v>
      </c>
      <c r="H1886" s="281">
        <v>0.312</v>
      </c>
      <c r="I1886" s="282"/>
      <c r="J1886" s="283">
        <f>ROUND(I1886*H1886,2)</f>
        <v>0</v>
      </c>
      <c r="K1886" s="284"/>
      <c r="L1886" s="285"/>
      <c r="M1886" s="286" t="s">
        <v>1</v>
      </c>
      <c r="N1886" s="287" t="s">
        <v>41</v>
      </c>
      <c r="O1886" s="91"/>
      <c r="P1886" s="237">
        <f>O1886*H1886</f>
        <v>0</v>
      </c>
      <c r="Q1886" s="237">
        <v>0</v>
      </c>
      <c r="R1886" s="237">
        <f>Q1886*H1886</f>
        <v>0</v>
      </c>
      <c r="S1886" s="237">
        <v>0</v>
      </c>
      <c r="T1886" s="238">
        <f>S1886*H1886</f>
        <v>0</v>
      </c>
      <c r="U1886" s="38"/>
      <c r="V1886" s="38"/>
      <c r="W1886" s="38"/>
      <c r="X1886" s="38"/>
      <c r="Y1886" s="38"/>
      <c r="Z1886" s="38"/>
      <c r="AA1886" s="38"/>
      <c r="AB1886" s="38"/>
      <c r="AC1886" s="38"/>
      <c r="AD1886" s="38"/>
      <c r="AE1886" s="38"/>
      <c r="AR1886" s="239" t="s">
        <v>501</v>
      </c>
      <c r="AT1886" s="239" t="s">
        <v>355</v>
      </c>
      <c r="AU1886" s="239" t="s">
        <v>85</v>
      </c>
      <c r="AY1886" s="17" t="s">
        <v>156</v>
      </c>
      <c r="BE1886" s="240">
        <f>IF(N1886="základní",J1886,0)</f>
        <v>0</v>
      </c>
      <c r="BF1886" s="240">
        <f>IF(N1886="snížená",J1886,0)</f>
        <v>0</v>
      </c>
      <c r="BG1886" s="240">
        <f>IF(N1886="zákl. přenesená",J1886,0)</f>
        <v>0</v>
      </c>
      <c r="BH1886" s="240">
        <f>IF(N1886="sníž. přenesená",J1886,0)</f>
        <v>0</v>
      </c>
      <c r="BI1886" s="240">
        <f>IF(N1886="nulová",J1886,0)</f>
        <v>0</v>
      </c>
      <c r="BJ1886" s="17" t="s">
        <v>83</v>
      </c>
      <c r="BK1886" s="240">
        <f>ROUND(I1886*H1886,2)</f>
        <v>0</v>
      </c>
      <c r="BL1886" s="17" t="s">
        <v>222</v>
      </c>
      <c r="BM1886" s="239" t="s">
        <v>1632</v>
      </c>
    </row>
    <row r="1887" s="13" customFormat="1">
      <c r="A1887" s="13"/>
      <c r="B1887" s="241"/>
      <c r="C1887" s="242"/>
      <c r="D1887" s="243" t="s">
        <v>165</v>
      </c>
      <c r="E1887" s="244" t="s">
        <v>1</v>
      </c>
      <c r="F1887" s="245" t="s">
        <v>1527</v>
      </c>
      <c r="G1887" s="242"/>
      <c r="H1887" s="244" t="s">
        <v>1</v>
      </c>
      <c r="I1887" s="246"/>
      <c r="J1887" s="242"/>
      <c r="K1887" s="242"/>
      <c r="L1887" s="247"/>
      <c r="M1887" s="248"/>
      <c r="N1887" s="249"/>
      <c r="O1887" s="249"/>
      <c r="P1887" s="249"/>
      <c r="Q1887" s="249"/>
      <c r="R1887" s="249"/>
      <c r="S1887" s="249"/>
      <c r="T1887" s="250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T1887" s="251" t="s">
        <v>165</v>
      </c>
      <c r="AU1887" s="251" t="s">
        <v>85</v>
      </c>
      <c r="AV1887" s="13" t="s">
        <v>83</v>
      </c>
      <c r="AW1887" s="13" t="s">
        <v>32</v>
      </c>
      <c r="AX1887" s="13" t="s">
        <v>76</v>
      </c>
      <c r="AY1887" s="251" t="s">
        <v>156</v>
      </c>
    </row>
    <row r="1888" s="13" customFormat="1">
      <c r="A1888" s="13"/>
      <c r="B1888" s="241"/>
      <c r="C1888" s="242"/>
      <c r="D1888" s="243" t="s">
        <v>165</v>
      </c>
      <c r="E1888" s="244" t="s">
        <v>1</v>
      </c>
      <c r="F1888" s="245" t="s">
        <v>1441</v>
      </c>
      <c r="G1888" s="242"/>
      <c r="H1888" s="244" t="s">
        <v>1</v>
      </c>
      <c r="I1888" s="246"/>
      <c r="J1888" s="242"/>
      <c r="K1888" s="242"/>
      <c r="L1888" s="247"/>
      <c r="M1888" s="248"/>
      <c r="N1888" s="249"/>
      <c r="O1888" s="249"/>
      <c r="P1888" s="249"/>
      <c r="Q1888" s="249"/>
      <c r="R1888" s="249"/>
      <c r="S1888" s="249"/>
      <c r="T1888" s="250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T1888" s="251" t="s">
        <v>165</v>
      </c>
      <c r="AU1888" s="251" t="s">
        <v>85</v>
      </c>
      <c r="AV1888" s="13" t="s">
        <v>83</v>
      </c>
      <c r="AW1888" s="13" t="s">
        <v>32</v>
      </c>
      <c r="AX1888" s="13" t="s">
        <v>76</v>
      </c>
      <c r="AY1888" s="251" t="s">
        <v>156</v>
      </c>
    </row>
    <row r="1889" s="14" customFormat="1">
      <c r="A1889" s="14"/>
      <c r="B1889" s="252"/>
      <c r="C1889" s="253"/>
      <c r="D1889" s="243" t="s">
        <v>165</v>
      </c>
      <c r="E1889" s="254" t="s">
        <v>1</v>
      </c>
      <c r="F1889" s="255" t="s">
        <v>1633</v>
      </c>
      <c r="G1889" s="253"/>
      <c r="H1889" s="256">
        <v>0.20799999999999999</v>
      </c>
      <c r="I1889" s="257"/>
      <c r="J1889" s="253"/>
      <c r="K1889" s="253"/>
      <c r="L1889" s="258"/>
      <c r="M1889" s="259"/>
      <c r="N1889" s="260"/>
      <c r="O1889" s="260"/>
      <c r="P1889" s="260"/>
      <c r="Q1889" s="260"/>
      <c r="R1889" s="260"/>
      <c r="S1889" s="260"/>
      <c r="T1889" s="261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T1889" s="262" t="s">
        <v>165</v>
      </c>
      <c r="AU1889" s="262" t="s">
        <v>85</v>
      </c>
      <c r="AV1889" s="14" t="s">
        <v>85</v>
      </c>
      <c r="AW1889" s="14" t="s">
        <v>32</v>
      </c>
      <c r="AX1889" s="14" t="s">
        <v>76</v>
      </c>
      <c r="AY1889" s="262" t="s">
        <v>156</v>
      </c>
    </row>
    <row r="1890" s="14" customFormat="1">
      <c r="A1890" s="14"/>
      <c r="B1890" s="252"/>
      <c r="C1890" s="253"/>
      <c r="D1890" s="243" t="s">
        <v>165</v>
      </c>
      <c r="E1890" s="254" t="s">
        <v>1</v>
      </c>
      <c r="F1890" s="255" t="s">
        <v>1634</v>
      </c>
      <c r="G1890" s="253"/>
      <c r="H1890" s="256">
        <v>0.081000000000000003</v>
      </c>
      <c r="I1890" s="257"/>
      <c r="J1890" s="253"/>
      <c r="K1890" s="253"/>
      <c r="L1890" s="258"/>
      <c r="M1890" s="259"/>
      <c r="N1890" s="260"/>
      <c r="O1890" s="260"/>
      <c r="P1890" s="260"/>
      <c r="Q1890" s="260"/>
      <c r="R1890" s="260"/>
      <c r="S1890" s="260"/>
      <c r="T1890" s="261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T1890" s="262" t="s">
        <v>165</v>
      </c>
      <c r="AU1890" s="262" t="s">
        <v>85</v>
      </c>
      <c r="AV1890" s="14" t="s">
        <v>85</v>
      </c>
      <c r="AW1890" s="14" t="s">
        <v>32</v>
      </c>
      <c r="AX1890" s="14" t="s">
        <v>76</v>
      </c>
      <c r="AY1890" s="262" t="s">
        <v>156</v>
      </c>
    </row>
    <row r="1891" s="15" customFormat="1">
      <c r="A1891" s="15"/>
      <c r="B1891" s="263"/>
      <c r="C1891" s="264"/>
      <c r="D1891" s="243" t="s">
        <v>165</v>
      </c>
      <c r="E1891" s="265" t="s">
        <v>1</v>
      </c>
      <c r="F1891" s="266" t="s">
        <v>168</v>
      </c>
      <c r="G1891" s="264"/>
      <c r="H1891" s="267">
        <v>0.28899999999999998</v>
      </c>
      <c r="I1891" s="268"/>
      <c r="J1891" s="264"/>
      <c r="K1891" s="264"/>
      <c r="L1891" s="269"/>
      <c r="M1891" s="270"/>
      <c r="N1891" s="271"/>
      <c r="O1891" s="271"/>
      <c r="P1891" s="271"/>
      <c r="Q1891" s="271"/>
      <c r="R1891" s="271"/>
      <c r="S1891" s="271"/>
      <c r="T1891" s="272"/>
      <c r="U1891" s="15"/>
      <c r="V1891" s="15"/>
      <c r="W1891" s="15"/>
      <c r="X1891" s="15"/>
      <c r="Y1891" s="15"/>
      <c r="Z1891" s="15"/>
      <c r="AA1891" s="15"/>
      <c r="AB1891" s="15"/>
      <c r="AC1891" s="15"/>
      <c r="AD1891" s="15"/>
      <c r="AE1891" s="15"/>
      <c r="AT1891" s="273" t="s">
        <v>165</v>
      </c>
      <c r="AU1891" s="273" t="s">
        <v>85</v>
      </c>
      <c r="AV1891" s="15" t="s">
        <v>163</v>
      </c>
      <c r="AW1891" s="15" t="s">
        <v>32</v>
      </c>
      <c r="AX1891" s="15" t="s">
        <v>83</v>
      </c>
      <c r="AY1891" s="273" t="s">
        <v>156</v>
      </c>
    </row>
    <row r="1892" s="14" customFormat="1">
      <c r="A1892" s="14"/>
      <c r="B1892" s="252"/>
      <c r="C1892" s="253"/>
      <c r="D1892" s="243" t="s">
        <v>165</v>
      </c>
      <c r="E1892" s="253"/>
      <c r="F1892" s="255" t="s">
        <v>1635</v>
      </c>
      <c r="G1892" s="253"/>
      <c r="H1892" s="256">
        <v>0.312</v>
      </c>
      <c r="I1892" s="257"/>
      <c r="J1892" s="253"/>
      <c r="K1892" s="253"/>
      <c r="L1892" s="258"/>
      <c r="M1892" s="259"/>
      <c r="N1892" s="260"/>
      <c r="O1892" s="260"/>
      <c r="P1892" s="260"/>
      <c r="Q1892" s="260"/>
      <c r="R1892" s="260"/>
      <c r="S1892" s="260"/>
      <c r="T1892" s="261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T1892" s="262" t="s">
        <v>165</v>
      </c>
      <c r="AU1892" s="262" t="s">
        <v>85</v>
      </c>
      <c r="AV1892" s="14" t="s">
        <v>85</v>
      </c>
      <c r="AW1892" s="14" t="s">
        <v>4</v>
      </c>
      <c r="AX1892" s="14" t="s">
        <v>83</v>
      </c>
      <c r="AY1892" s="262" t="s">
        <v>156</v>
      </c>
    </row>
    <row r="1893" s="2" customFormat="1" ht="24.15" customHeight="1">
      <c r="A1893" s="38"/>
      <c r="B1893" s="39"/>
      <c r="C1893" s="227" t="s">
        <v>1636</v>
      </c>
      <c r="D1893" s="227" t="s">
        <v>159</v>
      </c>
      <c r="E1893" s="228" t="s">
        <v>1637</v>
      </c>
      <c r="F1893" s="229" t="s">
        <v>1638</v>
      </c>
      <c r="G1893" s="230" t="s">
        <v>446</v>
      </c>
      <c r="H1893" s="231">
        <v>1</v>
      </c>
      <c r="I1893" s="232"/>
      <c r="J1893" s="233">
        <f>ROUND(I1893*H1893,2)</f>
        <v>0</v>
      </c>
      <c r="K1893" s="234"/>
      <c r="L1893" s="44"/>
      <c r="M1893" s="235" t="s">
        <v>1</v>
      </c>
      <c r="N1893" s="236" t="s">
        <v>41</v>
      </c>
      <c r="O1893" s="91"/>
      <c r="P1893" s="237">
        <f>O1893*H1893</f>
        <v>0</v>
      </c>
      <c r="Q1893" s="237">
        <v>0</v>
      </c>
      <c r="R1893" s="237">
        <f>Q1893*H1893</f>
        <v>0</v>
      </c>
      <c r="S1893" s="237">
        <v>0</v>
      </c>
      <c r="T1893" s="238">
        <f>S1893*H1893</f>
        <v>0</v>
      </c>
      <c r="U1893" s="38"/>
      <c r="V1893" s="38"/>
      <c r="W1893" s="38"/>
      <c r="X1893" s="38"/>
      <c r="Y1893" s="38"/>
      <c r="Z1893" s="38"/>
      <c r="AA1893" s="38"/>
      <c r="AB1893" s="38"/>
      <c r="AC1893" s="38"/>
      <c r="AD1893" s="38"/>
      <c r="AE1893" s="38"/>
      <c r="AR1893" s="239" t="s">
        <v>222</v>
      </c>
      <c r="AT1893" s="239" t="s">
        <v>159</v>
      </c>
      <c r="AU1893" s="239" t="s">
        <v>85</v>
      </c>
      <c r="AY1893" s="17" t="s">
        <v>156</v>
      </c>
      <c r="BE1893" s="240">
        <f>IF(N1893="základní",J1893,0)</f>
        <v>0</v>
      </c>
      <c r="BF1893" s="240">
        <f>IF(N1893="snížená",J1893,0)</f>
        <v>0</v>
      </c>
      <c r="BG1893" s="240">
        <f>IF(N1893="zákl. přenesená",J1893,0)</f>
        <v>0</v>
      </c>
      <c r="BH1893" s="240">
        <f>IF(N1893="sníž. přenesená",J1893,0)</f>
        <v>0</v>
      </c>
      <c r="BI1893" s="240">
        <f>IF(N1893="nulová",J1893,0)</f>
        <v>0</v>
      </c>
      <c r="BJ1893" s="17" t="s">
        <v>83</v>
      </c>
      <c r="BK1893" s="240">
        <f>ROUND(I1893*H1893,2)</f>
        <v>0</v>
      </c>
      <c r="BL1893" s="17" t="s">
        <v>222</v>
      </c>
      <c r="BM1893" s="239" t="s">
        <v>1639</v>
      </c>
    </row>
    <row r="1894" s="13" customFormat="1">
      <c r="A1894" s="13"/>
      <c r="B1894" s="241"/>
      <c r="C1894" s="242"/>
      <c r="D1894" s="243" t="s">
        <v>165</v>
      </c>
      <c r="E1894" s="244" t="s">
        <v>1</v>
      </c>
      <c r="F1894" s="245" t="s">
        <v>1640</v>
      </c>
      <c r="G1894" s="242"/>
      <c r="H1894" s="244" t="s">
        <v>1</v>
      </c>
      <c r="I1894" s="246"/>
      <c r="J1894" s="242"/>
      <c r="K1894" s="242"/>
      <c r="L1894" s="247"/>
      <c r="M1894" s="248"/>
      <c r="N1894" s="249"/>
      <c r="O1894" s="249"/>
      <c r="P1894" s="249"/>
      <c r="Q1894" s="249"/>
      <c r="R1894" s="249"/>
      <c r="S1894" s="249"/>
      <c r="T1894" s="250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T1894" s="251" t="s">
        <v>165</v>
      </c>
      <c r="AU1894" s="251" t="s">
        <v>85</v>
      </c>
      <c r="AV1894" s="13" t="s">
        <v>83</v>
      </c>
      <c r="AW1894" s="13" t="s">
        <v>32</v>
      </c>
      <c r="AX1894" s="13" t="s">
        <v>76</v>
      </c>
      <c r="AY1894" s="251" t="s">
        <v>156</v>
      </c>
    </row>
    <row r="1895" s="14" customFormat="1">
      <c r="A1895" s="14"/>
      <c r="B1895" s="252"/>
      <c r="C1895" s="253"/>
      <c r="D1895" s="243" t="s">
        <v>165</v>
      </c>
      <c r="E1895" s="254" t="s">
        <v>1</v>
      </c>
      <c r="F1895" s="255" t="s">
        <v>83</v>
      </c>
      <c r="G1895" s="253"/>
      <c r="H1895" s="256">
        <v>1</v>
      </c>
      <c r="I1895" s="257"/>
      <c r="J1895" s="253"/>
      <c r="K1895" s="253"/>
      <c r="L1895" s="258"/>
      <c r="M1895" s="259"/>
      <c r="N1895" s="260"/>
      <c r="O1895" s="260"/>
      <c r="P1895" s="260"/>
      <c r="Q1895" s="260"/>
      <c r="R1895" s="260"/>
      <c r="S1895" s="260"/>
      <c r="T1895" s="261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T1895" s="262" t="s">
        <v>165</v>
      </c>
      <c r="AU1895" s="262" t="s">
        <v>85</v>
      </c>
      <c r="AV1895" s="14" t="s">
        <v>85</v>
      </c>
      <c r="AW1895" s="14" t="s">
        <v>32</v>
      </c>
      <c r="AX1895" s="14" t="s">
        <v>76</v>
      </c>
      <c r="AY1895" s="262" t="s">
        <v>156</v>
      </c>
    </row>
    <row r="1896" s="15" customFormat="1">
      <c r="A1896" s="15"/>
      <c r="B1896" s="263"/>
      <c r="C1896" s="264"/>
      <c r="D1896" s="243" t="s">
        <v>165</v>
      </c>
      <c r="E1896" s="265" t="s">
        <v>1</v>
      </c>
      <c r="F1896" s="266" t="s">
        <v>168</v>
      </c>
      <c r="G1896" s="264"/>
      <c r="H1896" s="267">
        <v>1</v>
      </c>
      <c r="I1896" s="268"/>
      <c r="J1896" s="264"/>
      <c r="K1896" s="264"/>
      <c r="L1896" s="269"/>
      <c r="M1896" s="270"/>
      <c r="N1896" s="271"/>
      <c r="O1896" s="271"/>
      <c r="P1896" s="271"/>
      <c r="Q1896" s="271"/>
      <c r="R1896" s="271"/>
      <c r="S1896" s="271"/>
      <c r="T1896" s="272"/>
      <c r="U1896" s="15"/>
      <c r="V1896" s="15"/>
      <c r="W1896" s="15"/>
      <c r="X1896" s="15"/>
      <c r="Y1896" s="15"/>
      <c r="Z1896" s="15"/>
      <c r="AA1896" s="15"/>
      <c r="AB1896" s="15"/>
      <c r="AC1896" s="15"/>
      <c r="AD1896" s="15"/>
      <c r="AE1896" s="15"/>
      <c r="AT1896" s="273" t="s">
        <v>165</v>
      </c>
      <c r="AU1896" s="273" t="s">
        <v>85</v>
      </c>
      <c r="AV1896" s="15" t="s">
        <v>163</v>
      </c>
      <c r="AW1896" s="15" t="s">
        <v>32</v>
      </c>
      <c r="AX1896" s="15" t="s">
        <v>83</v>
      </c>
      <c r="AY1896" s="273" t="s">
        <v>156</v>
      </c>
    </row>
    <row r="1897" s="2" customFormat="1" ht="24.15" customHeight="1">
      <c r="A1897" s="38"/>
      <c r="B1897" s="39"/>
      <c r="C1897" s="227" t="s">
        <v>1641</v>
      </c>
      <c r="D1897" s="227" t="s">
        <v>159</v>
      </c>
      <c r="E1897" s="228" t="s">
        <v>1642</v>
      </c>
      <c r="F1897" s="229" t="s">
        <v>1643</v>
      </c>
      <c r="G1897" s="230" t="s">
        <v>446</v>
      </c>
      <c r="H1897" s="231">
        <v>1</v>
      </c>
      <c r="I1897" s="232"/>
      <c r="J1897" s="233">
        <f>ROUND(I1897*H1897,2)</f>
        <v>0</v>
      </c>
      <c r="K1897" s="234"/>
      <c r="L1897" s="44"/>
      <c r="M1897" s="235" t="s">
        <v>1</v>
      </c>
      <c r="N1897" s="236" t="s">
        <v>41</v>
      </c>
      <c r="O1897" s="91"/>
      <c r="P1897" s="237">
        <f>O1897*H1897</f>
        <v>0</v>
      </c>
      <c r="Q1897" s="237">
        <v>0</v>
      </c>
      <c r="R1897" s="237">
        <f>Q1897*H1897</f>
        <v>0</v>
      </c>
      <c r="S1897" s="237">
        <v>0</v>
      </c>
      <c r="T1897" s="238">
        <f>S1897*H1897</f>
        <v>0</v>
      </c>
      <c r="U1897" s="38"/>
      <c r="V1897" s="38"/>
      <c r="W1897" s="38"/>
      <c r="X1897" s="38"/>
      <c r="Y1897" s="38"/>
      <c r="Z1897" s="38"/>
      <c r="AA1897" s="38"/>
      <c r="AB1897" s="38"/>
      <c r="AC1897" s="38"/>
      <c r="AD1897" s="38"/>
      <c r="AE1897" s="38"/>
      <c r="AR1897" s="239" t="s">
        <v>222</v>
      </c>
      <c r="AT1897" s="239" t="s">
        <v>159</v>
      </c>
      <c r="AU1897" s="239" t="s">
        <v>85</v>
      </c>
      <c r="AY1897" s="17" t="s">
        <v>156</v>
      </c>
      <c r="BE1897" s="240">
        <f>IF(N1897="základní",J1897,0)</f>
        <v>0</v>
      </c>
      <c r="BF1897" s="240">
        <f>IF(N1897="snížená",J1897,0)</f>
        <v>0</v>
      </c>
      <c r="BG1897" s="240">
        <f>IF(N1897="zákl. přenesená",J1897,0)</f>
        <v>0</v>
      </c>
      <c r="BH1897" s="240">
        <f>IF(N1897="sníž. přenesená",J1897,0)</f>
        <v>0</v>
      </c>
      <c r="BI1897" s="240">
        <f>IF(N1897="nulová",J1897,0)</f>
        <v>0</v>
      </c>
      <c r="BJ1897" s="17" t="s">
        <v>83</v>
      </c>
      <c r="BK1897" s="240">
        <f>ROUND(I1897*H1897,2)</f>
        <v>0</v>
      </c>
      <c r="BL1897" s="17" t="s">
        <v>222</v>
      </c>
      <c r="BM1897" s="239" t="s">
        <v>1644</v>
      </c>
    </row>
    <row r="1898" s="13" customFormat="1">
      <c r="A1898" s="13"/>
      <c r="B1898" s="241"/>
      <c r="C1898" s="242"/>
      <c r="D1898" s="243" t="s">
        <v>165</v>
      </c>
      <c r="E1898" s="244" t="s">
        <v>1</v>
      </c>
      <c r="F1898" s="245" t="s">
        <v>1645</v>
      </c>
      <c r="G1898" s="242"/>
      <c r="H1898" s="244" t="s">
        <v>1</v>
      </c>
      <c r="I1898" s="246"/>
      <c r="J1898" s="242"/>
      <c r="K1898" s="242"/>
      <c r="L1898" s="247"/>
      <c r="M1898" s="248"/>
      <c r="N1898" s="249"/>
      <c r="O1898" s="249"/>
      <c r="P1898" s="249"/>
      <c r="Q1898" s="249"/>
      <c r="R1898" s="249"/>
      <c r="S1898" s="249"/>
      <c r="T1898" s="250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T1898" s="251" t="s">
        <v>165</v>
      </c>
      <c r="AU1898" s="251" t="s">
        <v>85</v>
      </c>
      <c r="AV1898" s="13" t="s">
        <v>83</v>
      </c>
      <c r="AW1898" s="13" t="s">
        <v>32</v>
      </c>
      <c r="AX1898" s="13" t="s">
        <v>76</v>
      </c>
      <c r="AY1898" s="251" t="s">
        <v>156</v>
      </c>
    </row>
    <row r="1899" s="14" customFormat="1">
      <c r="A1899" s="14"/>
      <c r="B1899" s="252"/>
      <c r="C1899" s="253"/>
      <c r="D1899" s="243" t="s">
        <v>165</v>
      </c>
      <c r="E1899" s="254" t="s">
        <v>1</v>
      </c>
      <c r="F1899" s="255" t="s">
        <v>83</v>
      </c>
      <c r="G1899" s="253"/>
      <c r="H1899" s="256">
        <v>1</v>
      </c>
      <c r="I1899" s="257"/>
      <c r="J1899" s="253"/>
      <c r="K1899" s="253"/>
      <c r="L1899" s="258"/>
      <c r="M1899" s="259"/>
      <c r="N1899" s="260"/>
      <c r="O1899" s="260"/>
      <c r="P1899" s="260"/>
      <c r="Q1899" s="260"/>
      <c r="R1899" s="260"/>
      <c r="S1899" s="260"/>
      <c r="T1899" s="261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T1899" s="262" t="s">
        <v>165</v>
      </c>
      <c r="AU1899" s="262" t="s">
        <v>85</v>
      </c>
      <c r="AV1899" s="14" t="s">
        <v>85</v>
      </c>
      <c r="AW1899" s="14" t="s">
        <v>32</v>
      </c>
      <c r="AX1899" s="14" t="s">
        <v>76</v>
      </c>
      <c r="AY1899" s="262" t="s">
        <v>156</v>
      </c>
    </row>
    <row r="1900" s="15" customFormat="1">
      <c r="A1900" s="15"/>
      <c r="B1900" s="263"/>
      <c r="C1900" s="264"/>
      <c r="D1900" s="243" t="s">
        <v>165</v>
      </c>
      <c r="E1900" s="265" t="s">
        <v>1</v>
      </c>
      <c r="F1900" s="266" t="s">
        <v>168</v>
      </c>
      <c r="G1900" s="264"/>
      <c r="H1900" s="267">
        <v>1</v>
      </c>
      <c r="I1900" s="268"/>
      <c r="J1900" s="264"/>
      <c r="K1900" s="264"/>
      <c r="L1900" s="269"/>
      <c r="M1900" s="270"/>
      <c r="N1900" s="271"/>
      <c r="O1900" s="271"/>
      <c r="P1900" s="271"/>
      <c r="Q1900" s="271"/>
      <c r="R1900" s="271"/>
      <c r="S1900" s="271"/>
      <c r="T1900" s="272"/>
      <c r="U1900" s="15"/>
      <c r="V1900" s="15"/>
      <c r="W1900" s="15"/>
      <c r="X1900" s="15"/>
      <c r="Y1900" s="15"/>
      <c r="Z1900" s="15"/>
      <c r="AA1900" s="15"/>
      <c r="AB1900" s="15"/>
      <c r="AC1900" s="15"/>
      <c r="AD1900" s="15"/>
      <c r="AE1900" s="15"/>
      <c r="AT1900" s="273" t="s">
        <v>165</v>
      </c>
      <c r="AU1900" s="273" t="s">
        <v>85</v>
      </c>
      <c r="AV1900" s="15" t="s">
        <v>163</v>
      </c>
      <c r="AW1900" s="15" t="s">
        <v>32</v>
      </c>
      <c r="AX1900" s="15" t="s">
        <v>83</v>
      </c>
      <c r="AY1900" s="273" t="s">
        <v>156</v>
      </c>
    </row>
    <row r="1901" s="2" customFormat="1" ht="24.15" customHeight="1">
      <c r="A1901" s="38"/>
      <c r="B1901" s="39"/>
      <c r="C1901" s="227" t="s">
        <v>1646</v>
      </c>
      <c r="D1901" s="227" t="s">
        <v>159</v>
      </c>
      <c r="E1901" s="228" t="s">
        <v>1647</v>
      </c>
      <c r="F1901" s="229" t="s">
        <v>1648</v>
      </c>
      <c r="G1901" s="230" t="s">
        <v>446</v>
      </c>
      <c r="H1901" s="231">
        <v>1</v>
      </c>
      <c r="I1901" s="232"/>
      <c r="J1901" s="233">
        <f>ROUND(I1901*H1901,2)</f>
        <v>0</v>
      </c>
      <c r="K1901" s="234"/>
      <c r="L1901" s="44"/>
      <c r="M1901" s="235" t="s">
        <v>1</v>
      </c>
      <c r="N1901" s="236" t="s">
        <v>41</v>
      </c>
      <c r="O1901" s="91"/>
      <c r="P1901" s="237">
        <f>O1901*H1901</f>
        <v>0</v>
      </c>
      <c r="Q1901" s="237">
        <v>0</v>
      </c>
      <c r="R1901" s="237">
        <f>Q1901*H1901</f>
        <v>0</v>
      </c>
      <c r="S1901" s="237">
        <v>0</v>
      </c>
      <c r="T1901" s="238">
        <f>S1901*H1901</f>
        <v>0</v>
      </c>
      <c r="U1901" s="38"/>
      <c r="V1901" s="38"/>
      <c r="W1901" s="38"/>
      <c r="X1901" s="38"/>
      <c r="Y1901" s="38"/>
      <c r="Z1901" s="38"/>
      <c r="AA1901" s="38"/>
      <c r="AB1901" s="38"/>
      <c r="AC1901" s="38"/>
      <c r="AD1901" s="38"/>
      <c r="AE1901" s="38"/>
      <c r="AR1901" s="239" t="s">
        <v>222</v>
      </c>
      <c r="AT1901" s="239" t="s">
        <v>159</v>
      </c>
      <c r="AU1901" s="239" t="s">
        <v>85</v>
      </c>
      <c r="AY1901" s="17" t="s">
        <v>156</v>
      </c>
      <c r="BE1901" s="240">
        <f>IF(N1901="základní",J1901,0)</f>
        <v>0</v>
      </c>
      <c r="BF1901" s="240">
        <f>IF(N1901="snížená",J1901,0)</f>
        <v>0</v>
      </c>
      <c r="BG1901" s="240">
        <f>IF(N1901="zákl. přenesená",J1901,0)</f>
        <v>0</v>
      </c>
      <c r="BH1901" s="240">
        <f>IF(N1901="sníž. přenesená",J1901,0)</f>
        <v>0</v>
      </c>
      <c r="BI1901" s="240">
        <f>IF(N1901="nulová",J1901,0)</f>
        <v>0</v>
      </c>
      <c r="BJ1901" s="17" t="s">
        <v>83</v>
      </c>
      <c r="BK1901" s="240">
        <f>ROUND(I1901*H1901,2)</f>
        <v>0</v>
      </c>
      <c r="BL1901" s="17" t="s">
        <v>222</v>
      </c>
      <c r="BM1901" s="239" t="s">
        <v>1649</v>
      </c>
    </row>
    <row r="1902" s="13" customFormat="1">
      <c r="A1902" s="13"/>
      <c r="B1902" s="241"/>
      <c r="C1902" s="242"/>
      <c r="D1902" s="243" t="s">
        <v>165</v>
      </c>
      <c r="E1902" s="244" t="s">
        <v>1</v>
      </c>
      <c r="F1902" s="245" t="s">
        <v>1650</v>
      </c>
      <c r="G1902" s="242"/>
      <c r="H1902" s="244" t="s">
        <v>1</v>
      </c>
      <c r="I1902" s="246"/>
      <c r="J1902" s="242"/>
      <c r="K1902" s="242"/>
      <c r="L1902" s="247"/>
      <c r="M1902" s="248"/>
      <c r="N1902" s="249"/>
      <c r="O1902" s="249"/>
      <c r="P1902" s="249"/>
      <c r="Q1902" s="249"/>
      <c r="R1902" s="249"/>
      <c r="S1902" s="249"/>
      <c r="T1902" s="250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T1902" s="251" t="s">
        <v>165</v>
      </c>
      <c r="AU1902" s="251" t="s">
        <v>85</v>
      </c>
      <c r="AV1902" s="13" t="s">
        <v>83</v>
      </c>
      <c r="AW1902" s="13" t="s">
        <v>32</v>
      </c>
      <c r="AX1902" s="13" t="s">
        <v>76</v>
      </c>
      <c r="AY1902" s="251" t="s">
        <v>156</v>
      </c>
    </row>
    <row r="1903" s="14" customFormat="1">
      <c r="A1903" s="14"/>
      <c r="B1903" s="252"/>
      <c r="C1903" s="253"/>
      <c r="D1903" s="243" t="s">
        <v>165</v>
      </c>
      <c r="E1903" s="254" t="s">
        <v>1</v>
      </c>
      <c r="F1903" s="255" t="s">
        <v>83</v>
      </c>
      <c r="G1903" s="253"/>
      <c r="H1903" s="256">
        <v>1</v>
      </c>
      <c r="I1903" s="257"/>
      <c r="J1903" s="253"/>
      <c r="K1903" s="253"/>
      <c r="L1903" s="258"/>
      <c r="M1903" s="259"/>
      <c r="N1903" s="260"/>
      <c r="O1903" s="260"/>
      <c r="P1903" s="260"/>
      <c r="Q1903" s="260"/>
      <c r="R1903" s="260"/>
      <c r="S1903" s="260"/>
      <c r="T1903" s="261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T1903" s="262" t="s">
        <v>165</v>
      </c>
      <c r="AU1903" s="262" t="s">
        <v>85</v>
      </c>
      <c r="AV1903" s="14" t="s">
        <v>85</v>
      </c>
      <c r="AW1903" s="14" t="s">
        <v>32</v>
      </c>
      <c r="AX1903" s="14" t="s">
        <v>76</v>
      </c>
      <c r="AY1903" s="262" t="s">
        <v>156</v>
      </c>
    </row>
    <row r="1904" s="15" customFormat="1">
      <c r="A1904" s="15"/>
      <c r="B1904" s="263"/>
      <c r="C1904" s="264"/>
      <c r="D1904" s="243" t="s">
        <v>165</v>
      </c>
      <c r="E1904" s="265" t="s">
        <v>1</v>
      </c>
      <c r="F1904" s="266" t="s">
        <v>168</v>
      </c>
      <c r="G1904" s="264"/>
      <c r="H1904" s="267">
        <v>1</v>
      </c>
      <c r="I1904" s="268"/>
      <c r="J1904" s="264"/>
      <c r="K1904" s="264"/>
      <c r="L1904" s="269"/>
      <c r="M1904" s="270"/>
      <c r="N1904" s="271"/>
      <c r="O1904" s="271"/>
      <c r="P1904" s="271"/>
      <c r="Q1904" s="271"/>
      <c r="R1904" s="271"/>
      <c r="S1904" s="271"/>
      <c r="T1904" s="272"/>
      <c r="U1904" s="15"/>
      <c r="V1904" s="15"/>
      <c r="W1904" s="15"/>
      <c r="X1904" s="15"/>
      <c r="Y1904" s="15"/>
      <c r="Z1904" s="15"/>
      <c r="AA1904" s="15"/>
      <c r="AB1904" s="15"/>
      <c r="AC1904" s="15"/>
      <c r="AD1904" s="15"/>
      <c r="AE1904" s="15"/>
      <c r="AT1904" s="273" t="s">
        <v>165</v>
      </c>
      <c r="AU1904" s="273" t="s">
        <v>85</v>
      </c>
      <c r="AV1904" s="15" t="s">
        <v>163</v>
      </c>
      <c r="AW1904" s="15" t="s">
        <v>32</v>
      </c>
      <c r="AX1904" s="15" t="s">
        <v>83</v>
      </c>
      <c r="AY1904" s="273" t="s">
        <v>156</v>
      </c>
    </row>
    <row r="1905" s="2" customFormat="1" ht="24.15" customHeight="1">
      <c r="A1905" s="38"/>
      <c r="B1905" s="39"/>
      <c r="C1905" s="227" t="s">
        <v>1651</v>
      </c>
      <c r="D1905" s="227" t="s">
        <v>159</v>
      </c>
      <c r="E1905" s="228" t="s">
        <v>1652</v>
      </c>
      <c r="F1905" s="229" t="s">
        <v>1653</v>
      </c>
      <c r="G1905" s="230" t="s">
        <v>254</v>
      </c>
      <c r="H1905" s="231">
        <v>1</v>
      </c>
      <c r="I1905" s="232"/>
      <c r="J1905" s="233">
        <f>ROUND(I1905*H1905,2)</f>
        <v>0</v>
      </c>
      <c r="K1905" s="234"/>
      <c r="L1905" s="44"/>
      <c r="M1905" s="235" t="s">
        <v>1</v>
      </c>
      <c r="N1905" s="236" t="s">
        <v>41</v>
      </c>
      <c r="O1905" s="91"/>
      <c r="P1905" s="237">
        <f>O1905*H1905</f>
        <v>0</v>
      </c>
      <c r="Q1905" s="237">
        <v>0</v>
      </c>
      <c r="R1905" s="237">
        <f>Q1905*H1905</f>
        <v>0</v>
      </c>
      <c r="S1905" s="237">
        <v>0</v>
      </c>
      <c r="T1905" s="238">
        <f>S1905*H1905</f>
        <v>0</v>
      </c>
      <c r="U1905" s="38"/>
      <c r="V1905" s="38"/>
      <c r="W1905" s="38"/>
      <c r="X1905" s="38"/>
      <c r="Y1905" s="38"/>
      <c r="Z1905" s="38"/>
      <c r="AA1905" s="38"/>
      <c r="AB1905" s="38"/>
      <c r="AC1905" s="38"/>
      <c r="AD1905" s="38"/>
      <c r="AE1905" s="38"/>
      <c r="AR1905" s="239" t="s">
        <v>222</v>
      </c>
      <c r="AT1905" s="239" t="s">
        <v>159</v>
      </c>
      <c r="AU1905" s="239" t="s">
        <v>85</v>
      </c>
      <c r="AY1905" s="17" t="s">
        <v>156</v>
      </c>
      <c r="BE1905" s="240">
        <f>IF(N1905="základní",J1905,0)</f>
        <v>0</v>
      </c>
      <c r="BF1905" s="240">
        <f>IF(N1905="snížená",J1905,0)</f>
        <v>0</v>
      </c>
      <c r="BG1905" s="240">
        <f>IF(N1905="zákl. přenesená",J1905,0)</f>
        <v>0</v>
      </c>
      <c r="BH1905" s="240">
        <f>IF(N1905="sníž. přenesená",J1905,0)</f>
        <v>0</v>
      </c>
      <c r="BI1905" s="240">
        <f>IF(N1905="nulová",J1905,0)</f>
        <v>0</v>
      </c>
      <c r="BJ1905" s="17" t="s">
        <v>83</v>
      </c>
      <c r="BK1905" s="240">
        <f>ROUND(I1905*H1905,2)</f>
        <v>0</v>
      </c>
      <c r="BL1905" s="17" t="s">
        <v>222</v>
      </c>
      <c r="BM1905" s="239" t="s">
        <v>1654</v>
      </c>
    </row>
    <row r="1906" s="13" customFormat="1">
      <c r="A1906" s="13"/>
      <c r="B1906" s="241"/>
      <c r="C1906" s="242"/>
      <c r="D1906" s="243" t="s">
        <v>165</v>
      </c>
      <c r="E1906" s="244" t="s">
        <v>1</v>
      </c>
      <c r="F1906" s="245" t="s">
        <v>1655</v>
      </c>
      <c r="G1906" s="242"/>
      <c r="H1906" s="244" t="s">
        <v>1</v>
      </c>
      <c r="I1906" s="246"/>
      <c r="J1906" s="242"/>
      <c r="K1906" s="242"/>
      <c r="L1906" s="247"/>
      <c r="M1906" s="248"/>
      <c r="N1906" s="249"/>
      <c r="O1906" s="249"/>
      <c r="P1906" s="249"/>
      <c r="Q1906" s="249"/>
      <c r="R1906" s="249"/>
      <c r="S1906" s="249"/>
      <c r="T1906" s="250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T1906" s="251" t="s">
        <v>165</v>
      </c>
      <c r="AU1906" s="251" t="s">
        <v>85</v>
      </c>
      <c r="AV1906" s="13" t="s">
        <v>83</v>
      </c>
      <c r="AW1906" s="13" t="s">
        <v>32</v>
      </c>
      <c r="AX1906" s="13" t="s">
        <v>76</v>
      </c>
      <c r="AY1906" s="251" t="s">
        <v>156</v>
      </c>
    </row>
    <row r="1907" s="14" customFormat="1">
      <c r="A1907" s="14"/>
      <c r="B1907" s="252"/>
      <c r="C1907" s="253"/>
      <c r="D1907" s="243" t="s">
        <v>165</v>
      </c>
      <c r="E1907" s="254" t="s">
        <v>1</v>
      </c>
      <c r="F1907" s="255" t="s">
        <v>83</v>
      </c>
      <c r="G1907" s="253"/>
      <c r="H1907" s="256">
        <v>1</v>
      </c>
      <c r="I1907" s="257"/>
      <c r="J1907" s="253"/>
      <c r="K1907" s="253"/>
      <c r="L1907" s="258"/>
      <c r="M1907" s="259"/>
      <c r="N1907" s="260"/>
      <c r="O1907" s="260"/>
      <c r="P1907" s="260"/>
      <c r="Q1907" s="260"/>
      <c r="R1907" s="260"/>
      <c r="S1907" s="260"/>
      <c r="T1907" s="261"/>
      <c r="U1907" s="14"/>
      <c r="V1907" s="14"/>
      <c r="W1907" s="14"/>
      <c r="X1907" s="14"/>
      <c r="Y1907" s="14"/>
      <c r="Z1907" s="14"/>
      <c r="AA1907" s="14"/>
      <c r="AB1907" s="14"/>
      <c r="AC1907" s="14"/>
      <c r="AD1907" s="14"/>
      <c r="AE1907" s="14"/>
      <c r="AT1907" s="262" t="s">
        <v>165</v>
      </c>
      <c r="AU1907" s="262" t="s">
        <v>85</v>
      </c>
      <c r="AV1907" s="14" t="s">
        <v>85</v>
      </c>
      <c r="AW1907" s="14" t="s">
        <v>32</v>
      </c>
      <c r="AX1907" s="14" t="s">
        <v>76</v>
      </c>
      <c r="AY1907" s="262" t="s">
        <v>156</v>
      </c>
    </row>
    <row r="1908" s="15" customFormat="1">
      <c r="A1908" s="15"/>
      <c r="B1908" s="263"/>
      <c r="C1908" s="264"/>
      <c r="D1908" s="243" t="s">
        <v>165</v>
      </c>
      <c r="E1908" s="265" t="s">
        <v>1</v>
      </c>
      <c r="F1908" s="266" t="s">
        <v>168</v>
      </c>
      <c r="G1908" s="264"/>
      <c r="H1908" s="267">
        <v>1</v>
      </c>
      <c r="I1908" s="268"/>
      <c r="J1908" s="264"/>
      <c r="K1908" s="264"/>
      <c r="L1908" s="269"/>
      <c r="M1908" s="270"/>
      <c r="N1908" s="271"/>
      <c r="O1908" s="271"/>
      <c r="P1908" s="271"/>
      <c r="Q1908" s="271"/>
      <c r="R1908" s="271"/>
      <c r="S1908" s="271"/>
      <c r="T1908" s="272"/>
      <c r="U1908" s="15"/>
      <c r="V1908" s="15"/>
      <c r="W1908" s="15"/>
      <c r="X1908" s="15"/>
      <c r="Y1908" s="15"/>
      <c r="Z1908" s="15"/>
      <c r="AA1908" s="15"/>
      <c r="AB1908" s="15"/>
      <c r="AC1908" s="15"/>
      <c r="AD1908" s="15"/>
      <c r="AE1908" s="15"/>
      <c r="AT1908" s="273" t="s">
        <v>165</v>
      </c>
      <c r="AU1908" s="273" t="s">
        <v>85</v>
      </c>
      <c r="AV1908" s="15" t="s">
        <v>163</v>
      </c>
      <c r="AW1908" s="15" t="s">
        <v>32</v>
      </c>
      <c r="AX1908" s="15" t="s">
        <v>83</v>
      </c>
      <c r="AY1908" s="273" t="s">
        <v>156</v>
      </c>
    </row>
    <row r="1909" s="2" customFormat="1" ht="33" customHeight="1">
      <c r="A1909" s="38"/>
      <c r="B1909" s="39"/>
      <c r="C1909" s="227" t="s">
        <v>1656</v>
      </c>
      <c r="D1909" s="227" t="s">
        <v>159</v>
      </c>
      <c r="E1909" s="228" t="s">
        <v>1657</v>
      </c>
      <c r="F1909" s="229" t="s">
        <v>1658</v>
      </c>
      <c r="G1909" s="230" t="s">
        <v>1071</v>
      </c>
      <c r="H1909" s="288"/>
      <c r="I1909" s="232"/>
      <c r="J1909" s="233">
        <f>ROUND(I1909*H1909,2)</f>
        <v>0</v>
      </c>
      <c r="K1909" s="234"/>
      <c r="L1909" s="44"/>
      <c r="M1909" s="235" t="s">
        <v>1</v>
      </c>
      <c r="N1909" s="236" t="s">
        <v>41</v>
      </c>
      <c r="O1909" s="91"/>
      <c r="P1909" s="237">
        <f>O1909*H1909</f>
        <v>0</v>
      </c>
      <c r="Q1909" s="237">
        <v>0</v>
      </c>
      <c r="R1909" s="237">
        <f>Q1909*H1909</f>
        <v>0</v>
      </c>
      <c r="S1909" s="237">
        <v>0</v>
      </c>
      <c r="T1909" s="238">
        <f>S1909*H1909</f>
        <v>0</v>
      </c>
      <c r="U1909" s="38"/>
      <c r="V1909" s="38"/>
      <c r="W1909" s="38"/>
      <c r="X1909" s="38"/>
      <c r="Y1909" s="38"/>
      <c r="Z1909" s="38"/>
      <c r="AA1909" s="38"/>
      <c r="AB1909" s="38"/>
      <c r="AC1909" s="38"/>
      <c r="AD1909" s="38"/>
      <c r="AE1909" s="38"/>
      <c r="AR1909" s="239" t="s">
        <v>222</v>
      </c>
      <c r="AT1909" s="239" t="s">
        <v>159</v>
      </c>
      <c r="AU1909" s="239" t="s">
        <v>85</v>
      </c>
      <c r="AY1909" s="17" t="s">
        <v>156</v>
      </c>
      <c r="BE1909" s="240">
        <f>IF(N1909="základní",J1909,0)</f>
        <v>0</v>
      </c>
      <c r="BF1909" s="240">
        <f>IF(N1909="snížená",J1909,0)</f>
        <v>0</v>
      </c>
      <c r="BG1909" s="240">
        <f>IF(N1909="zákl. přenesená",J1909,0)</f>
        <v>0</v>
      </c>
      <c r="BH1909" s="240">
        <f>IF(N1909="sníž. přenesená",J1909,0)</f>
        <v>0</v>
      </c>
      <c r="BI1909" s="240">
        <f>IF(N1909="nulová",J1909,0)</f>
        <v>0</v>
      </c>
      <c r="BJ1909" s="17" t="s">
        <v>83</v>
      </c>
      <c r="BK1909" s="240">
        <f>ROUND(I1909*H1909,2)</f>
        <v>0</v>
      </c>
      <c r="BL1909" s="17" t="s">
        <v>222</v>
      </c>
      <c r="BM1909" s="239" t="s">
        <v>1659</v>
      </c>
    </row>
    <row r="1910" s="2" customFormat="1" ht="33" customHeight="1">
      <c r="A1910" s="38"/>
      <c r="B1910" s="39"/>
      <c r="C1910" s="227" t="s">
        <v>1660</v>
      </c>
      <c r="D1910" s="227" t="s">
        <v>159</v>
      </c>
      <c r="E1910" s="228" t="s">
        <v>1661</v>
      </c>
      <c r="F1910" s="229" t="s">
        <v>1662</v>
      </c>
      <c r="G1910" s="230" t="s">
        <v>1071</v>
      </c>
      <c r="H1910" s="288"/>
      <c r="I1910" s="232"/>
      <c r="J1910" s="233">
        <f>ROUND(I1910*H1910,2)</f>
        <v>0</v>
      </c>
      <c r="K1910" s="234"/>
      <c r="L1910" s="44"/>
      <c r="M1910" s="235" t="s">
        <v>1</v>
      </c>
      <c r="N1910" s="236" t="s">
        <v>41</v>
      </c>
      <c r="O1910" s="91"/>
      <c r="P1910" s="237">
        <f>O1910*H1910</f>
        <v>0</v>
      </c>
      <c r="Q1910" s="237">
        <v>0</v>
      </c>
      <c r="R1910" s="237">
        <f>Q1910*H1910</f>
        <v>0</v>
      </c>
      <c r="S1910" s="237">
        <v>0</v>
      </c>
      <c r="T1910" s="238">
        <f>S1910*H1910</f>
        <v>0</v>
      </c>
      <c r="U1910" s="38"/>
      <c r="V1910" s="38"/>
      <c r="W1910" s="38"/>
      <c r="X1910" s="38"/>
      <c r="Y1910" s="38"/>
      <c r="Z1910" s="38"/>
      <c r="AA1910" s="38"/>
      <c r="AB1910" s="38"/>
      <c r="AC1910" s="38"/>
      <c r="AD1910" s="38"/>
      <c r="AE1910" s="38"/>
      <c r="AR1910" s="239" t="s">
        <v>222</v>
      </c>
      <c r="AT1910" s="239" t="s">
        <v>159</v>
      </c>
      <c r="AU1910" s="239" t="s">
        <v>85</v>
      </c>
      <c r="AY1910" s="17" t="s">
        <v>156</v>
      </c>
      <c r="BE1910" s="240">
        <f>IF(N1910="základní",J1910,0)</f>
        <v>0</v>
      </c>
      <c r="BF1910" s="240">
        <f>IF(N1910="snížená",J1910,0)</f>
        <v>0</v>
      </c>
      <c r="BG1910" s="240">
        <f>IF(N1910="zákl. přenesená",J1910,0)</f>
        <v>0</v>
      </c>
      <c r="BH1910" s="240">
        <f>IF(N1910="sníž. přenesená",J1910,0)</f>
        <v>0</v>
      </c>
      <c r="BI1910" s="240">
        <f>IF(N1910="nulová",J1910,0)</f>
        <v>0</v>
      </c>
      <c r="BJ1910" s="17" t="s">
        <v>83</v>
      </c>
      <c r="BK1910" s="240">
        <f>ROUND(I1910*H1910,2)</f>
        <v>0</v>
      </c>
      <c r="BL1910" s="17" t="s">
        <v>222</v>
      </c>
      <c r="BM1910" s="239" t="s">
        <v>1663</v>
      </c>
    </row>
    <row r="1911" s="12" customFormat="1" ht="22.8" customHeight="1">
      <c r="A1911" s="12"/>
      <c r="B1911" s="211"/>
      <c r="C1911" s="212"/>
      <c r="D1911" s="213" t="s">
        <v>75</v>
      </c>
      <c r="E1911" s="225" t="s">
        <v>1664</v>
      </c>
      <c r="F1911" s="225" t="s">
        <v>1665</v>
      </c>
      <c r="G1911" s="212"/>
      <c r="H1911" s="212"/>
      <c r="I1911" s="215"/>
      <c r="J1911" s="226">
        <f>BK1911</f>
        <v>0</v>
      </c>
      <c r="K1911" s="212"/>
      <c r="L1911" s="217"/>
      <c r="M1911" s="218"/>
      <c r="N1911" s="219"/>
      <c r="O1911" s="219"/>
      <c r="P1911" s="220">
        <f>SUM(P1912:P1955)</f>
        <v>0</v>
      </c>
      <c r="Q1911" s="219"/>
      <c r="R1911" s="220">
        <f>SUM(R1912:R1955)</f>
        <v>1.108668</v>
      </c>
      <c r="S1911" s="219"/>
      <c r="T1911" s="221">
        <f>SUM(T1912:T1955)</f>
        <v>0</v>
      </c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R1911" s="222" t="s">
        <v>85</v>
      </c>
      <c r="AT1911" s="223" t="s">
        <v>75</v>
      </c>
      <c r="AU1911" s="223" t="s">
        <v>83</v>
      </c>
      <c r="AY1911" s="222" t="s">
        <v>156</v>
      </c>
      <c r="BK1911" s="224">
        <f>SUM(BK1912:BK1955)</f>
        <v>0</v>
      </c>
    </row>
    <row r="1912" s="2" customFormat="1" ht="16.5" customHeight="1">
      <c r="A1912" s="38"/>
      <c r="B1912" s="39"/>
      <c r="C1912" s="227" t="s">
        <v>1666</v>
      </c>
      <c r="D1912" s="227" t="s">
        <v>159</v>
      </c>
      <c r="E1912" s="228" t="s">
        <v>1667</v>
      </c>
      <c r="F1912" s="229" t="s">
        <v>1668</v>
      </c>
      <c r="G1912" s="230" t="s">
        <v>162</v>
      </c>
      <c r="H1912" s="231">
        <v>31.899999999999999</v>
      </c>
      <c r="I1912" s="232"/>
      <c r="J1912" s="233">
        <f>ROUND(I1912*H1912,2)</f>
        <v>0</v>
      </c>
      <c r="K1912" s="234"/>
      <c r="L1912" s="44"/>
      <c r="M1912" s="235" t="s">
        <v>1</v>
      </c>
      <c r="N1912" s="236" t="s">
        <v>41</v>
      </c>
      <c r="O1912" s="91"/>
      <c r="P1912" s="237">
        <f>O1912*H1912</f>
        <v>0</v>
      </c>
      <c r="Q1912" s="237">
        <v>0</v>
      </c>
      <c r="R1912" s="237">
        <f>Q1912*H1912</f>
        <v>0</v>
      </c>
      <c r="S1912" s="237">
        <v>0</v>
      </c>
      <c r="T1912" s="238">
        <f>S1912*H1912</f>
        <v>0</v>
      </c>
      <c r="U1912" s="38"/>
      <c r="V1912" s="38"/>
      <c r="W1912" s="38"/>
      <c r="X1912" s="38"/>
      <c r="Y1912" s="38"/>
      <c r="Z1912" s="38"/>
      <c r="AA1912" s="38"/>
      <c r="AB1912" s="38"/>
      <c r="AC1912" s="38"/>
      <c r="AD1912" s="38"/>
      <c r="AE1912" s="38"/>
      <c r="AR1912" s="239" t="s">
        <v>222</v>
      </c>
      <c r="AT1912" s="239" t="s">
        <v>159</v>
      </c>
      <c r="AU1912" s="239" t="s">
        <v>85</v>
      </c>
      <c r="AY1912" s="17" t="s">
        <v>156</v>
      </c>
      <c r="BE1912" s="240">
        <f>IF(N1912="základní",J1912,0)</f>
        <v>0</v>
      </c>
      <c r="BF1912" s="240">
        <f>IF(N1912="snížená",J1912,0)</f>
        <v>0</v>
      </c>
      <c r="BG1912" s="240">
        <f>IF(N1912="zákl. přenesená",J1912,0)</f>
        <v>0</v>
      </c>
      <c r="BH1912" s="240">
        <f>IF(N1912="sníž. přenesená",J1912,0)</f>
        <v>0</v>
      </c>
      <c r="BI1912" s="240">
        <f>IF(N1912="nulová",J1912,0)</f>
        <v>0</v>
      </c>
      <c r="BJ1912" s="17" t="s">
        <v>83</v>
      </c>
      <c r="BK1912" s="240">
        <f>ROUND(I1912*H1912,2)</f>
        <v>0</v>
      </c>
      <c r="BL1912" s="17" t="s">
        <v>222</v>
      </c>
      <c r="BM1912" s="239" t="s">
        <v>1669</v>
      </c>
    </row>
    <row r="1913" s="13" customFormat="1">
      <c r="A1913" s="13"/>
      <c r="B1913" s="241"/>
      <c r="C1913" s="242"/>
      <c r="D1913" s="243" t="s">
        <v>165</v>
      </c>
      <c r="E1913" s="244" t="s">
        <v>1</v>
      </c>
      <c r="F1913" s="245" t="s">
        <v>374</v>
      </c>
      <c r="G1913" s="242"/>
      <c r="H1913" s="244" t="s">
        <v>1</v>
      </c>
      <c r="I1913" s="246"/>
      <c r="J1913" s="242"/>
      <c r="K1913" s="242"/>
      <c r="L1913" s="247"/>
      <c r="M1913" s="248"/>
      <c r="N1913" s="249"/>
      <c r="O1913" s="249"/>
      <c r="P1913" s="249"/>
      <c r="Q1913" s="249"/>
      <c r="R1913" s="249"/>
      <c r="S1913" s="249"/>
      <c r="T1913" s="250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T1913" s="251" t="s">
        <v>165</v>
      </c>
      <c r="AU1913" s="251" t="s">
        <v>85</v>
      </c>
      <c r="AV1913" s="13" t="s">
        <v>83</v>
      </c>
      <c r="AW1913" s="13" t="s">
        <v>32</v>
      </c>
      <c r="AX1913" s="13" t="s">
        <v>76</v>
      </c>
      <c r="AY1913" s="251" t="s">
        <v>156</v>
      </c>
    </row>
    <row r="1914" s="13" customFormat="1">
      <c r="A1914" s="13"/>
      <c r="B1914" s="241"/>
      <c r="C1914" s="242"/>
      <c r="D1914" s="243" t="s">
        <v>165</v>
      </c>
      <c r="E1914" s="244" t="s">
        <v>1</v>
      </c>
      <c r="F1914" s="245" t="s">
        <v>638</v>
      </c>
      <c r="G1914" s="242"/>
      <c r="H1914" s="244" t="s">
        <v>1</v>
      </c>
      <c r="I1914" s="246"/>
      <c r="J1914" s="242"/>
      <c r="K1914" s="242"/>
      <c r="L1914" s="247"/>
      <c r="M1914" s="248"/>
      <c r="N1914" s="249"/>
      <c r="O1914" s="249"/>
      <c r="P1914" s="249"/>
      <c r="Q1914" s="249"/>
      <c r="R1914" s="249"/>
      <c r="S1914" s="249"/>
      <c r="T1914" s="250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T1914" s="251" t="s">
        <v>165</v>
      </c>
      <c r="AU1914" s="251" t="s">
        <v>85</v>
      </c>
      <c r="AV1914" s="13" t="s">
        <v>83</v>
      </c>
      <c r="AW1914" s="13" t="s">
        <v>32</v>
      </c>
      <c r="AX1914" s="13" t="s">
        <v>76</v>
      </c>
      <c r="AY1914" s="251" t="s">
        <v>156</v>
      </c>
    </row>
    <row r="1915" s="14" customFormat="1">
      <c r="A1915" s="14"/>
      <c r="B1915" s="252"/>
      <c r="C1915" s="253"/>
      <c r="D1915" s="243" t="s">
        <v>165</v>
      </c>
      <c r="E1915" s="254" t="s">
        <v>1</v>
      </c>
      <c r="F1915" s="255" t="s">
        <v>910</v>
      </c>
      <c r="G1915" s="253"/>
      <c r="H1915" s="256">
        <v>13.35</v>
      </c>
      <c r="I1915" s="257"/>
      <c r="J1915" s="253"/>
      <c r="K1915" s="253"/>
      <c r="L1915" s="258"/>
      <c r="M1915" s="259"/>
      <c r="N1915" s="260"/>
      <c r="O1915" s="260"/>
      <c r="P1915" s="260"/>
      <c r="Q1915" s="260"/>
      <c r="R1915" s="260"/>
      <c r="S1915" s="260"/>
      <c r="T1915" s="261"/>
      <c r="U1915" s="14"/>
      <c r="V1915" s="14"/>
      <c r="W1915" s="14"/>
      <c r="X1915" s="14"/>
      <c r="Y1915" s="14"/>
      <c r="Z1915" s="14"/>
      <c r="AA1915" s="14"/>
      <c r="AB1915" s="14"/>
      <c r="AC1915" s="14"/>
      <c r="AD1915" s="14"/>
      <c r="AE1915" s="14"/>
      <c r="AT1915" s="262" t="s">
        <v>165</v>
      </c>
      <c r="AU1915" s="262" t="s">
        <v>85</v>
      </c>
      <c r="AV1915" s="14" t="s">
        <v>85</v>
      </c>
      <c r="AW1915" s="14" t="s">
        <v>32</v>
      </c>
      <c r="AX1915" s="14" t="s">
        <v>76</v>
      </c>
      <c r="AY1915" s="262" t="s">
        <v>156</v>
      </c>
    </row>
    <row r="1916" s="13" customFormat="1">
      <c r="A1916" s="13"/>
      <c r="B1916" s="241"/>
      <c r="C1916" s="242"/>
      <c r="D1916" s="243" t="s">
        <v>165</v>
      </c>
      <c r="E1916" s="244" t="s">
        <v>1</v>
      </c>
      <c r="F1916" s="245" t="s">
        <v>644</v>
      </c>
      <c r="G1916" s="242"/>
      <c r="H1916" s="244" t="s">
        <v>1</v>
      </c>
      <c r="I1916" s="246"/>
      <c r="J1916" s="242"/>
      <c r="K1916" s="242"/>
      <c r="L1916" s="247"/>
      <c r="M1916" s="248"/>
      <c r="N1916" s="249"/>
      <c r="O1916" s="249"/>
      <c r="P1916" s="249"/>
      <c r="Q1916" s="249"/>
      <c r="R1916" s="249"/>
      <c r="S1916" s="249"/>
      <c r="T1916" s="250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T1916" s="251" t="s">
        <v>165</v>
      </c>
      <c r="AU1916" s="251" t="s">
        <v>85</v>
      </c>
      <c r="AV1916" s="13" t="s">
        <v>83</v>
      </c>
      <c r="AW1916" s="13" t="s">
        <v>32</v>
      </c>
      <c r="AX1916" s="13" t="s">
        <v>76</v>
      </c>
      <c r="AY1916" s="251" t="s">
        <v>156</v>
      </c>
    </row>
    <row r="1917" s="14" customFormat="1">
      <c r="A1917" s="14"/>
      <c r="B1917" s="252"/>
      <c r="C1917" s="253"/>
      <c r="D1917" s="243" t="s">
        <v>165</v>
      </c>
      <c r="E1917" s="254" t="s">
        <v>1</v>
      </c>
      <c r="F1917" s="255" t="s">
        <v>911</v>
      </c>
      <c r="G1917" s="253"/>
      <c r="H1917" s="256">
        <v>18.550000000000001</v>
      </c>
      <c r="I1917" s="257"/>
      <c r="J1917" s="253"/>
      <c r="K1917" s="253"/>
      <c r="L1917" s="258"/>
      <c r="M1917" s="259"/>
      <c r="N1917" s="260"/>
      <c r="O1917" s="260"/>
      <c r="P1917" s="260"/>
      <c r="Q1917" s="260"/>
      <c r="R1917" s="260"/>
      <c r="S1917" s="260"/>
      <c r="T1917" s="261"/>
      <c r="U1917" s="14"/>
      <c r="V1917" s="14"/>
      <c r="W1917" s="14"/>
      <c r="X1917" s="14"/>
      <c r="Y1917" s="14"/>
      <c r="Z1917" s="14"/>
      <c r="AA1917" s="14"/>
      <c r="AB1917" s="14"/>
      <c r="AC1917" s="14"/>
      <c r="AD1917" s="14"/>
      <c r="AE1917" s="14"/>
      <c r="AT1917" s="262" t="s">
        <v>165</v>
      </c>
      <c r="AU1917" s="262" t="s">
        <v>85</v>
      </c>
      <c r="AV1917" s="14" t="s">
        <v>85</v>
      </c>
      <c r="AW1917" s="14" t="s">
        <v>32</v>
      </c>
      <c r="AX1917" s="14" t="s">
        <v>76</v>
      </c>
      <c r="AY1917" s="262" t="s">
        <v>156</v>
      </c>
    </row>
    <row r="1918" s="15" customFormat="1">
      <c r="A1918" s="15"/>
      <c r="B1918" s="263"/>
      <c r="C1918" s="264"/>
      <c r="D1918" s="243" t="s">
        <v>165</v>
      </c>
      <c r="E1918" s="265" t="s">
        <v>1</v>
      </c>
      <c r="F1918" s="266" t="s">
        <v>168</v>
      </c>
      <c r="G1918" s="264"/>
      <c r="H1918" s="267">
        <v>31.899999999999999</v>
      </c>
      <c r="I1918" s="268"/>
      <c r="J1918" s="264"/>
      <c r="K1918" s="264"/>
      <c r="L1918" s="269"/>
      <c r="M1918" s="270"/>
      <c r="N1918" s="271"/>
      <c r="O1918" s="271"/>
      <c r="P1918" s="271"/>
      <c r="Q1918" s="271"/>
      <c r="R1918" s="271"/>
      <c r="S1918" s="271"/>
      <c r="T1918" s="272"/>
      <c r="U1918" s="15"/>
      <c r="V1918" s="15"/>
      <c r="W1918" s="15"/>
      <c r="X1918" s="15"/>
      <c r="Y1918" s="15"/>
      <c r="Z1918" s="15"/>
      <c r="AA1918" s="15"/>
      <c r="AB1918" s="15"/>
      <c r="AC1918" s="15"/>
      <c r="AD1918" s="15"/>
      <c r="AE1918" s="15"/>
      <c r="AT1918" s="273" t="s">
        <v>165</v>
      </c>
      <c r="AU1918" s="273" t="s">
        <v>85</v>
      </c>
      <c r="AV1918" s="15" t="s">
        <v>163</v>
      </c>
      <c r="AW1918" s="15" t="s">
        <v>32</v>
      </c>
      <c r="AX1918" s="15" t="s">
        <v>83</v>
      </c>
      <c r="AY1918" s="273" t="s">
        <v>156</v>
      </c>
    </row>
    <row r="1919" s="2" customFormat="1" ht="16.5" customHeight="1">
      <c r="A1919" s="38"/>
      <c r="B1919" s="39"/>
      <c r="C1919" s="227" t="s">
        <v>1670</v>
      </c>
      <c r="D1919" s="227" t="s">
        <v>159</v>
      </c>
      <c r="E1919" s="228" t="s">
        <v>1671</v>
      </c>
      <c r="F1919" s="229" t="s">
        <v>1672</v>
      </c>
      <c r="G1919" s="230" t="s">
        <v>162</v>
      </c>
      <c r="H1919" s="231">
        <v>31.899999999999999</v>
      </c>
      <c r="I1919" s="232"/>
      <c r="J1919" s="233">
        <f>ROUND(I1919*H1919,2)</f>
        <v>0</v>
      </c>
      <c r="K1919" s="234"/>
      <c r="L1919" s="44"/>
      <c r="M1919" s="235" t="s">
        <v>1</v>
      </c>
      <c r="N1919" s="236" t="s">
        <v>41</v>
      </c>
      <c r="O1919" s="91"/>
      <c r="P1919" s="237">
        <f>O1919*H1919</f>
        <v>0</v>
      </c>
      <c r="Q1919" s="237">
        <v>0.00029999999999999997</v>
      </c>
      <c r="R1919" s="237">
        <f>Q1919*H1919</f>
        <v>0.0095699999999999986</v>
      </c>
      <c r="S1919" s="237">
        <v>0</v>
      </c>
      <c r="T1919" s="238">
        <f>S1919*H1919</f>
        <v>0</v>
      </c>
      <c r="U1919" s="38"/>
      <c r="V1919" s="38"/>
      <c r="W1919" s="38"/>
      <c r="X1919" s="38"/>
      <c r="Y1919" s="38"/>
      <c r="Z1919" s="38"/>
      <c r="AA1919" s="38"/>
      <c r="AB1919" s="38"/>
      <c r="AC1919" s="38"/>
      <c r="AD1919" s="38"/>
      <c r="AE1919" s="38"/>
      <c r="AR1919" s="239" t="s">
        <v>222</v>
      </c>
      <c r="AT1919" s="239" t="s">
        <v>159</v>
      </c>
      <c r="AU1919" s="239" t="s">
        <v>85</v>
      </c>
      <c r="AY1919" s="17" t="s">
        <v>156</v>
      </c>
      <c r="BE1919" s="240">
        <f>IF(N1919="základní",J1919,0)</f>
        <v>0</v>
      </c>
      <c r="BF1919" s="240">
        <f>IF(N1919="snížená",J1919,0)</f>
        <v>0</v>
      </c>
      <c r="BG1919" s="240">
        <f>IF(N1919="zákl. přenesená",J1919,0)</f>
        <v>0</v>
      </c>
      <c r="BH1919" s="240">
        <f>IF(N1919="sníž. přenesená",J1919,0)</f>
        <v>0</v>
      </c>
      <c r="BI1919" s="240">
        <f>IF(N1919="nulová",J1919,0)</f>
        <v>0</v>
      </c>
      <c r="BJ1919" s="17" t="s">
        <v>83</v>
      </c>
      <c r="BK1919" s="240">
        <f>ROUND(I1919*H1919,2)</f>
        <v>0</v>
      </c>
      <c r="BL1919" s="17" t="s">
        <v>222</v>
      </c>
      <c r="BM1919" s="239" t="s">
        <v>1673</v>
      </c>
    </row>
    <row r="1920" s="13" customFormat="1">
      <c r="A1920" s="13"/>
      <c r="B1920" s="241"/>
      <c r="C1920" s="242"/>
      <c r="D1920" s="243" t="s">
        <v>165</v>
      </c>
      <c r="E1920" s="244" t="s">
        <v>1</v>
      </c>
      <c r="F1920" s="245" t="s">
        <v>374</v>
      </c>
      <c r="G1920" s="242"/>
      <c r="H1920" s="244" t="s">
        <v>1</v>
      </c>
      <c r="I1920" s="246"/>
      <c r="J1920" s="242"/>
      <c r="K1920" s="242"/>
      <c r="L1920" s="247"/>
      <c r="M1920" s="248"/>
      <c r="N1920" s="249"/>
      <c r="O1920" s="249"/>
      <c r="P1920" s="249"/>
      <c r="Q1920" s="249"/>
      <c r="R1920" s="249"/>
      <c r="S1920" s="249"/>
      <c r="T1920" s="250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T1920" s="251" t="s">
        <v>165</v>
      </c>
      <c r="AU1920" s="251" t="s">
        <v>85</v>
      </c>
      <c r="AV1920" s="13" t="s">
        <v>83</v>
      </c>
      <c r="AW1920" s="13" t="s">
        <v>32</v>
      </c>
      <c r="AX1920" s="13" t="s">
        <v>76</v>
      </c>
      <c r="AY1920" s="251" t="s">
        <v>156</v>
      </c>
    </row>
    <row r="1921" s="13" customFormat="1">
      <c r="A1921" s="13"/>
      <c r="B1921" s="241"/>
      <c r="C1921" s="242"/>
      <c r="D1921" s="243" t="s">
        <v>165</v>
      </c>
      <c r="E1921" s="244" t="s">
        <v>1</v>
      </c>
      <c r="F1921" s="245" t="s">
        <v>638</v>
      </c>
      <c r="G1921" s="242"/>
      <c r="H1921" s="244" t="s">
        <v>1</v>
      </c>
      <c r="I1921" s="246"/>
      <c r="J1921" s="242"/>
      <c r="K1921" s="242"/>
      <c r="L1921" s="247"/>
      <c r="M1921" s="248"/>
      <c r="N1921" s="249"/>
      <c r="O1921" s="249"/>
      <c r="P1921" s="249"/>
      <c r="Q1921" s="249"/>
      <c r="R1921" s="249"/>
      <c r="S1921" s="249"/>
      <c r="T1921" s="250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T1921" s="251" t="s">
        <v>165</v>
      </c>
      <c r="AU1921" s="251" t="s">
        <v>85</v>
      </c>
      <c r="AV1921" s="13" t="s">
        <v>83</v>
      </c>
      <c r="AW1921" s="13" t="s">
        <v>32</v>
      </c>
      <c r="AX1921" s="13" t="s">
        <v>76</v>
      </c>
      <c r="AY1921" s="251" t="s">
        <v>156</v>
      </c>
    </row>
    <row r="1922" s="14" customFormat="1">
      <c r="A1922" s="14"/>
      <c r="B1922" s="252"/>
      <c r="C1922" s="253"/>
      <c r="D1922" s="243" t="s">
        <v>165</v>
      </c>
      <c r="E1922" s="254" t="s">
        <v>1</v>
      </c>
      <c r="F1922" s="255" t="s">
        <v>910</v>
      </c>
      <c r="G1922" s="253"/>
      <c r="H1922" s="256">
        <v>13.35</v>
      </c>
      <c r="I1922" s="257"/>
      <c r="J1922" s="253"/>
      <c r="K1922" s="253"/>
      <c r="L1922" s="258"/>
      <c r="M1922" s="259"/>
      <c r="N1922" s="260"/>
      <c r="O1922" s="260"/>
      <c r="P1922" s="260"/>
      <c r="Q1922" s="260"/>
      <c r="R1922" s="260"/>
      <c r="S1922" s="260"/>
      <c r="T1922" s="261"/>
      <c r="U1922" s="14"/>
      <c r="V1922" s="14"/>
      <c r="W1922" s="14"/>
      <c r="X1922" s="14"/>
      <c r="Y1922" s="14"/>
      <c r="Z1922" s="14"/>
      <c r="AA1922" s="14"/>
      <c r="AB1922" s="14"/>
      <c r="AC1922" s="14"/>
      <c r="AD1922" s="14"/>
      <c r="AE1922" s="14"/>
      <c r="AT1922" s="262" t="s">
        <v>165</v>
      </c>
      <c r="AU1922" s="262" t="s">
        <v>85</v>
      </c>
      <c r="AV1922" s="14" t="s">
        <v>85</v>
      </c>
      <c r="AW1922" s="14" t="s">
        <v>32</v>
      </c>
      <c r="AX1922" s="14" t="s">
        <v>76</v>
      </c>
      <c r="AY1922" s="262" t="s">
        <v>156</v>
      </c>
    </row>
    <row r="1923" s="13" customFormat="1">
      <c r="A1923" s="13"/>
      <c r="B1923" s="241"/>
      <c r="C1923" s="242"/>
      <c r="D1923" s="243" t="s">
        <v>165</v>
      </c>
      <c r="E1923" s="244" t="s">
        <v>1</v>
      </c>
      <c r="F1923" s="245" t="s">
        <v>644</v>
      </c>
      <c r="G1923" s="242"/>
      <c r="H1923" s="244" t="s">
        <v>1</v>
      </c>
      <c r="I1923" s="246"/>
      <c r="J1923" s="242"/>
      <c r="K1923" s="242"/>
      <c r="L1923" s="247"/>
      <c r="M1923" s="248"/>
      <c r="N1923" s="249"/>
      <c r="O1923" s="249"/>
      <c r="P1923" s="249"/>
      <c r="Q1923" s="249"/>
      <c r="R1923" s="249"/>
      <c r="S1923" s="249"/>
      <c r="T1923" s="250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51" t="s">
        <v>165</v>
      </c>
      <c r="AU1923" s="251" t="s">
        <v>85</v>
      </c>
      <c r="AV1923" s="13" t="s">
        <v>83</v>
      </c>
      <c r="AW1923" s="13" t="s">
        <v>32</v>
      </c>
      <c r="AX1923" s="13" t="s">
        <v>76</v>
      </c>
      <c r="AY1923" s="251" t="s">
        <v>156</v>
      </c>
    </row>
    <row r="1924" s="14" customFormat="1">
      <c r="A1924" s="14"/>
      <c r="B1924" s="252"/>
      <c r="C1924" s="253"/>
      <c r="D1924" s="243" t="s">
        <v>165</v>
      </c>
      <c r="E1924" s="254" t="s">
        <v>1</v>
      </c>
      <c r="F1924" s="255" t="s">
        <v>911</v>
      </c>
      <c r="G1924" s="253"/>
      <c r="H1924" s="256">
        <v>18.550000000000001</v>
      </c>
      <c r="I1924" s="257"/>
      <c r="J1924" s="253"/>
      <c r="K1924" s="253"/>
      <c r="L1924" s="258"/>
      <c r="M1924" s="259"/>
      <c r="N1924" s="260"/>
      <c r="O1924" s="260"/>
      <c r="P1924" s="260"/>
      <c r="Q1924" s="260"/>
      <c r="R1924" s="260"/>
      <c r="S1924" s="260"/>
      <c r="T1924" s="261"/>
      <c r="U1924" s="14"/>
      <c r="V1924" s="14"/>
      <c r="W1924" s="14"/>
      <c r="X1924" s="14"/>
      <c r="Y1924" s="14"/>
      <c r="Z1924" s="14"/>
      <c r="AA1924" s="14"/>
      <c r="AB1924" s="14"/>
      <c r="AC1924" s="14"/>
      <c r="AD1924" s="14"/>
      <c r="AE1924" s="14"/>
      <c r="AT1924" s="262" t="s">
        <v>165</v>
      </c>
      <c r="AU1924" s="262" t="s">
        <v>85</v>
      </c>
      <c r="AV1924" s="14" t="s">
        <v>85</v>
      </c>
      <c r="AW1924" s="14" t="s">
        <v>32</v>
      </c>
      <c r="AX1924" s="14" t="s">
        <v>76</v>
      </c>
      <c r="AY1924" s="262" t="s">
        <v>156</v>
      </c>
    </row>
    <row r="1925" s="15" customFormat="1">
      <c r="A1925" s="15"/>
      <c r="B1925" s="263"/>
      <c r="C1925" s="264"/>
      <c r="D1925" s="243" t="s">
        <v>165</v>
      </c>
      <c r="E1925" s="265" t="s">
        <v>1</v>
      </c>
      <c r="F1925" s="266" t="s">
        <v>168</v>
      </c>
      <c r="G1925" s="264"/>
      <c r="H1925" s="267">
        <v>31.899999999999999</v>
      </c>
      <c r="I1925" s="268"/>
      <c r="J1925" s="264"/>
      <c r="K1925" s="264"/>
      <c r="L1925" s="269"/>
      <c r="M1925" s="270"/>
      <c r="N1925" s="271"/>
      <c r="O1925" s="271"/>
      <c r="P1925" s="271"/>
      <c r="Q1925" s="271"/>
      <c r="R1925" s="271"/>
      <c r="S1925" s="271"/>
      <c r="T1925" s="272"/>
      <c r="U1925" s="15"/>
      <c r="V1925" s="15"/>
      <c r="W1925" s="15"/>
      <c r="X1925" s="15"/>
      <c r="Y1925" s="15"/>
      <c r="Z1925" s="15"/>
      <c r="AA1925" s="15"/>
      <c r="AB1925" s="15"/>
      <c r="AC1925" s="15"/>
      <c r="AD1925" s="15"/>
      <c r="AE1925" s="15"/>
      <c r="AT1925" s="273" t="s">
        <v>165</v>
      </c>
      <c r="AU1925" s="273" t="s">
        <v>85</v>
      </c>
      <c r="AV1925" s="15" t="s">
        <v>163</v>
      </c>
      <c r="AW1925" s="15" t="s">
        <v>32</v>
      </c>
      <c r="AX1925" s="15" t="s">
        <v>83</v>
      </c>
      <c r="AY1925" s="273" t="s">
        <v>156</v>
      </c>
    </row>
    <row r="1926" s="2" customFormat="1" ht="24.15" customHeight="1">
      <c r="A1926" s="38"/>
      <c r="B1926" s="39"/>
      <c r="C1926" s="227" t="s">
        <v>1674</v>
      </c>
      <c r="D1926" s="227" t="s">
        <v>159</v>
      </c>
      <c r="E1926" s="228" t="s">
        <v>1675</v>
      </c>
      <c r="F1926" s="229" t="s">
        <v>1676</v>
      </c>
      <c r="G1926" s="230" t="s">
        <v>235</v>
      </c>
      <c r="H1926" s="231">
        <v>2</v>
      </c>
      <c r="I1926" s="232"/>
      <c r="J1926" s="233">
        <f>ROUND(I1926*H1926,2)</f>
        <v>0</v>
      </c>
      <c r="K1926" s="234"/>
      <c r="L1926" s="44"/>
      <c r="M1926" s="235" t="s">
        <v>1</v>
      </c>
      <c r="N1926" s="236" t="s">
        <v>41</v>
      </c>
      <c r="O1926" s="91"/>
      <c r="P1926" s="237">
        <f>O1926*H1926</f>
        <v>0</v>
      </c>
      <c r="Q1926" s="237">
        <v>0.00020000000000000001</v>
      </c>
      <c r="R1926" s="237">
        <f>Q1926*H1926</f>
        <v>0.00040000000000000002</v>
      </c>
      <c r="S1926" s="237">
        <v>0</v>
      </c>
      <c r="T1926" s="238">
        <f>S1926*H1926</f>
        <v>0</v>
      </c>
      <c r="U1926" s="38"/>
      <c r="V1926" s="38"/>
      <c r="W1926" s="38"/>
      <c r="X1926" s="38"/>
      <c r="Y1926" s="38"/>
      <c r="Z1926" s="38"/>
      <c r="AA1926" s="38"/>
      <c r="AB1926" s="38"/>
      <c r="AC1926" s="38"/>
      <c r="AD1926" s="38"/>
      <c r="AE1926" s="38"/>
      <c r="AR1926" s="239" t="s">
        <v>222</v>
      </c>
      <c r="AT1926" s="239" t="s">
        <v>159</v>
      </c>
      <c r="AU1926" s="239" t="s">
        <v>85</v>
      </c>
      <c r="AY1926" s="17" t="s">
        <v>156</v>
      </c>
      <c r="BE1926" s="240">
        <f>IF(N1926="základní",J1926,0)</f>
        <v>0</v>
      </c>
      <c r="BF1926" s="240">
        <f>IF(N1926="snížená",J1926,0)</f>
        <v>0</v>
      </c>
      <c r="BG1926" s="240">
        <f>IF(N1926="zákl. přenesená",J1926,0)</f>
        <v>0</v>
      </c>
      <c r="BH1926" s="240">
        <f>IF(N1926="sníž. přenesená",J1926,0)</f>
        <v>0</v>
      </c>
      <c r="BI1926" s="240">
        <f>IF(N1926="nulová",J1926,0)</f>
        <v>0</v>
      </c>
      <c r="BJ1926" s="17" t="s">
        <v>83</v>
      </c>
      <c r="BK1926" s="240">
        <f>ROUND(I1926*H1926,2)</f>
        <v>0</v>
      </c>
      <c r="BL1926" s="17" t="s">
        <v>222</v>
      </c>
      <c r="BM1926" s="239" t="s">
        <v>1677</v>
      </c>
    </row>
    <row r="1927" s="13" customFormat="1">
      <c r="A1927" s="13"/>
      <c r="B1927" s="241"/>
      <c r="C1927" s="242"/>
      <c r="D1927" s="243" t="s">
        <v>165</v>
      </c>
      <c r="E1927" s="244" t="s">
        <v>1</v>
      </c>
      <c r="F1927" s="245" t="s">
        <v>181</v>
      </c>
      <c r="G1927" s="242"/>
      <c r="H1927" s="244" t="s">
        <v>1</v>
      </c>
      <c r="I1927" s="246"/>
      <c r="J1927" s="242"/>
      <c r="K1927" s="242"/>
      <c r="L1927" s="247"/>
      <c r="M1927" s="248"/>
      <c r="N1927" s="249"/>
      <c r="O1927" s="249"/>
      <c r="P1927" s="249"/>
      <c r="Q1927" s="249"/>
      <c r="R1927" s="249"/>
      <c r="S1927" s="249"/>
      <c r="T1927" s="250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51" t="s">
        <v>165</v>
      </c>
      <c r="AU1927" s="251" t="s">
        <v>85</v>
      </c>
      <c r="AV1927" s="13" t="s">
        <v>83</v>
      </c>
      <c r="AW1927" s="13" t="s">
        <v>32</v>
      </c>
      <c r="AX1927" s="13" t="s">
        <v>76</v>
      </c>
      <c r="AY1927" s="251" t="s">
        <v>156</v>
      </c>
    </row>
    <row r="1928" s="14" customFormat="1">
      <c r="A1928" s="14"/>
      <c r="B1928" s="252"/>
      <c r="C1928" s="253"/>
      <c r="D1928" s="243" t="s">
        <v>165</v>
      </c>
      <c r="E1928" s="254" t="s">
        <v>1</v>
      </c>
      <c r="F1928" s="255" t="s">
        <v>509</v>
      </c>
      <c r="G1928" s="253"/>
      <c r="H1928" s="256">
        <v>2</v>
      </c>
      <c r="I1928" s="257"/>
      <c r="J1928" s="253"/>
      <c r="K1928" s="253"/>
      <c r="L1928" s="258"/>
      <c r="M1928" s="259"/>
      <c r="N1928" s="260"/>
      <c r="O1928" s="260"/>
      <c r="P1928" s="260"/>
      <c r="Q1928" s="260"/>
      <c r="R1928" s="260"/>
      <c r="S1928" s="260"/>
      <c r="T1928" s="261"/>
      <c r="U1928" s="14"/>
      <c r="V1928" s="14"/>
      <c r="W1928" s="14"/>
      <c r="X1928" s="14"/>
      <c r="Y1928" s="14"/>
      <c r="Z1928" s="14"/>
      <c r="AA1928" s="14"/>
      <c r="AB1928" s="14"/>
      <c r="AC1928" s="14"/>
      <c r="AD1928" s="14"/>
      <c r="AE1928" s="14"/>
      <c r="AT1928" s="262" t="s">
        <v>165</v>
      </c>
      <c r="AU1928" s="262" t="s">
        <v>85</v>
      </c>
      <c r="AV1928" s="14" t="s">
        <v>85</v>
      </c>
      <c r="AW1928" s="14" t="s">
        <v>32</v>
      </c>
      <c r="AX1928" s="14" t="s">
        <v>76</v>
      </c>
      <c r="AY1928" s="262" t="s">
        <v>156</v>
      </c>
    </row>
    <row r="1929" s="15" customFormat="1">
      <c r="A1929" s="15"/>
      <c r="B1929" s="263"/>
      <c r="C1929" s="264"/>
      <c r="D1929" s="243" t="s">
        <v>165</v>
      </c>
      <c r="E1929" s="265" t="s">
        <v>1</v>
      </c>
      <c r="F1929" s="266" t="s">
        <v>168</v>
      </c>
      <c r="G1929" s="264"/>
      <c r="H1929" s="267">
        <v>2</v>
      </c>
      <c r="I1929" s="268"/>
      <c r="J1929" s="264"/>
      <c r="K1929" s="264"/>
      <c r="L1929" s="269"/>
      <c r="M1929" s="270"/>
      <c r="N1929" s="271"/>
      <c r="O1929" s="271"/>
      <c r="P1929" s="271"/>
      <c r="Q1929" s="271"/>
      <c r="R1929" s="271"/>
      <c r="S1929" s="271"/>
      <c r="T1929" s="272"/>
      <c r="U1929" s="15"/>
      <c r="V1929" s="15"/>
      <c r="W1929" s="15"/>
      <c r="X1929" s="15"/>
      <c r="Y1929" s="15"/>
      <c r="Z1929" s="15"/>
      <c r="AA1929" s="15"/>
      <c r="AB1929" s="15"/>
      <c r="AC1929" s="15"/>
      <c r="AD1929" s="15"/>
      <c r="AE1929" s="15"/>
      <c r="AT1929" s="273" t="s">
        <v>165</v>
      </c>
      <c r="AU1929" s="273" t="s">
        <v>85</v>
      </c>
      <c r="AV1929" s="15" t="s">
        <v>163</v>
      </c>
      <c r="AW1929" s="15" t="s">
        <v>32</v>
      </c>
      <c r="AX1929" s="15" t="s">
        <v>83</v>
      </c>
      <c r="AY1929" s="273" t="s">
        <v>156</v>
      </c>
    </row>
    <row r="1930" s="2" customFormat="1" ht="16.5" customHeight="1">
      <c r="A1930" s="38"/>
      <c r="B1930" s="39"/>
      <c r="C1930" s="277" t="s">
        <v>1678</v>
      </c>
      <c r="D1930" s="277" t="s">
        <v>355</v>
      </c>
      <c r="E1930" s="278" t="s">
        <v>1679</v>
      </c>
      <c r="F1930" s="279" t="s">
        <v>1680</v>
      </c>
      <c r="G1930" s="280" t="s">
        <v>235</v>
      </c>
      <c r="H1930" s="281">
        <v>2.2000000000000002</v>
      </c>
      <c r="I1930" s="282"/>
      <c r="J1930" s="283">
        <f>ROUND(I1930*H1930,2)</f>
        <v>0</v>
      </c>
      <c r="K1930" s="284"/>
      <c r="L1930" s="285"/>
      <c r="M1930" s="286" t="s">
        <v>1</v>
      </c>
      <c r="N1930" s="287" t="s">
        <v>41</v>
      </c>
      <c r="O1930" s="91"/>
      <c r="P1930" s="237">
        <f>O1930*H1930</f>
        <v>0</v>
      </c>
      <c r="Q1930" s="237">
        <v>0.00040000000000000002</v>
      </c>
      <c r="R1930" s="237">
        <f>Q1930*H1930</f>
        <v>0.00088000000000000014</v>
      </c>
      <c r="S1930" s="237">
        <v>0</v>
      </c>
      <c r="T1930" s="238">
        <f>S1930*H1930</f>
        <v>0</v>
      </c>
      <c r="U1930" s="38"/>
      <c r="V1930" s="38"/>
      <c r="W1930" s="38"/>
      <c r="X1930" s="38"/>
      <c r="Y1930" s="38"/>
      <c r="Z1930" s="38"/>
      <c r="AA1930" s="38"/>
      <c r="AB1930" s="38"/>
      <c r="AC1930" s="38"/>
      <c r="AD1930" s="38"/>
      <c r="AE1930" s="38"/>
      <c r="AR1930" s="239" t="s">
        <v>501</v>
      </c>
      <c r="AT1930" s="239" t="s">
        <v>355</v>
      </c>
      <c r="AU1930" s="239" t="s">
        <v>85</v>
      </c>
      <c r="AY1930" s="17" t="s">
        <v>156</v>
      </c>
      <c r="BE1930" s="240">
        <f>IF(N1930="základní",J1930,0)</f>
        <v>0</v>
      </c>
      <c r="BF1930" s="240">
        <f>IF(N1930="snížená",J1930,0)</f>
        <v>0</v>
      </c>
      <c r="BG1930" s="240">
        <f>IF(N1930="zákl. přenesená",J1930,0)</f>
        <v>0</v>
      </c>
      <c r="BH1930" s="240">
        <f>IF(N1930="sníž. přenesená",J1930,0)</f>
        <v>0</v>
      </c>
      <c r="BI1930" s="240">
        <f>IF(N1930="nulová",J1930,0)</f>
        <v>0</v>
      </c>
      <c r="BJ1930" s="17" t="s">
        <v>83</v>
      </c>
      <c r="BK1930" s="240">
        <f>ROUND(I1930*H1930,2)</f>
        <v>0</v>
      </c>
      <c r="BL1930" s="17" t="s">
        <v>222</v>
      </c>
      <c r="BM1930" s="239" t="s">
        <v>1681</v>
      </c>
    </row>
    <row r="1931" s="14" customFormat="1">
      <c r="A1931" s="14"/>
      <c r="B1931" s="252"/>
      <c r="C1931" s="253"/>
      <c r="D1931" s="243" t="s">
        <v>165</v>
      </c>
      <c r="E1931" s="253"/>
      <c r="F1931" s="255" t="s">
        <v>1682</v>
      </c>
      <c r="G1931" s="253"/>
      <c r="H1931" s="256">
        <v>2.2000000000000002</v>
      </c>
      <c r="I1931" s="257"/>
      <c r="J1931" s="253"/>
      <c r="K1931" s="253"/>
      <c r="L1931" s="258"/>
      <c r="M1931" s="259"/>
      <c r="N1931" s="260"/>
      <c r="O1931" s="260"/>
      <c r="P1931" s="260"/>
      <c r="Q1931" s="260"/>
      <c r="R1931" s="260"/>
      <c r="S1931" s="260"/>
      <c r="T1931" s="261"/>
      <c r="U1931" s="14"/>
      <c r="V1931" s="14"/>
      <c r="W1931" s="14"/>
      <c r="X1931" s="14"/>
      <c r="Y1931" s="14"/>
      <c r="Z1931" s="14"/>
      <c r="AA1931" s="14"/>
      <c r="AB1931" s="14"/>
      <c r="AC1931" s="14"/>
      <c r="AD1931" s="14"/>
      <c r="AE1931" s="14"/>
      <c r="AT1931" s="262" t="s">
        <v>165</v>
      </c>
      <c r="AU1931" s="262" t="s">
        <v>85</v>
      </c>
      <c r="AV1931" s="14" t="s">
        <v>85</v>
      </c>
      <c r="AW1931" s="14" t="s">
        <v>4</v>
      </c>
      <c r="AX1931" s="14" t="s">
        <v>83</v>
      </c>
      <c r="AY1931" s="262" t="s">
        <v>156</v>
      </c>
    </row>
    <row r="1932" s="2" customFormat="1" ht="33" customHeight="1">
      <c r="A1932" s="38"/>
      <c r="B1932" s="39"/>
      <c r="C1932" s="227" t="s">
        <v>1683</v>
      </c>
      <c r="D1932" s="227" t="s">
        <v>159</v>
      </c>
      <c r="E1932" s="228" t="s">
        <v>1684</v>
      </c>
      <c r="F1932" s="229" t="s">
        <v>1685</v>
      </c>
      <c r="G1932" s="230" t="s">
        <v>162</v>
      </c>
      <c r="H1932" s="231">
        <v>31.899999999999999</v>
      </c>
      <c r="I1932" s="232"/>
      <c r="J1932" s="233">
        <f>ROUND(I1932*H1932,2)</f>
        <v>0</v>
      </c>
      <c r="K1932" s="234"/>
      <c r="L1932" s="44"/>
      <c r="M1932" s="235" t="s">
        <v>1</v>
      </c>
      <c r="N1932" s="236" t="s">
        <v>41</v>
      </c>
      <c r="O1932" s="91"/>
      <c r="P1932" s="237">
        <f>O1932*H1932</f>
        <v>0</v>
      </c>
      <c r="Q1932" s="237">
        <v>0.0090299999999999998</v>
      </c>
      <c r="R1932" s="237">
        <f>Q1932*H1932</f>
        <v>0.28805700000000001</v>
      </c>
      <c r="S1932" s="237">
        <v>0</v>
      </c>
      <c r="T1932" s="238">
        <f>S1932*H1932</f>
        <v>0</v>
      </c>
      <c r="U1932" s="38"/>
      <c r="V1932" s="38"/>
      <c r="W1932" s="38"/>
      <c r="X1932" s="38"/>
      <c r="Y1932" s="38"/>
      <c r="Z1932" s="38"/>
      <c r="AA1932" s="38"/>
      <c r="AB1932" s="38"/>
      <c r="AC1932" s="38"/>
      <c r="AD1932" s="38"/>
      <c r="AE1932" s="38"/>
      <c r="AR1932" s="239" t="s">
        <v>222</v>
      </c>
      <c r="AT1932" s="239" t="s">
        <v>159</v>
      </c>
      <c r="AU1932" s="239" t="s">
        <v>85</v>
      </c>
      <c r="AY1932" s="17" t="s">
        <v>156</v>
      </c>
      <c r="BE1932" s="240">
        <f>IF(N1932="základní",J1932,0)</f>
        <v>0</v>
      </c>
      <c r="BF1932" s="240">
        <f>IF(N1932="snížená",J1932,0)</f>
        <v>0</v>
      </c>
      <c r="BG1932" s="240">
        <f>IF(N1932="zákl. přenesená",J1932,0)</f>
        <v>0</v>
      </c>
      <c r="BH1932" s="240">
        <f>IF(N1932="sníž. přenesená",J1932,0)</f>
        <v>0</v>
      </c>
      <c r="BI1932" s="240">
        <f>IF(N1932="nulová",J1932,0)</f>
        <v>0</v>
      </c>
      <c r="BJ1932" s="17" t="s">
        <v>83</v>
      </c>
      <c r="BK1932" s="240">
        <f>ROUND(I1932*H1932,2)</f>
        <v>0</v>
      </c>
      <c r="BL1932" s="17" t="s">
        <v>222</v>
      </c>
      <c r="BM1932" s="239" t="s">
        <v>1686</v>
      </c>
    </row>
    <row r="1933" s="13" customFormat="1">
      <c r="A1933" s="13"/>
      <c r="B1933" s="241"/>
      <c r="C1933" s="242"/>
      <c r="D1933" s="243" t="s">
        <v>165</v>
      </c>
      <c r="E1933" s="244" t="s">
        <v>1</v>
      </c>
      <c r="F1933" s="245" t="s">
        <v>374</v>
      </c>
      <c r="G1933" s="242"/>
      <c r="H1933" s="244" t="s">
        <v>1</v>
      </c>
      <c r="I1933" s="246"/>
      <c r="J1933" s="242"/>
      <c r="K1933" s="242"/>
      <c r="L1933" s="247"/>
      <c r="M1933" s="248"/>
      <c r="N1933" s="249"/>
      <c r="O1933" s="249"/>
      <c r="P1933" s="249"/>
      <c r="Q1933" s="249"/>
      <c r="R1933" s="249"/>
      <c r="S1933" s="249"/>
      <c r="T1933" s="250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T1933" s="251" t="s">
        <v>165</v>
      </c>
      <c r="AU1933" s="251" t="s">
        <v>85</v>
      </c>
      <c r="AV1933" s="13" t="s">
        <v>83</v>
      </c>
      <c r="AW1933" s="13" t="s">
        <v>32</v>
      </c>
      <c r="AX1933" s="13" t="s">
        <v>76</v>
      </c>
      <c r="AY1933" s="251" t="s">
        <v>156</v>
      </c>
    </row>
    <row r="1934" s="13" customFormat="1">
      <c r="A1934" s="13"/>
      <c r="B1934" s="241"/>
      <c r="C1934" s="242"/>
      <c r="D1934" s="243" t="s">
        <v>165</v>
      </c>
      <c r="E1934" s="244" t="s">
        <v>1</v>
      </c>
      <c r="F1934" s="245" t="s">
        <v>638</v>
      </c>
      <c r="G1934" s="242"/>
      <c r="H1934" s="244" t="s">
        <v>1</v>
      </c>
      <c r="I1934" s="246"/>
      <c r="J1934" s="242"/>
      <c r="K1934" s="242"/>
      <c r="L1934" s="247"/>
      <c r="M1934" s="248"/>
      <c r="N1934" s="249"/>
      <c r="O1934" s="249"/>
      <c r="P1934" s="249"/>
      <c r="Q1934" s="249"/>
      <c r="R1934" s="249"/>
      <c r="S1934" s="249"/>
      <c r="T1934" s="250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T1934" s="251" t="s">
        <v>165</v>
      </c>
      <c r="AU1934" s="251" t="s">
        <v>85</v>
      </c>
      <c r="AV1934" s="13" t="s">
        <v>83</v>
      </c>
      <c r="AW1934" s="13" t="s">
        <v>32</v>
      </c>
      <c r="AX1934" s="13" t="s">
        <v>76</v>
      </c>
      <c r="AY1934" s="251" t="s">
        <v>156</v>
      </c>
    </row>
    <row r="1935" s="14" customFormat="1">
      <c r="A1935" s="14"/>
      <c r="B1935" s="252"/>
      <c r="C1935" s="253"/>
      <c r="D1935" s="243" t="s">
        <v>165</v>
      </c>
      <c r="E1935" s="254" t="s">
        <v>1</v>
      </c>
      <c r="F1935" s="255" t="s">
        <v>910</v>
      </c>
      <c r="G1935" s="253"/>
      <c r="H1935" s="256">
        <v>13.35</v>
      </c>
      <c r="I1935" s="257"/>
      <c r="J1935" s="253"/>
      <c r="K1935" s="253"/>
      <c r="L1935" s="258"/>
      <c r="M1935" s="259"/>
      <c r="N1935" s="260"/>
      <c r="O1935" s="260"/>
      <c r="P1935" s="260"/>
      <c r="Q1935" s="260"/>
      <c r="R1935" s="260"/>
      <c r="S1935" s="260"/>
      <c r="T1935" s="261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T1935" s="262" t="s">
        <v>165</v>
      </c>
      <c r="AU1935" s="262" t="s">
        <v>85</v>
      </c>
      <c r="AV1935" s="14" t="s">
        <v>85</v>
      </c>
      <c r="AW1935" s="14" t="s">
        <v>32</v>
      </c>
      <c r="AX1935" s="14" t="s">
        <v>76</v>
      </c>
      <c r="AY1935" s="262" t="s">
        <v>156</v>
      </c>
    </row>
    <row r="1936" s="13" customFormat="1">
      <c r="A1936" s="13"/>
      <c r="B1936" s="241"/>
      <c r="C1936" s="242"/>
      <c r="D1936" s="243" t="s">
        <v>165</v>
      </c>
      <c r="E1936" s="244" t="s">
        <v>1</v>
      </c>
      <c r="F1936" s="245" t="s">
        <v>644</v>
      </c>
      <c r="G1936" s="242"/>
      <c r="H1936" s="244" t="s">
        <v>1</v>
      </c>
      <c r="I1936" s="246"/>
      <c r="J1936" s="242"/>
      <c r="K1936" s="242"/>
      <c r="L1936" s="247"/>
      <c r="M1936" s="248"/>
      <c r="N1936" s="249"/>
      <c r="O1936" s="249"/>
      <c r="P1936" s="249"/>
      <c r="Q1936" s="249"/>
      <c r="R1936" s="249"/>
      <c r="S1936" s="249"/>
      <c r="T1936" s="250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T1936" s="251" t="s">
        <v>165</v>
      </c>
      <c r="AU1936" s="251" t="s">
        <v>85</v>
      </c>
      <c r="AV1936" s="13" t="s">
        <v>83</v>
      </c>
      <c r="AW1936" s="13" t="s">
        <v>32</v>
      </c>
      <c r="AX1936" s="13" t="s">
        <v>76</v>
      </c>
      <c r="AY1936" s="251" t="s">
        <v>156</v>
      </c>
    </row>
    <row r="1937" s="14" customFormat="1">
      <c r="A1937" s="14"/>
      <c r="B1937" s="252"/>
      <c r="C1937" s="253"/>
      <c r="D1937" s="243" t="s">
        <v>165</v>
      </c>
      <c r="E1937" s="254" t="s">
        <v>1</v>
      </c>
      <c r="F1937" s="255" t="s">
        <v>911</v>
      </c>
      <c r="G1937" s="253"/>
      <c r="H1937" s="256">
        <v>18.550000000000001</v>
      </c>
      <c r="I1937" s="257"/>
      <c r="J1937" s="253"/>
      <c r="K1937" s="253"/>
      <c r="L1937" s="258"/>
      <c r="M1937" s="259"/>
      <c r="N1937" s="260"/>
      <c r="O1937" s="260"/>
      <c r="P1937" s="260"/>
      <c r="Q1937" s="260"/>
      <c r="R1937" s="260"/>
      <c r="S1937" s="260"/>
      <c r="T1937" s="261"/>
      <c r="U1937" s="14"/>
      <c r="V1937" s="14"/>
      <c r="W1937" s="14"/>
      <c r="X1937" s="14"/>
      <c r="Y1937" s="14"/>
      <c r="Z1937" s="14"/>
      <c r="AA1937" s="14"/>
      <c r="AB1937" s="14"/>
      <c r="AC1937" s="14"/>
      <c r="AD1937" s="14"/>
      <c r="AE1937" s="14"/>
      <c r="AT1937" s="262" t="s">
        <v>165</v>
      </c>
      <c r="AU1937" s="262" t="s">
        <v>85</v>
      </c>
      <c r="AV1937" s="14" t="s">
        <v>85</v>
      </c>
      <c r="AW1937" s="14" t="s">
        <v>32</v>
      </c>
      <c r="AX1937" s="14" t="s">
        <v>76</v>
      </c>
      <c r="AY1937" s="262" t="s">
        <v>156</v>
      </c>
    </row>
    <row r="1938" s="15" customFormat="1">
      <c r="A1938" s="15"/>
      <c r="B1938" s="263"/>
      <c r="C1938" s="264"/>
      <c r="D1938" s="243" t="s">
        <v>165</v>
      </c>
      <c r="E1938" s="265" t="s">
        <v>1</v>
      </c>
      <c r="F1938" s="266" t="s">
        <v>168</v>
      </c>
      <c r="G1938" s="264"/>
      <c r="H1938" s="267">
        <v>31.899999999999999</v>
      </c>
      <c r="I1938" s="268"/>
      <c r="J1938" s="264"/>
      <c r="K1938" s="264"/>
      <c r="L1938" s="269"/>
      <c r="M1938" s="270"/>
      <c r="N1938" s="271"/>
      <c r="O1938" s="271"/>
      <c r="P1938" s="271"/>
      <c r="Q1938" s="271"/>
      <c r="R1938" s="271"/>
      <c r="S1938" s="271"/>
      <c r="T1938" s="272"/>
      <c r="U1938" s="15"/>
      <c r="V1938" s="15"/>
      <c r="W1938" s="15"/>
      <c r="X1938" s="15"/>
      <c r="Y1938" s="15"/>
      <c r="Z1938" s="15"/>
      <c r="AA1938" s="15"/>
      <c r="AB1938" s="15"/>
      <c r="AC1938" s="15"/>
      <c r="AD1938" s="15"/>
      <c r="AE1938" s="15"/>
      <c r="AT1938" s="273" t="s">
        <v>165</v>
      </c>
      <c r="AU1938" s="273" t="s">
        <v>85</v>
      </c>
      <c r="AV1938" s="15" t="s">
        <v>163</v>
      </c>
      <c r="AW1938" s="15" t="s">
        <v>32</v>
      </c>
      <c r="AX1938" s="15" t="s">
        <v>83</v>
      </c>
      <c r="AY1938" s="273" t="s">
        <v>156</v>
      </c>
    </row>
    <row r="1939" s="2" customFormat="1" ht="24.15" customHeight="1">
      <c r="A1939" s="38"/>
      <c r="B1939" s="39"/>
      <c r="C1939" s="277" t="s">
        <v>1687</v>
      </c>
      <c r="D1939" s="277" t="s">
        <v>355</v>
      </c>
      <c r="E1939" s="278" t="s">
        <v>1688</v>
      </c>
      <c r="F1939" s="279" t="s">
        <v>1689</v>
      </c>
      <c r="G1939" s="280" t="s">
        <v>162</v>
      </c>
      <c r="H1939" s="281">
        <v>36.685000000000002</v>
      </c>
      <c r="I1939" s="282"/>
      <c r="J1939" s="283">
        <f>ROUND(I1939*H1939,2)</f>
        <v>0</v>
      </c>
      <c r="K1939" s="284"/>
      <c r="L1939" s="285"/>
      <c r="M1939" s="286" t="s">
        <v>1</v>
      </c>
      <c r="N1939" s="287" t="s">
        <v>41</v>
      </c>
      <c r="O1939" s="91"/>
      <c r="P1939" s="237">
        <f>O1939*H1939</f>
        <v>0</v>
      </c>
      <c r="Q1939" s="237">
        <v>0.021999999999999999</v>
      </c>
      <c r="R1939" s="237">
        <f>Q1939*H1939</f>
        <v>0.80706999999999995</v>
      </c>
      <c r="S1939" s="237">
        <v>0</v>
      </c>
      <c r="T1939" s="238">
        <f>S1939*H1939</f>
        <v>0</v>
      </c>
      <c r="U1939" s="38"/>
      <c r="V1939" s="38"/>
      <c r="W1939" s="38"/>
      <c r="X1939" s="38"/>
      <c r="Y1939" s="38"/>
      <c r="Z1939" s="38"/>
      <c r="AA1939" s="38"/>
      <c r="AB1939" s="38"/>
      <c r="AC1939" s="38"/>
      <c r="AD1939" s="38"/>
      <c r="AE1939" s="38"/>
      <c r="AR1939" s="239" t="s">
        <v>501</v>
      </c>
      <c r="AT1939" s="239" t="s">
        <v>355</v>
      </c>
      <c r="AU1939" s="239" t="s">
        <v>85</v>
      </c>
      <c r="AY1939" s="17" t="s">
        <v>156</v>
      </c>
      <c r="BE1939" s="240">
        <f>IF(N1939="základní",J1939,0)</f>
        <v>0</v>
      </c>
      <c r="BF1939" s="240">
        <f>IF(N1939="snížená",J1939,0)</f>
        <v>0</v>
      </c>
      <c r="BG1939" s="240">
        <f>IF(N1939="zákl. přenesená",J1939,0)</f>
        <v>0</v>
      </c>
      <c r="BH1939" s="240">
        <f>IF(N1939="sníž. přenesená",J1939,0)</f>
        <v>0</v>
      </c>
      <c r="BI1939" s="240">
        <f>IF(N1939="nulová",J1939,0)</f>
        <v>0</v>
      </c>
      <c r="BJ1939" s="17" t="s">
        <v>83</v>
      </c>
      <c r="BK1939" s="240">
        <f>ROUND(I1939*H1939,2)</f>
        <v>0</v>
      </c>
      <c r="BL1939" s="17" t="s">
        <v>222</v>
      </c>
      <c r="BM1939" s="239" t="s">
        <v>1690</v>
      </c>
    </row>
    <row r="1940" s="14" customFormat="1">
      <c r="A1940" s="14"/>
      <c r="B1940" s="252"/>
      <c r="C1940" s="253"/>
      <c r="D1940" s="243" t="s">
        <v>165</v>
      </c>
      <c r="E1940" s="253"/>
      <c r="F1940" s="255" t="s">
        <v>1691</v>
      </c>
      <c r="G1940" s="253"/>
      <c r="H1940" s="256">
        <v>36.685000000000002</v>
      </c>
      <c r="I1940" s="257"/>
      <c r="J1940" s="253"/>
      <c r="K1940" s="253"/>
      <c r="L1940" s="258"/>
      <c r="M1940" s="259"/>
      <c r="N1940" s="260"/>
      <c r="O1940" s="260"/>
      <c r="P1940" s="260"/>
      <c r="Q1940" s="260"/>
      <c r="R1940" s="260"/>
      <c r="S1940" s="260"/>
      <c r="T1940" s="261"/>
      <c r="U1940" s="14"/>
      <c r="V1940" s="14"/>
      <c r="W1940" s="14"/>
      <c r="X1940" s="14"/>
      <c r="Y1940" s="14"/>
      <c r="Z1940" s="14"/>
      <c r="AA1940" s="14"/>
      <c r="AB1940" s="14"/>
      <c r="AC1940" s="14"/>
      <c r="AD1940" s="14"/>
      <c r="AE1940" s="14"/>
      <c r="AT1940" s="262" t="s">
        <v>165</v>
      </c>
      <c r="AU1940" s="262" t="s">
        <v>85</v>
      </c>
      <c r="AV1940" s="14" t="s">
        <v>85</v>
      </c>
      <c r="AW1940" s="14" t="s">
        <v>4</v>
      </c>
      <c r="AX1940" s="14" t="s">
        <v>83</v>
      </c>
      <c r="AY1940" s="262" t="s">
        <v>156</v>
      </c>
    </row>
    <row r="1941" s="2" customFormat="1" ht="16.5" customHeight="1">
      <c r="A1941" s="38"/>
      <c r="B1941" s="39"/>
      <c r="C1941" s="227" t="s">
        <v>1692</v>
      </c>
      <c r="D1941" s="227" t="s">
        <v>159</v>
      </c>
      <c r="E1941" s="228" t="s">
        <v>1693</v>
      </c>
      <c r="F1941" s="229" t="s">
        <v>1694</v>
      </c>
      <c r="G1941" s="230" t="s">
        <v>235</v>
      </c>
      <c r="H1941" s="231">
        <v>29.899999999999999</v>
      </c>
      <c r="I1941" s="232"/>
      <c r="J1941" s="233">
        <f>ROUND(I1941*H1941,2)</f>
        <v>0</v>
      </c>
      <c r="K1941" s="234"/>
      <c r="L1941" s="44"/>
      <c r="M1941" s="235" t="s">
        <v>1</v>
      </c>
      <c r="N1941" s="236" t="s">
        <v>41</v>
      </c>
      <c r="O1941" s="91"/>
      <c r="P1941" s="237">
        <f>O1941*H1941</f>
        <v>0</v>
      </c>
      <c r="Q1941" s="237">
        <v>9.0000000000000006E-05</v>
      </c>
      <c r="R1941" s="237">
        <f>Q1941*H1941</f>
        <v>0.0026910000000000002</v>
      </c>
      <c r="S1941" s="237">
        <v>0</v>
      </c>
      <c r="T1941" s="238">
        <f>S1941*H1941</f>
        <v>0</v>
      </c>
      <c r="U1941" s="38"/>
      <c r="V1941" s="38"/>
      <c r="W1941" s="38"/>
      <c r="X1941" s="38"/>
      <c r="Y1941" s="38"/>
      <c r="Z1941" s="38"/>
      <c r="AA1941" s="38"/>
      <c r="AB1941" s="38"/>
      <c r="AC1941" s="38"/>
      <c r="AD1941" s="38"/>
      <c r="AE1941" s="38"/>
      <c r="AR1941" s="239" t="s">
        <v>222</v>
      </c>
      <c r="AT1941" s="239" t="s">
        <v>159</v>
      </c>
      <c r="AU1941" s="239" t="s">
        <v>85</v>
      </c>
      <c r="AY1941" s="17" t="s">
        <v>156</v>
      </c>
      <c r="BE1941" s="240">
        <f>IF(N1941="základní",J1941,0)</f>
        <v>0</v>
      </c>
      <c r="BF1941" s="240">
        <f>IF(N1941="snížená",J1941,0)</f>
        <v>0</v>
      </c>
      <c r="BG1941" s="240">
        <f>IF(N1941="zákl. přenesená",J1941,0)</f>
        <v>0</v>
      </c>
      <c r="BH1941" s="240">
        <f>IF(N1941="sníž. přenesená",J1941,0)</f>
        <v>0</v>
      </c>
      <c r="BI1941" s="240">
        <f>IF(N1941="nulová",J1941,0)</f>
        <v>0</v>
      </c>
      <c r="BJ1941" s="17" t="s">
        <v>83</v>
      </c>
      <c r="BK1941" s="240">
        <f>ROUND(I1941*H1941,2)</f>
        <v>0</v>
      </c>
      <c r="BL1941" s="17" t="s">
        <v>222</v>
      </c>
      <c r="BM1941" s="239" t="s">
        <v>1695</v>
      </c>
    </row>
    <row r="1942" s="13" customFormat="1">
      <c r="A1942" s="13"/>
      <c r="B1942" s="241"/>
      <c r="C1942" s="242"/>
      <c r="D1942" s="243" t="s">
        <v>165</v>
      </c>
      <c r="E1942" s="244" t="s">
        <v>1</v>
      </c>
      <c r="F1942" s="245" t="s">
        <v>374</v>
      </c>
      <c r="G1942" s="242"/>
      <c r="H1942" s="244" t="s">
        <v>1</v>
      </c>
      <c r="I1942" s="246"/>
      <c r="J1942" s="242"/>
      <c r="K1942" s="242"/>
      <c r="L1942" s="247"/>
      <c r="M1942" s="248"/>
      <c r="N1942" s="249"/>
      <c r="O1942" s="249"/>
      <c r="P1942" s="249"/>
      <c r="Q1942" s="249"/>
      <c r="R1942" s="249"/>
      <c r="S1942" s="249"/>
      <c r="T1942" s="250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T1942" s="251" t="s">
        <v>165</v>
      </c>
      <c r="AU1942" s="251" t="s">
        <v>85</v>
      </c>
      <c r="AV1942" s="13" t="s">
        <v>83</v>
      </c>
      <c r="AW1942" s="13" t="s">
        <v>32</v>
      </c>
      <c r="AX1942" s="13" t="s">
        <v>76</v>
      </c>
      <c r="AY1942" s="251" t="s">
        <v>156</v>
      </c>
    </row>
    <row r="1943" s="13" customFormat="1">
      <c r="A1943" s="13"/>
      <c r="B1943" s="241"/>
      <c r="C1943" s="242"/>
      <c r="D1943" s="243" t="s">
        <v>165</v>
      </c>
      <c r="E1943" s="244" t="s">
        <v>1</v>
      </c>
      <c r="F1943" s="245" t="s">
        <v>638</v>
      </c>
      <c r="G1943" s="242"/>
      <c r="H1943" s="244" t="s">
        <v>1</v>
      </c>
      <c r="I1943" s="246"/>
      <c r="J1943" s="242"/>
      <c r="K1943" s="242"/>
      <c r="L1943" s="247"/>
      <c r="M1943" s="248"/>
      <c r="N1943" s="249"/>
      <c r="O1943" s="249"/>
      <c r="P1943" s="249"/>
      <c r="Q1943" s="249"/>
      <c r="R1943" s="249"/>
      <c r="S1943" s="249"/>
      <c r="T1943" s="250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T1943" s="251" t="s">
        <v>165</v>
      </c>
      <c r="AU1943" s="251" t="s">
        <v>85</v>
      </c>
      <c r="AV1943" s="13" t="s">
        <v>83</v>
      </c>
      <c r="AW1943" s="13" t="s">
        <v>32</v>
      </c>
      <c r="AX1943" s="13" t="s">
        <v>76</v>
      </c>
      <c r="AY1943" s="251" t="s">
        <v>156</v>
      </c>
    </row>
    <row r="1944" s="14" customFormat="1">
      <c r="A1944" s="14"/>
      <c r="B1944" s="252"/>
      <c r="C1944" s="253"/>
      <c r="D1944" s="243" t="s">
        <v>165</v>
      </c>
      <c r="E1944" s="254" t="s">
        <v>1</v>
      </c>
      <c r="F1944" s="255" t="s">
        <v>927</v>
      </c>
      <c r="G1944" s="253"/>
      <c r="H1944" s="256">
        <v>5.5</v>
      </c>
      <c r="I1944" s="257"/>
      <c r="J1944" s="253"/>
      <c r="K1944" s="253"/>
      <c r="L1944" s="258"/>
      <c r="M1944" s="259"/>
      <c r="N1944" s="260"/>
      <c r="O1944" s="260"/>
      <c r="P1944" s="260"/>
      <c r="Q1944" s="260"/>
      <c r="R1944" s="260"/>
      <c r="S1944" s="260"/>
      <c r="T1944" s="261"/>
      <c r="U1944" s="14"/>
      <c r="V1944" s="14"/>
      <c r="W1944" s="14"/>
      <c r="X1944" s="14"/>
      <c r="Y1944" s="14"/>
      <c r="Z1944" s="14"/>
      <c r="AA1944" s="14"/>
      <c r="AB1944" s="14"/>
      <c r="AC1944" s="14"/>
      <c r="AD1944" s="14"/>
      <c r="AE1944" s="14"/>
      <c r="AT1944" s="262" t="s">
        <v>165</v>
      </c>
      <c r="AU1944" s="262" t="s">
        <v>85</v>
      </c>
      <c r="AV1944" s="14" t="s">
        <v>85</v>
      </c>
      <c r="AW1944" s="14" t="s">
        <v>32</v>
      </c>
      <c r="AX1944" s="14" t="s">
        <v>76</v>
      </c>
      <c r="AY1944" s="262" t="s">
        <v>156</v>
      </c>
    </row>
    <row r="1945" s="14" customFormat="1">
      <c r="A1945" s="14"/>
      <c r="B1945" s="252"/>
      <c r="C1945" s="253"/>
      <c r="D1945" s="243" t="s">
        <v>165</v>
      </c>
      <c r="E1945" s="254" t="s">
        <v>1</v>
      </c>
      <c r="F1945" s="255" t="s">
        <v>486</v>
      </c>
      <c r="G1945" s="253"/>
      <c r="H1945" s="256">
        <v>9.5</v>
      </c>
      <c r="I1945" s="257"/>
      <c r="J1945" s="253"/>
      <c r="K1945" s="253"/>
      <c r="L1945" s="258"/>
      <c r="M1945" s="259"/>
      <c r="N1945" s="260"/>
      <c r="O1945" s="260"/>
      <c r="P1945" s="260"/>
      <c r="Q1945" s="260"/>
      <c r="R1945" s="260"/>
      <c r="S1945" s="260"/>
      <c r="T1945" s="261"/>
      <c r="U1945" s="14"/>
      <c r="V1945" s="14"/>
      <c r="W1945" s="14"/>
      <c r="X1945" s="14"/>
      <c r="Y1945" s="14"/>
      <c r="Z1945" s="14"/>
      <c r="AA1945" s="14"/>
      <c r="AB1945" s="14"/>
      <c r="AC1945" s="14"/>
      <c r="AD1945" s="14"/>
      <c r="AE1945" s="14"/>
      <c r="AT1945" s="262" t="s">
        <v>165</v>
      </c>
      <c r="AU1945" s="262" t="s">
        <v>85</v>
      </c>
      <c r="AV1945" s="14" t="s">
        <v>85</v>
      </c>
      <c r="AW1945" s="14" t="s">
        <v>32</v>
      </c>
      <c r="AX1945" s="14" t="s">
        <v>76</v>
      </c>
      <c r="AY1945" s="262" t="s">
        <v>156</v>
      </c>
    </row>
    <row r="1946" s="13" customFormat="1">
      <c r="A1946" s="13"/>
      <c r="B1946" s="241"/>
      <c r="C1946" s="242"/>
      <c r="D1946" s="243" t="s">
        <v>165</v>
      </c>
      <c r="E1946" s="244" t="s">
        <v>1</v>
      </c>
      <c r="F1946" s="245" t="s">
        <v>269</v>
      </c>
      <c r="G1946" s="242"/>
      <c r="H1946" s="244" t="s">
        <v>1</v>
      </c>
      <c r="I1946" s="246"/>
      <c r="J1946" s="242"/>
      <c r="K1946" s="242"/>
      <c r="L1946" s="247"/>
      <c r="M1946" s="248"/>
      <c r="N1946" s="249"/>
      <c r="O1946" s="249"/>
      <c r="P1946" s="249"/>
      <c r="Q1946" s="249"/>
      <c r="R1946" s="249"/>
      <c r="S1946" s="249"/>
      <c r="T1946" s="250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51" t="s">
        <v>165</v>
      </c>
      <c r="AU1946" s="251" t="s">
        <v>85</v>
      </c>
      <c r="AV1946" s="13" t="s">
        <v>83</v>
      </c>
      <c r="AW1946" s="13" t="s">
        <v>32</v>
      </c>
      <c r="AX1946" s="13" t="s">
        <v>76</v>
      </c>
      <c r="AY1946" s="251" t="s">
        <v>156</v>
      </c>
    </row>
    <row r="1947" s="14" customFormat="1">
      <c r="A1947" s="14"/>
      <c r="B1947" s="252"/>
      <c r="C1947" s="253"/>
      <c r="D1947" s="243" t="s">
        <v>165</v>
      </c>
      <c r="E1947" s="254" t="s">
        <v>1</v>
      </c>
      <c r="F1947" s="255" t="s">
        <v>131</v>
      </c>
      <c r="G1947" s="253"/>
      <c r="H1947" s="256">
        <v>-1</v>
      </c>
      <c r="I1947" s="257"/>
      <c r="J1947" s="253"/>
      <c r="K1947" s="253"/>
      <c r="L1947" s="258"/>
      <c r="M1947" s="259"/>
      <c r="N1947" s="260"/>
      <c r="O1947" s="260"/>
      <c r="P1947" s="260"/>
      <c r="Q1947" s="260"/>
      <c r="R1947" s="260"/>
      <c r="S1947" s="260"/>
      <c r="T1947" s="261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62" t="s">
        <v>165</v>
      </c>
      <c r="AU1947" s="262" t="s">
        <v>85</v>
      </c>
      <c r="AV1947" s="14" t="s">
        <v>85</v>
      </c>
      <c r="AW1947" s="14" t="s">
        <v>32</v>
      </c>
      <c r="AX1947" s="14" t="s">
        <v>76</v>
      </c>
      <c r="AY1947" s="262" t="s">
        <v>156</v>
      </c>
    </row>
    <row r="1948" s="13" customFormat="1">
      <c r="A1948" s="13"/>
      <c r="B1948" s="241"/>
      <c r="C1948" s="242"/>
      <c r="D1948" s="243" t="s">
        <v>165</v>
      </c>
      <c r="E1948" s="244" t="s">
        <v>1</v>
      </c>
      <c r="F1948" s="245" t="s">
        <v>644</v>
      </c>
      <c r="G1948" s="242"/>
      <c r="H1948" s="244" t="s">
        <v>1</v>
      </c>
      <c r="I1948" s="246"/>
      <c r="J1948" s="242"/>
      <c r="K1948" s="242"/>
      <c r="L1948" s="247"/>
      <c r="M1948" s="248"/>
      <c r="N1948" s="249"/>
      <c r="O1948" s="249"/>
      <c r="P1948" s="249"/>
      <c r="Q1948" s="249"/>
      <c r="R1948" s="249"/>
      <c r="S1948" s="249"/>
      <c r="T1948" s="250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T1948" s="251" t="s">
        <v>165</v>
      </c>
      <c r="AU1948" s="251" t="s">
        <v>85</v>
      </c>
      <c r="AV1948" s="13" t="s">
        <v>83</v>
      </c>
      <c r="AW1948" s="13" t="s">
        <v>32</v>
      </c>
      <c r="AX1948" s="13" t="s">
        <v>76</v>
      </c>
      <c r="AY1948" s="251" t="s">
        <v>156</v>
      </c>
    </row>
    <row r="1949" s="14" customFormat="1">
      <c r="A1949" s="14"/>
      <c r="B1949" s="252"/>
      <c r="C1949" s="253"/>
      <c r="D1949" s="243" t="s">
        <v>165</v>
      </c>
      <c r="E1949" s="254" t="s">
        <v>1</v>
      </c>
      <c r="F1949" s="255" t="s">
        <v>1696</v>
      </c>
      <c r="G1949" s="253"/>
      <c r="H1949" s="256">
        <v>7.4000000000000004</v>
      </c>
      <c r="I1949" s="257"/>
      <c r="J1949" s="253"/>
      <c r="K1949" s="253"/>
      <c r="L1949" s="258"/>
      <c r="M1949" s="259"/>
      <c r="N1949" s="260"/>
      <c r="O1949" s="260"/>
      <c r="P1949" s="260"/>
      <c r="Q1949" s="260"/>
      <c r="R1949" s="260"/>
      <c r="S1949" s="260"/>
      <c r="T1949" s="261"/>
      <c r="U1949" s="14"/>
      <c r="V1949" s="14"/>
      <c r="W1949" s="14"/>
      <c r="X1949" s="14"/>
      <c r="Y1949" s="14"/>
      <c r="Z1949" s="14"/>
      <c r="AA1949" s="14"/>
      <c r="AB1949" s="14"/>
      <c r="AC1949" s="14"/>
      <c r="AD1949" s="14"/>
      <c r="AE1949" s="14"/>
      <c r="AT1949" s="262" t="s">
        <v>165</v>
      </c>
      <c r="AU1949" s="262" t="s">
        <v>85</v>
      </c>
      <c r="AV1949" s="14" t="s">
        <v>85</v>
      </c>
      <c r="AW1949" s="14" t="s">
        <v>32</v>
      </c>
      <c r="AX1949" s="14" t="s">
        <v>76</v>
      </c>
      <c r="AY1949" s="262" t="s">
        <v>156</v>
      </c>
    </row>
    <row r="1950" s="14" customFormat="1">
      <c r="A1950" s="14"/>
      <c r="B1950" s="252"/>
      <c r="C1950" s="253"/>
      <c r="D1950" s="243" t="s">
        <v>165</v>
      </c>
      <c r="E1950" s="254" t="s">
        <v>1</v>
      </c>
      <c r="F1950" s="255" t="s">
        <v>486</v>
      </c>
      <c r="G1950" s="253"/>
      <c r="H1950" s="256">
        <v>9.5</v>
      </c>
      <c r="I1950" s="257"/>
      <c r="J1950" s="253"/>
      <c r="K1950" s="253"/>
      <c r="L1950" s="258"/>
      <c r="M1950" s="259"/>
      <c r="N1950" s="260"/>
      <c r="O1950" s="260"/>
      <c r="P1950" s="260"/>
      <c r="Q1950" s="260"/>
      <c r="R1950" s="260"/>
      <c r="S1950" s="260"/>
      <c r="T1950" s="261"/>
      <c r="U1950" s="14"/>
      <c r="V1950" s="14"/>
      <c r="W1950" s="14"/>
      <c r="X1950" s="14"/>
      <c r="Y1950" s="14"/>
      <c r="Z1950" s="14"/>
      <c r="AA1950" s="14"/>
      <c r="AB1950" s="14"/>
      <c r="AC1950" s="14"/>
      <c r="AD1950" s="14"/>
      <c r="AE1950" s="14"/>
      <c r="AT1950" s="262" t="s">
        <v>165</v>
      </c>
      <c r="AU1950" s="262" t="s">
        <v>85</v>
      </c>
      <c r="AV1950" s="14" t="s">
        <v>85</v>
      </c>
      <c r="AW1950" s="14" t="s">
        <v>32</v>
      </c>
      <c r="AX1950" s="14" t="s">
        <v>76</v>
      </c>
      <c r="AY1950" s="262" t="s">
        <v>156</v>
      </c>
    </row>
    <row r="1951" s="13" customFormat="1">
      <c r="A1951" s="13"/>
      <c r="B1951" s="241"/>
      <c r="C1951" s="242"/>
      <c r="D1951" s="243" t="s">
        <v>165</v>
      </c>
      <c r="E1951" s="244" t="s">
        <v>1</v>
      </c>
      <c r="F1951" s="245" t="s">
        <v>269</v>
      </c>
      <c r="G1951" s="242"/>
      <c r="H1951" s="244" t="s">
        <v>1</v>
      </c>
      <c r="I1951" s="246"/>
      <c r="J1951" s="242"/>
      <c r="K1951" s="242"/>
      <c r="L1951" s="247"/>
      <c r="M1951" s="248"/>
      <c r="N1951" s="249"/>
      <c r="O1951" s="249"/>
      <c r="P1951" s="249"/>
      <c r="Q1951" s="249"/>
      <c r="R1951" s="249"/>
      <c r="S1951" s="249"/>
      <c r="T1951" s="250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T1951" s="251" t="s">
        <v>165</v>
      </c>
      <c r="AU1951" s="251" t="s">
        <v>85</v>
      </c>
      <c r="AV1951" s="13" t="s">
        <v>83</v>
      </c>
      <c r="AW1951" s="13" t="s">
        <v>32</v>
      </c>
      <c r="AX1951" s="13" t="s">
        <v>76</v>
      </c>
      <c r="AY1951" s="251" t="s">
        <v>156</v>
      </c>
    </row>
    <row r="1952" s="14" customFormat="1">
      <c r="A1952" s="14"/>
      <c r="B1952" s="252"/>
      <c r="C1952" s="253"/>
      <c r="D1952" s="243" t="s">
        <v>165</v>
      </c>
      <c r="E1952" s="254" t="s">
        <v>1</v>
      </c>
      <c r="F1952" s="255" t="s">
        <v>131</v>
      </c>
      <c r="G1952" s="253"/>
      <c r="H1952" s="256">
        <v>-1</v>
      </c>
      <c r="I1952" s="257"/>
      <c r="J1952" s="253"/>
      <c r="K1952" s="253"/>
      <c r="L1952" s="258"/>
      <c r="M1952" s="259"/>
      <c r="N1952" s="260"/>
      <c r="O1952" s="260"/>
      <c r="P1952" s="260"/>
      <c r="Q1952" s="260"/>
      <c r="R1952" s="260"/>
      <c r="S1952" s="260"/>
      <c r="T1952" s="261"/>
      <c r="U1952" s="14"/>
      <c r="V1952" s="14"/>
      <c r="W1952" s="14"/>
      <c r="X1952" s="14"/>
      <c r="Y1952" s="14"/>
      <c r="Z1952" s="14"/>
      <c r="AA1952" s="14"/>
      <c r="AB1952" s="14"/>
      <c r="AC1952" s="14"/>
      <c r="AD1952" s="14"/>
      <c r="AE1952" s="14"/>
      <c r="AT1952" s="262" t="s">
        <v>165</v>
      </c>
      <c r="AU1952" s="262" t="s">
        <v>85</v>
      </c>
      <c r="AV1952" s="14" t="s">
        <v>85</v>
      </c>
      <c r="AW1952" s="14" t="s">
        <v>32</v>
      </c>
      <c r="AX1952" s="14" t="s">
        <v>76</v>
      </c>
      <c r="AY1952" s="262" t="s">
        <v>156</v>
      </c>
    </row>
    <row r="1953" s="15" customFormat="1">
      <c r="A1953" s="15"/>
      <c r="B1953" s="263"/>
      <c r="C1953" s="264"/>
      <c r="D1953" s="243" t="s">
        <v>165</v>
      </c>
      <c r="E1953" s="265" t="s">
        <v>1</v>
      </c>
      <c r="F1953" s="266" t="s">
        <v>168</v>
      </c>
      <c r="G1953" s="264"/>
      <c r="H1953" s="267">
        <v>29.899999999999999</v>
      </c>
      <c r="I1953" s="268"/>
      <c r="J1953" s="264"/>
      <c r="K1953" s="264"/>
      <c r="L1953" s="269"/>
      <c r="M1953" s="270"/>
      <c r="N1953" s="271"/>
      <c r="O1953" s="271"/>
      <c r="P1953" s="271"/>
      <c r="Q1953" s="271"/>
      <c r="R1953" s="271"/>
      <c r="S1953" s="271"/>
      <c r="T1953" s="272"/>
      <c r="U1953" s="15"/>
      <c r="V1953" s="15"/>
      <c r="W1953" s="15"/>
      <c r="X1953" s="15"/>
      <c r="Y1953" s="15"/>
      <c r="Z1953" s="15"/>
      <c r="AA1953" s="15"/>
      <c r="AB1953" s="15"/>
      <c r="AC1953" s="15"/>
      <c r="AD1953" s="15"/>
      <c r="AE1953" s="15"/>
      <c r="AT1953" s="273" t="s">
        <v>165</v>
      </c>
      <c r="AU1953" s="273" t="s">
        <v>85</v>
      </c>
      <c r="AV1953" s="15" t="s">
        <v>163</v>
      </c>
      <c r="AW1953" s="15" t="s">
        <v>32</v>
      </c>
      <c r="AX1953" s="15" t="s">
        <v>83</v>
      </c>
      <c r="AY1953" s="273" t="s">
        <v>156</v>
      </c>
    </row>
    <row r="1954" s="2" customFormat="1" ht="24.15" customHeight="1">
      <c r="A1954" s="38"/>
      <c r="B1954" s="39"/>
      <c r="C1954" s="227" t="s">
        <v>1697</v>
      </c>
      <c r="D1954" s="227" t="s">
        <v>159</v>
      </c>
      <c r="E1954" s="228" t="s">
        <v>1698</v>
      </c>
      <c r="F1954" s="229" t="s">
        <v>1699</v>
      </c>
      <c r="G1954" s="230" t="s">
        <v>1071</v>
      </c>
      <c r="H1954" s="288"/>
      <c r="I1954" s="232"/>
      <c r="J1954" s="233">
        <f>ROUND(I1954*H1954,2)</f>
        <v>0</v>
      </c>
      <c r="K1954" s="234"/>
      <c r="L1954" s="44"/>
      <c r="M1954" s="235" t="s">
        <v>1</v>
      </c>
      <c r="N1954" s="236" t="s">
        <v>41</v>
      </c>
      <c r="O1954" s="91"/>
      <c r="P1954" s="237">
        <f>O1954*H1954</f>
        <v>0</v>
      </c>
      <c r="Q1954" s="237">
        <v>0</v>
      </c>
      <c r="R1954" s="237">
        <f>Q1954*H1954</f>
        <v>0</v>
      </c>
      <c r="S1954" s="237">
        <v>0</v>
      </c>
      <c r="T1954" s="238">
        <f>S1954*H1954</f>
        <v>0</v>
      </c>
      <c r="U1954" s="38"/>
      <c r="V1954" s="38"/>
      <c r="W1954" s="38"/>
      <c r="X1954" s="38"/>
      <c r="Y1954" s="38"/>
      <c r="Z1954" s="38"/>
      <c r="AA1954" s="38"/>
      <c r="AB1954" s="38"/>
      <c r="AC1954" s="38"/>
      <c r="AD1954" s="38"/>
      <c r="AE1954" s="38"/>
      <c r="AR1954" s="239" t="s">
        <v>222</v>
      </c>
      <c r="AT1954" s="239" t="s">
        <v>159</v>
      </c>
      <c r="AU1954" s="239" t="s">
        <v>85</v>
      </c>
      <c r="AY1954" s="17" t="s">
        <v>156</v>
      </c>
      <c r="BE1954" s="240">
        <f>IF(N1954="základní",J1954,0)</f>
        <v>0</v>
      </c>
      <c r="BF1954" s="240">
        <f>IF(N1954="snížená",J1954,0)</f>
        <v>0</v>
      </c>
      <c r="BG1954" s="240">
        <f>IF(N1954="zákl. přenesená",J1954,0)</f>
        <v>0</v>
      </c>
      <c r="BH1954" s="240">
        <f>IF(N1954="sníž. přenesená",J1954,0)</f>
        <v>0</v>
      </c>
      <c r="BI1954" s="240">
        <f>IF(N1954="nulová",J1954,0)</f>
        <v>0</v>
      </c>
      <c r="BJ1954" s="17" t="s">
        <v>83</v>
      </c>
      <c r="BK1954" s="240">
        <f>ROUND(I1954*H1954,2)</f>
        <v>0</v>
      </c>
      <c r="BL1954" s="17" t="s">
        <v>222</v>
      </c>
      <c r="BM1954" s="239" t="s">
        <v>1700</v>
      </c>
    </row>
    <row r="1955" s="2" customFormat="1" ht="33" customHeight="1">
      <c r="A1955" s="38"/>
      <c r="B1955" s="39"/>
      <c r="C1955" s="227" t="s">
        <v>1701</v>
      </c>
      <c r="D1955" s="227" t="s">
        <v>159</v>
      </c>
      <c r="E1955" s="228" t="s">
        <v>1702</v>
      </c>
      <c r="F1955" s="229" t="s">
        <v>1703</v>
      </c>
      <c r="G1955" s="230" t="s">
        <v>1071</v>
      </c>
      <c r="H1955" s="288"/>
      <c r="I1955" s="232"/>
      <c r="J1955" s="233">
        <f>ROUND(I1955*H1955,2)</f>
        <v>0</v>
      </c>
      <c r="K1955" s="234"/>
      <c r="L1955" s="44"/>
      <c r="M1955" s="235" t="s">
        <v>1</v>
      </c>
      <c r="N1955" s="236" t="s">
        <v>41</v>
      </c>
      <c r="O1955" s="91"/>
      <c r="P1955" s="237">
        <f>O1955*H1955</f>
        <v>0</v>
      </c>
      <c r="Q1955" s="237">
        <v>0</v>
      </c>
      <c r="R1955" s="237">
        <f>Q1955*H1955</f>
        <v>0</v>
      </c>
      <c r="S1955" s="237">
        <v>0</v>
      </c>
      <c r="T1955" s="238">
        <f>S1955*H1955</f>
        <v>0</v>
      </c>
      <c r="U1955" s="38"/>
      <c r="V1955" s="38"/>
      <c r="W1955" s="38"/>
      <c r="X1955" s="38"/>
      <c r="Y1955" s="38"/>
      <c r="Z1955" s="38"/>
      <c r="AA1955" s="38"/>
      <c r="AB1955" s="38"/>
      <c r="AC1955" s="38"/>
      <c r="AD1955" s="38"/>
      <c r="AE1955" s="38"/>
      <c r="AR1955" s="239" t="s">
        <v>222</v>
      </c>
      <c r="AT1955" s="239" t="s">
        <v>159</v>
      </c>
      <c r="AU1955" s="239" t="s">
        <v>85</v>
      </c>
      <c r="AY1955" s="17" t="s">
        <v>156</v>
      </c>
      <c r="BE1955" s="240">
        <f>IF(N1955="základní",J1955,0)</f>
        <v>0</v>
      </c>
      <c r="BF1955" s="240">
        <f>IF(N1955="snížená",J1955,0)</f>
        <v>0</v>
      </c>
      <c r="BG1955" s="240">
        <f>IF(N1955="zákl. přenesená",J1955,0)</f>
        <v>0</v>
      </c>
      <c r="BH1955" s="240">
        <f>IF(N1955="sníž. přenesená",J1955,0)</f>
        <v>0</v>
      </c>
      <c r="BI1955" s="240">
        <f>IF(N1955="nulová",J1955,0)</f>
        <v>0</v>
      </c>
      <c r="BJ1955" s="17" t="s">
        <v>83</v>
      </c>
      <c r="BK1955" s="240">
        <f>ROUND(I1955*H1955,2)</f>
        <v>0</v>
      </c>
      <c r="BL1955" s="17" t="s">
        <v>222</v>
      </c>
      <c r="BM1955" s="239" t="s">
        <v>1704</v>
      </c>
    </row>
    <row r="1956" s="12" customFormat="1" ht="22.8" customHeight="1">
      <c r="A1956" s="12"/>
      <c r="B1956" s="211"/>
      <c r="C1956" s="212"/>
      <c r="D1956" s="213" t="s">
        <v>75</v>
      </c>
      <c r="E1956" s="225" t="s">
        <v>1705</v>
      </c>
      <c r="F1956" s="225" t="s">
        <v>1706</v>
      </c>
      <c r="G1956" s="212"/>
      <c r="H1956" s="212"/>
      <c r="I1956" s="215"/>
      <c r="J1956" s="226">
        <f>BK1956</f>
        <v>0</v>
      </c>
      <c r="K1956" s="212"/>
      <c r="L1956" s="217"/>
      <c r="M1956" s="218"/>
      <c r="N1956" s="219"/>
      <c r="O1956" s="219"/>
      <c r="P1956" s="220">
        <f>SUM(P1957:P2115)</f>
        <v>0</v>
      </c>
      <c r="Q1956" s="219"/>
      <c r="R1956" s="220">
        <f>SUM(R1957:R2115)</f>
        <v>1.8883626200000001</v>
      </c>
      <c r="S1956" s="219"/>
      <c r="T1956" s="221">
        <f>SUM(T1957:T2115)</f>
        <v>0</v>
      </c>
      <c r="U1956" s="12"/>
      <c r="V1956" s="12"/>
      <c r="W1956" s="12"/>
      <c r="X1956" s="12"/>
      <c r="Y1956" s="12"/>
      <c r="Z1956" s="12"/>
      <c r="AA1956" s="12"/>
      <c r="AB1956" s="12"/>
      <c r="AC1956" s="12"/>
      <c r="AD1956" s="12"/>
      <c r="AE1956" s="12"/>
      <c r="AR1956" s="222" t="s">
        <v>85</v>
      </c>
      <c r="AT1956" s="223" t="s">
        <v>75</v>
      </c>
      <c r="AU1956" s="223" t="s">
        <v>83</v>
      </c>
      <c r="AY1956" s="222" t="s">
        <v>156</v>
      </c>
      <c r="BK1956" s="224">
        <f>SUM(BK1957:BK2115)</f>
        <v>0</v>
      </c>
    </row>
    <row r="1957" s="2" customFormat="1" ht="21.75" customHeight="1">
      <c r="A1957" s="38"/>
      <c r="B1957" s="39"/>
      <c r="C1957" s="227" t="s">
        <v>1707</v>
      </c>
      <c r="D1957" s="227" t="s">
        <v>159</v>
      </c>
      <c r="E1957" s="228" t="s">
        <v>1708</v>
      </c>
      <c r="F1957" s="229" t="s">
        <v>1709</v>
      </c>
      <c r="G1957" s="230" t="s">
        <v>162</v>
      </c>
      <c r="H1957" s="231">
        <v>158.84999999999999</v>
      </c>
      <c r="I1957" s="232"/>
      <c r="J1957" s="233">
        <f>ROUND(I1957*H1957,2)</f>
        <v>0</v>
      </c>
      <c r="K1957" s="234"/>
      <c r="L1957" s="44"/>
      <c r="M1957" s="235" t="s">
        <v>1</v>
      </c>
      <c r="N1957" s="236" t="s">
        <v>41</v>
      </c>
      <c r="O1957" s="91"/>
      <c r="P1957" s="237">
        <f>O1957*H1957</f>
        <v>0</v>
      </c>
      <c r="Q1957" s="237">
        <v>0</v>
      </c>
      <c r="R1957" s="237">
        <f>Q1957*H1957</f>
        <v>0</v>
      </c>
      <c r="S1957" s="237">
        <v>0</v>
      </c>
      <c r="T1957" s="238">
        <f>S1957*H1957</f>
        <v>0</v>
      </c>
      <c r="U1957" s="38"/>
      <c r="V1957" s="38"/>
      <c r="W1957" s="38"/>
      <c r="X1957" s="38"/>
      <c r="Y1957" s="38"/>
      <c r="Z1957" s="38"/>
      <c r="AA1957" s="38"/>
      <c r="AB1957" s="38"/>
      <c r="AC1957" s="38"/>
      <c r="AD1957" s="38"/>
      <c r="AE1957" s="38"/>
      <c r="AR1957" s="239" t="s">
        <v>222</v>
      </c>
      <c r="AT1957" s="239" t="s">
        <v>159</v>
      </c>
      <c r="AU1957" s="239" t="s">
        <v>85</v>
      </c>
      <c r="AY1957" s="17" t="s">
        <v>156</v>
      </c>
      <c r="BE1957" s="240">
        <f>IF(N1957="základní",J1957,0)</f>
        <v>0</v>
      </c>
      <c r="BF1957" s="240">
        <f>IF(N1957="snížená",J1957,0)</f>
        <v>0</v>
      </c>
      <c r="BG1957" s="240">
        <f>IF(N1957="zákl. přenesená",J1957,0)</f>
        <v>0</v>
      </c>
      <c r="BH1957" s="240">
        <f>IF(N1957="sníž. přenesená",J1957,0)</f>
        <v>0</v>
      </c>
      <c r="BI1957" s="240">
        <f>IF(N1957="nulová",J1957,0)</f>
        <v>0</v>
      </c>
      <c r="BJ1957" s="17" t="s">
        <v>83</v>
      </c>
      <c r="BK1957" s="240">
        <f>ROUND(I1957*H1957,2)</f>
        <v>0</v>
      </c>
      <c r="BL1957" s="17" t="s">
        <v>222</v>
      </c>
      <c r="BM1957" s="239" t="s">
        <v>1710</v>
      </c>
    </row>
    <row r="1958" s="13" customFormat="1">
      <c r="A1958" s="13"/>
      <c r="B1958" s="241"/>
      <c r="C1958" s="242"/>
      <c r="D1958" s="243" t="s">
        <v>165</v>
      </c>
      <c r="E1958" s="244" t="s">
        <v>1</v>
      </c>
      <c r="F1958" s="245" t="s">
        <v>898</v>
      </c>
      <c r="G1958" s="242"/>
      <c r="H1958" s="244" t="s">
        <v>1</v>
      </c>
      <c r="I1958" s="246"/>
      <c r="J1958" s="242"/>
      <c r="K1958" s="242"/>
      <c r="L1958" s="247"/>
      <c r="M1958" s="248"/>
      <c r="N1958" s="249"/>
      <c r="O1958" s="249"/>
      <c r="P1958" s="249"/>
      <c r="Q1958" s="249"/>
      <c r="R1958" s="249"/>
      <c r="S1958" s="249"/>
      <c r="T1958" s="250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T1958" s="251" t="s">
        <v>165</v>
      </c>
      <c r="AU1958" s="251" t="s">
        <v>85</v>
      </c>
      <c r="AV1958" s="13" t="s">
        <v>83</v>
      </c>
      <c r="AW1958" s="13" t="s">
        <v>32</v>
      </c>
      <c r="AX1958" s="13" t="s">
        <v>76</v>
      </c>
      <c r="AY1958" s="251" t="s">
        <v>156</v>
      </c>
    </row>
    <row r="1959" s="13" customFormat="1">
      <c r="A1959" s="13"/>
      <c r="B1959" s="241"/>
      <c r="C1959" s="242"/>
      <c r="D1959" s="243" t="s">
        <v>165</v>
      </c>
      <c r="E1959" s="244" t="s">
        <v>1</v>
      </c>
      <c r="F1959" s="245" t="s">
        <v>652</v>
      </c>
      <c r="G1959" s="242"/>
      <c r="H1959" s="244" t="s">
        <v>1</v>
      </c>
      <c r="I1959" s="246"/>
      <c r="J1959" s="242"/>
      <c r="K1959" s="242"/>
      <c r="L1959" s="247"/>
      <c r="M1959" s="248"/>
      <c r="N1959" s="249"/>
      <c r="O1959" s="249"/>
      <c r="P1959" s="249"/>
      <c r="Q1959" s="249"/>
      <c r="R1959" s="249"/>
      <c r="S1959" s="249"/>
      <c r="T1959" s="250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T1959" s="251" t="s">
        <v>165</v>
      </c>
      <c r="AU1959" s="251" t="s">
        <v>85</v>
      </c>
      <c r="AV1959" s="13" t="s">
        <v>83</v>
      </c>
      <c r="AW1959" s="13" t="s">
        <v>32</v>
      </c>
      <c r="AX1959" s="13" t="s">
        <v>76</v>
      </c>
      <c r="AY1959" s="251" t="s">
        <v>156</v>
      </c>
    </row>
    <row r="1960" s="14" customFormat="1">
      <c r="A1960" s="14"/>
      <c r="B1960" s="252"/>
      <c r="C1960" s="253"/>
      <c r="D1960" s="243" t="s">
        <v>165</v>
      </c>
      <c r="E1960" s="254" t="s">
        <v>1</v>
      </c>
      <c r="F1960" s="255" t="s">
        <v>899</v>
      </c>
      <c r="G1960" s="253"/>
      <c r="H1960" s="256">
        <v>56.450000000000003</v>
      </c>
      <c r="I1960" s="257"/>
      <c r="J1960" s="253"/>
      <c r="K1960" s="253"/>
      <c r="L1960" s="258"/>
      <c r="M1960" s="259"/>
      <c r="N1960" s="260"/>
      <c r="O1960" s="260"/>
      <c r="P1960" s="260"/>
      <c r="Q1960" s="260"/>
      <c r="R1960" s="260"/>
      <c r="S1960" s="260"/>
      <c r="T1960" s="261"/>
      <c r="U1960" s="14"/>
      <c r="V1960" s="14"/>
      <c r="W1960" s="14"/>
      <c r="X1960" s="14"/>
      <c r="Y1960" s="14"/>
      <c r="Z1960" s="14"/>
      <c r="AA1960" s="14"/>
      <c r="AB1960" s="14"/>
      <c r="AC1960" s="14"/>
      <c r="AD1960" s="14"/>
      <c r="AE1960" s="14"/>
      <c r="AT1960" s="262" t="s">
        <v>165</v>
      </c>
      <c r="AU1960" s="262" t="s">
        <v>85</v>
      </c>
      <c r="AV1960" s="14" t="s">
        <v>85</v>
      </c>
      <c r="AW1960" s="14" t="s">
        <v>32</v>
      </c>
      <c r="AX1960" s="14" t="s">
        <v>76</v>
      </c>
      <c r="AY1960" s="262" t="s">
        <v>156</v>
      </c>
    </row>
    <row r="1961" s="13" customFormat="1">
      <c r="A1961" s="13"/>
      <c r="B1961" s="241"/>
      <c r="C1961" s="242"/>
      <c r="D1961" s="243" t="s">
        <v>165</v>
      </c>
      <c r="E1961" s="244" t="s">
        <v>1</v>
      </c>
      <c r="F1961" s="245" t="s">
        <v>658</v>
      </c>
      <c r="G1961" s="242"/>
      <c r="H1961" s="244" t="s">
        <v>1</v>
      </c>
      <c r="I1961" s="246"/>
      <c r="J1961" s="242"/>
      <c r="K1961" s="242"/>
      <c r="L1961" s="247"/>
      <c r="M1961" s="248"/>
      <c r="N1961" s="249"/>
      <c r="O1961" s="249"/>
      <c r="P1961" s="249"/>
      <c r="Q1961" s="249"/>
      <c r="R1961" s="249"/>
      <c r="S1961" s="249"/>
      <c r="T1961" s="250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T1961" s="251" t="s">
        <v>165</v>
      </c>
      <c r="AU1961" s="251" t="s">
        <v>85</v>
      </c>
      <c r="AV1961" s="13" t="s">
        <v>83</v>
      </c>
      <c r="AW1961" s="13" t="s">
        <v>32</v>
      </c>
      <c r="AX1961" s="13" t="s">
        <v>76</v>
      </c>
      <c r="AY1961" s="251" t="s">
        <v>156</v>
      </c>
    </row>
    <row r="1962" s="14" customFormat="1">
      <c r="A1962" s="14"/>
      <c r="B1962" s="252"/>
      <c r="C1962" s="253"/>
      <c r="D1962" s="243" t="s">
        <v>165</v>
      </c>
      <c r="E1962" s="254" t="s">
        <v>1</v>
      </c>
      <c r="F1962" s="255" t="s">
        <v>899</v>
      </c>
      <c r="G1962" s="253"/>
      <c r="H1962" s="256">
        <v>56.450000000000003</v>
      </c>
      <c r="I1962" s="257"/>
      <c r="J1962" s="253"/>
      <c r="K1962" s="253"/>
      <c r="L1962" s="258"/>
      <c r="M1962" s="259"/>
      <c r="N1962" s="260"/>
      <c r="O1962" s="260"/>
      <c r="P1962" s="260"/>
      <c r="Q1962" s="260"/>
      <c r="R1962" s="260"/>
      <c r="S1962" s="260"/>
      <c r="T1962" s="261"/>
      <c r="U1962" s="14"/>
      <c r="V1962" s="14"/>
      <c r="W1962" s="14"/>
      <c r="X1962" s="14"/>
      <c r="Y1962" s="14"/>
      <c r="Z1962" s="14"/>
      <c r="AA1962" s="14"/>
      <c r="AB1962" s="14"/>
      <c r="AC1962" s="14"/>
      <c r="AD1962" s="14"/>
      <c r="AE1962" s="14"/>
      <c r="AT1962" s="262" t="s">
        <v>165</v>
      </c>
      <c r="AU1962" s="262" t="s">
        <v>85</v>
      </c>
      <c r="AV1962" s="14" t="s">
        <v>85</v>
      </c>
      <c r="AW1962" s="14" t="s">
        <v>32</v>
      </c>
      <c r="AX1962" s="14" t="s">
        <v>76</v>
      </c>
      <c r="AY1962" s="262" t="s">
        <v>156</v>
      </c>
    </row>
    <row r="1963" s="13" customFormat="1">
      <c r="A1963" s="13"/>
      <c r="B1963" s="241"/>
      <c r="C1963" s="242"/>
      <c r="D1963" s="243" t="s">
        <v>165</v>
      </c>
      <c r="E1963" s="244" t="s">
        <v>1</v>
      </c>
      <c r="F1963" s="245" t="s">
        <v>659</v>
      </c>
      <c r="G1963" s="242"/>
      <c r="H1963" s="244" t="s">
        <v>1</v>
      </c>
      <c r="I1963" s="246"/>
      <c r="J1963" s="242"/>
      <c r="K1963" s="242"/>
      <c r="L1963" s="247"/>
      <c r="M1963" s="248"/>
      <c r="N1963" s="249"/>
      <c r="O1963" s="249"/>
      <c r="P1963" s="249"/>
      <c r="Q1963" s="249"/>
      <c r="R1963" s="249"/>
      <c r="S1963" s="249"/>
      <c r="T1963" s="250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T1963" s="251" t="s">
        <v>165</v>
      </c>
      <c r="AU1963" s="251" t="s">
        <v>85</v>
      </c>
      <c r="AV1963" s="13" t="s">
        <v>83</v>
      </c>
      <c r="AW1963" s="13" t="s">
        <v>32</v>
      </c>
      <c r="AX1963" s="13" t="s">
        <v>76</v>
      </c>
      <c r="AY1963" s="251" t="s">
        <v>156</v>
      </c>
    </row>
    <row r="1964" s="14" customFormat="1">
      <c r="A1964" s="14"/>
      <c r="B1964" s="252"/>
      <c r="C1964" s="253"/>
      <c r="D1964" s="243" t="s">
        <v>165</v>
      </c>
      <c r="E1964" s="254" t="s">
        <v>1</v>
      </c>
      <c r="F1964" s="255" t="s">
        <v>900</v>
      </c>
      <c r="G1964" s="253"/>
      <c r="H1964" s="256">
        <v>11.25</v>
      </c>
      <c r="I1964" s="257"/>
      <c r="J1964" s="253"/>
      <c r="K1964" s="253"/>
      <c r="L1964" s="258"/>
      <c r="M1964" s="259"/>
      <c r="N1964" s="260"/>
      <c r="O1964" s="260"/>
      <c r="P1964" s="260"/>
      <c r="Q1964" s="260"/>
      <c r="R1964" s="260"/>
      <c r="S1964" s="260"/>
      <c r="T1964" s="261"/>
      <c r="U1964" s="14"/>
      <c r="V1964" s="14"/>
      <c r="W1964" s="14"/>
      <c r="X1964" s="14"/>
      <c r="Y1964" s="14"/>
      <c r="Z1964" s="14"/>
      <c r="AA1964" s="14"/>
      <c r="AB1964" s="14"/>
      <c r="AC1964" s="14"/>
      <c r="AD1964" s="14"/>
      <c r="AE1964" s="14"/>
      <c r="AT1964" s="262" t="s">
        <v>165</v>
      </c>
      <c r="AU1964" s="262" t="s">
        <v>85</v>
      </c>
      <c r="AV1964" s="14" t="s">
        <v>85</v>
      </c>
      <c r="AW1964" s="14" t="s">
        <v>32</v>
      </c>
      <c r="AX1964" s="14" t="s">
        <v>76</v>
      </c>
      <c r="AY1964" s="262" t="s">
        <v>156</v>
      </c>
    </row>
    <row r="1965" s="13" customFormat="1">
      <c r="A1965" s="13"/>
      <c r="B1965" s="241"/>
      <c r="C1965" s="242"/>
      <c r="D1965" s="243" t="s">
        <v>165</v>
      </c>
      <c r="E1965" s="244" t="s">
        <v>1</v>
      </c>
      <c r="F1965" s="245" t="s">
        <v>662</v>
      </c>
      <c r="G1965" s="242"/>
      <c r="H1965" s="244" t="s">
        <v>1</v>
      </c>
      <c r="I1965" s="246"/>
      <c r="J1965" s="242"/>
      <c r="K1965" s="242"/>
      <c r="L1965" s="247"/>
      <c r="M1965" s="248"/>
      <c r="N1965" s="249"/>
      <c r="O1965" s="249"/>
      <c r="P1965" s="249"/>
      <c r="Q1965" s="249"/>
      <c r="R1965" s="249"/>
      <c r="S1965" s="249"/>
      <c r="T1965" s="250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T1965" s="251" t="s">
        <v>165</v>
      </c>
      <c r="AU1965" s="251" t="s">
        <v>85</v>
      </c>
      <c r="AV1965" s="13" t="s">
        <v>83</v>
      </c>
      <c r="AW1965" s="13" t="s">
        <v>32</v>
      </c>
      <c r="AX1965" s="13" t="s">
        <v>76</v>
      </c>
      <c r="AY1965" s="251" t="s">
        <v>156</v>
      </c>
    </row>
    <row r="1966" s="14" customFormat="1">
      <c r="A1966" s="14"/>
      <c r="B1966" s="252"/>
      <c r="C1966" s="253"/>
      <c r="D1966" s="243" t="s">
        <v>165</v>
      </c>
      <c r="E1966" s="254" t="s">
        <v>1</v>
      </c>
      <c r="F1966" s="255" t="s">
        <v>901</v>
      </c>
      <c r="G1966" s="253"/>
      <c r="H1966" s="256">
        <v>34.700000000000003</v>
      </c>
      <c r="I1966" s="257"/>
      <c r="J1966" s="253"/>
      <c r="K1966" s="253"/>
      <c r="L1966" s="258"/>
      <c r="M1966" s="259"/>
      <c r="N1966" s="260"/>
      <c r="O1966" s="260"/>
      <c r="P1966" s="260"/>
      <c r="Q1966" s="260"/>
      <c r="R1966" s="260"/>
      <c r="S1966" s="260"/>
      <c r="T1966" s="261"/>
      <c r="U1966" s="14"/>
      <c r="V1966" s="14"/>
      <c r="W1966" s="14"/>
      <c r="X1966" s="14"/>
      <c r="Y1966" s="14"/>
      <c r="Z1966" s="14"/>
      <c r="AA1966" s="14"/>
      <c r="AB1966" s="14"/>
      <c r="AC1966" s="14"/>
      <c r="AD1966" s="14"/>
      <c r="AE1966" s="14"/>
      <c r="AT1966" s="262" t="s">
        <v>165</v>
      </c>
      <c r="AU1966" s="262" t="s">
        <v>85</v>
      </c>
      <c r="AV1966" s="14" t="s">
        <v>85</v>
      </c>
      <c r="AW1966" s="14" t="s">
        <v>32</v>
      </c>
      <c r="AX1966" s="14" t="s">
        <v>76</v>
      </c>
      <c r="AY1966" s="262" t="s">
        <v>156</v>
      </c>
    </row>
    <row r="1967" s="15" customFormat="1">
      <c r="A1967" s="15"/>
      <c r="B1967" s="263"/>
      <c r="C1967" s="264"/>
      <c r="D1967" s="243" t="s">
        <v>165</v>
      </c>
      <c r="E1967" s="265" t="s">
        <v>1</v>
      </c>
      <c r="F1967" s="266" t="s">
        <v>168</v>
      </c>
      <c r="G1967" s="264"/>
      <c r="H1967" s="267">
        <v>158.85000000000002</v>
      </c>
      <c r="I1967" s="268"/>
      <c r="J1967" s="264"/>
      <c r="K1967" s="264"/>
      <c r="L1967" s="269"/>
      <c r="M1967" s="270"/>
      <c r="N1967" s="271"/>
      <c r="O1967" s="271"/>
      <c r="P1967" s="271"/>
      <c r="Q1967" s="271"/>
      <c r="R1967" s="271"/>
      <c r="S1967" s="271"/>
      <c r="T1967" s="272"/>
      <c r="U1967" s="15"/>
      <c r="V1967" s="15"/>
      <c r="W1967" s="15"/>
      <c r="X1967" s="15"/>
      <c r="Y1967" s="15"/>
      <c r="Z1967" s="15"/>
      <c r="AA1967" s="15"/>
      <c r="AB1967" s="15"/>
      <c r="AC1967" s="15"/>
      <c r="AD1967" s="15"/>
      <c r="AE1967" s="15"/>
      <c r="AT1967" s="273" t="s">
        <v>165</v>
      </c>
      <c r="AU1967" s="273" t="s">
        <v>85</v>
      </c>
      <c r="AV1967" s="15" t="s">
        <v>163</v>
      </c>
      <c r="AW1967" s="15" t="s">
        <v>32</v>
      </c>
      <c r="AX1967" s="15" t="s">
        <v>83</v>
      </c>
      <c r="AY1967" s="273" t="s">
        <v>156</v>
      </c>
    </row>
    <row r="1968" s="2" customFormat="1" ht="16.5" customHeight="1">
      <c r="A1968" s="38"/>
      <c r="B1968" s="39"/>
      <c r="C1968" s="227" t="s">
        <v>1711</v>
      </c>
      <c r="D1968" s="227" t="s">
        <v>159</v>
      </c>
      <c r="E1968" s="228" t="s">
        <v>1712</v>
      </c>
      <c r="F1968" s="229" t="s">
        <v>1713</v>
      </c>
      <c r="G1968" s="230" t="s">
        <v>162</v>
      </c>
      <c r="H1968" s="231">
        <v>178.55000000000001</v>
      </c>
      <c r="I1968" s="232"/>
      <c r="J1968" s="233">
        <f>ROUND(I1968*H1968,2)</f>
        <v>0</v>
      </c>
      <c r="K1968" s="234"/>
      <c r="L1968" s="44"/>
      <c r="M1968" s="235" t="s">
        <v>1</v>
      </c>
      <c r="N1968" s="236" t="s">
        <v>41</v>
      </c>
      <c r="O1968" s="91"/>
      <c r="P1968" s="237">
        <f>O1968*H1968</f>
        <v>0</v>
      </c>
      <c r="Q1968" s="237">
        <v>0</v>
      </c>
      <c r="R1968" s="237">
        <f>Q1968*H1968</f>
        <v>0</v>
      </c>
      <c r="S1968" s="237">
        <v>0</v>
      </c>
      <c r="T1968" s="238">
        <f>S1968*H1968</f>
        <v>0</v>
      </c>
      <c r="U1968" s="38"/>
      <c r="V1968" s="38"/>
      <c r="W1968" s="38"/>
      <c r="X1968" s="38"/>
      <c r="Y1968" s="38"/>
      <c r="Z1968" s="38"/>
      <c r="AA1968" s="38"/>
      <c r="AB1968" s="38"/>
      <c r="AC1968" s="38"/>
      <c r="AD1968" s="38"/>
      <c r="AE1968" s="38"/>
      <c r="AR1968" s="239" t="s">
        <v>222</v>
      </c>
      <c r="AT1968" s="239" t="s">
        <v>159</v>
      </c>
      <c r="AU1968" s="239" t="s">
        <v>85</v>
      </c>
      <c r="AY1968" s="17" t="s">
        <v>156</v>
      </c>
      <c r="BE1968" s="240">
        <f>IF(N1968="základní",J1968,0)</f>
        <v>0</v>
      </c>
      <c r="BF1968" s="240">
        <f>IF(N1968="snížená",J1968,0)</f>
        <v>0</v>
      </c>
      <c r="BG1968" s="240">
        <f>IF(N1968="zákl. přenesená",J1968,0)</f>
        <v>0</v>
      </c>
      <c r="BH1968" s="240">
        <f>IF(N1968="sníž. přenesená",J1968,0)</f>
        <v>0</v>
      </c>
      <c r="BI1968" s="240">
        <f>IF(N1968="nulová",J1968,0)</f>
        <v>0</v>
      </c>
      <c r="BJ1968" s="17" t="s">
        <v>83</v>
      </c>
      <c r="BK1968" s="240">
        <f>ROUND(I1968*H1968,2)</f>
        <v>0</v>
      </c>
      <c r="BL1968" s="17" t="s">
        <v>222</v>
      </c>
      <c r="BM1968" s="239" t="s">
        <v>1714</v>
      </c>
    </row>
    <row r="1969" s="13" customFormat="1">
      <c r="A1969" s="13"/>
      <c r="B1969" s="241"/>
      <c r="C1969" s="242"/>
      <c r="D1969" s="243" t="s">
        <v>165</v>
      </c>
      <c r="E1969" s="244" t="s">
        <v>1</v>
      </c>
      <c r="F1969" s="245" t="s">
        <v>898</v>
      </c>
      <c r="G1969" s="242"/>
      <c r="H1969" s="244" t="s">
        <v>1</v>
      </c>
      <c r="I1969" s="246"/>
      <c r="J1969" s="242"/>
      <c r="K1969" s="242"/>
      <c r="L1969" s="247"/>
      <c r="M1969" s="248"/>
      <c r="N1969" s="249"/>
      <c r="O1969" s="249"/>
      <c r="P1969" s="249"/>
      <c r="Q1969" s="249"/>
      <c r="R1969" s="249"/>
      <c r="S1969" s="249"/>
      <c r="T1969" s="250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51" t="s">
        <v>165</v>
      </c>
      <c r="AU1969" s="251" t="s">
        <v>85</v>
      </c>
      <c r="AV1969" s="13" t="s">
        <v>83</v>
      </c>
      <c r="AW1969" s="13" t="s">
        <v>32</v>
      </c>
      <c r="AX1969" s="13" t="s">
        <v>76</v>
      </c>
      <c r="AY1969" s="251" t="s">
        <v>156</v>
      </c>
    </row>
    <row r="1970" s="13" customFormat="1">
      <c r="A1970" s="13"/>
      <c r="B1970" s="241"/>
      <c r="C1970" s="242"/>
      <c r="D1970" s="243" t="s">
        <v>165</v>
      </c>
      <c r="E1970" s="244" t="s">
        <v>1</v>
      </c>
      <c r="F1970" s="245" t="s">
        <v>652</v>
      </c>
      <c r="G1970" s="242"/>
      <c r="H1970" s="244" t="s">
        <v>1</v>
      </c>
      <c r="I1970" s="246"/>
      <c r="J1970" s="242"/>
      <c r="K1970" s="242"/>
      <c r="L1970" s="247"/>
      <c r="M1970" s="248"/>
      <c r="N1970" s="249"/>
      <c r="O1970" s="249"/>
      <c r="P1970" s="249"/>
      <c r="Q1970" s="249"/>
      <c r="R1970" s="249"/>
      <c r="S1970" s="249"/>
      <c r="T1970" s="250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51" t="s">
        <v>165</v>
      </c>
      <c r="AU1970" s="251" t="s">
        <v>85</v>
      </c>
      <c r="AV1970" s="13" t="s">
        <v>83</v>
      </c>
      <c r="AW1970" s="13" t="s">
        <v>32</v>
      </c>
      <c r="AX1970" s="13" t="s">
        <v>76</v>
      </c>
      <c r="AY1970" s="251" t="s">
        <v>156</v>
      </c>
    </row>
    <row r="1971" s="14" customFormat="1">
      <c r="A1971" s="14"/>
      <c r="B1971" s="252"/>
      <c r="C1971" s="253"/>
      <c r="D1971" s="243" t="s">
        <v>165</v>
      </c>
      <c r="E1971" s="254" t="s">
        <v>1</v>
      </c>
      <c r="F1971" s="255" t="s">
        <v>899</v>
      </c>
      <c r="G1971" s="253"/>
      <c r="H1971" s="256">
        <v>56.450000000000003</v>
      </c>
      <c r="I1971" s="257"/>
      <c r="J1971" s="253"/>
      <c r="K1971" s="253"/>
      <c r="L1971" s="258"/>
      <c r="M1971" s="259"/>
      <c r="N1971" s="260"/>
      <c r="O1971" s="260"/>
      <c r="P1971" s="260"/>
      <c r="Q1971" s="260"/>
      <c r="R1971" s="260"/>
      <c r="S1971" s="260"/>
      <c r="T1971" s="261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T1971" s="262" t="s">
        <v>165</v>
      </c>
      <c r="AU1971" s="262" t="s">
        <v>85</v>
      </c>
      <c r="AV1971" s="14" t="s">
        <v>85</v>
      </c>
      <c r="AW1971" s="14" t="s">
        <v>32</v>
      </c>
      <c r="AX1971" s="14" t="s">
        <v>76</v>
      </c>
      <c r="AY1971" s="262" t="s">
        <v>156</v>
      </c>
    </row>
    <row r="1972" s="13" customFormat="1">
      <c r="A1972" s="13"/>
      <c r="B1972" s="241"/>
      <c r="C1972" s="242"/>
      <c r="D1972" s="243" t="s">
        <v>165</v>
      </c>
      <c r="E1972" s="244" t="s">
        <v>1</v>
      </c>
      <c r="F1972" s="245" t="s">
        <v>658</v>
      </c>
      <c r="G1972" s="242"/>
      <c r="H1972" s="244" t="s">
        <v>1</v>
      </c>
      <c r="I1972" s="246"/>
      <c r="J1972" s="242"/>
      <c r="K1972" s="242"/>
      <c r="L1972" s="247"/>
      <c r="M1972" s="248"/>
      <c r="N1972" s="249"/>
      <c r="O1972" s="249"/>
      <c r="P1972" s="249"/>
      <c r="Q1972" s="249"/>
      <c r="R1972" s="249"/>
      <c r="S1972" s="249"/>
      <c r="T1972" s="250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T1972" s="251" t="s">
        <v>165</v>
      </c>
      <c r="AU1972" s="251" t="s">
        <v>85</v>
      </c>
      <c r="AV1972" s="13" t="s">
        <v>83</v>
      </c>
      <c r="AW1972" s="13" t="s">
        <v>32</v>
      </c>
      <c r="AX1972" s="13" t="s">
        <v>76</v>
      </c>
      <c r="AY1972" s="251" t="s">
        <v>156</v>
      </c>
    </row>
    <row r="1973" s="14" customFormat="1">
      <c r="A1973" s="14"/>
      <c r="B1973" s="252"/>
      <c r="C1973" s="253"/>
      <c r="D1973" s="243" t="s">
        <v>165</v>
      </c>
      <c r="E1973" s="254" t="s">
        <v>1</v>
      </c>
      <c r="F1973" s="255" t="s">
        <v>899</v>
      </c>
      <c r="G1973" s="253"/>
      <c r="H1973" s="256">
        <v>56.450000000000003</v>
      </c>
      <c r="I1973" s="257"/>
      <c r="J1973" s="253"/>
      <c r="K1973" s="253"/>
      <c r="L1973" s="258"/>
      <c r="M1973" s="259"/>
      <c r="N1973" s="260"/>
      <c r="O1973" s="260"/>
      <c r="P1973" s="260"/>
      <c r="Q1973" s="260"/>
      <c r="R1973" s="260"/>
      <c r="S1973" s="260"/>
      <c r="T1973" s="261"/>
      <c r="U1973" s="14"/>
      <c r="V1973" s="14"/>
      <c r="W1973" s="14"/>
      <c r="X1973" s="14"/>
      <c r="Y1973" s="14"/>
      <c r="Z1973" s="14"/>
      <c r="AA1973" s="14"/>
      <c r="AB1973" s="14"/>
      <c r="AC1973" s="14"/>
      <c r="AD1973" s="14"/>
      <c r="AE1973" s="14"/>
      <c r="AT1973" s="262" t="s">
        <v>165</v>
      </c>
      <c r="AU1973" s="262" t="s">
        <v>85</v>
      </c>
      <c r="AV1973" s="14" t="s">
        <v>85</v>
      </c>
      <c r="AW1973" s="14" t="s">
        <v>32</v>
      </c>
      <c r="AX1973" s="14" t="s">
        <v>76</v>
      </c>
      <c r="AY1973" s="262" t="s">
        <v>156</v>
      </c>
    </row>
    <row r="1974" s="13" customFormat="1">
      <c r="A1974" s="13"/>
      <c r="B1974" s="241"/>
      <c r="C1974" s="242"/>
      <c r="D1974" s="243" t="s">
        <v>165</v>
      </c>
      <c r="E1974" s="244" t="s">
        <v>1</v>
      </c>
      <c r="F1974" s="245" t="s">
        <v>659</v>
      </c>
      <c r="G1974" s="242"/>
      <c r="H1974" s="244" t="s">
        <v>1</v>
      </c>
      <c r="I1974" s="246"/>
      <c r="J1974" s="242"/>
      <c r="K1974" s="242"/>
      <c r="L1974" s="247"/>
      <c r="M1974" s="248"/>
      <c r="N1974" s="249"/>
      <c r="O1974" s="249"/>
      <c r="P1974" s="249"/>
      <c r="Q1974" s="249"/>
      <c r="R1974" s="249"/>
      <c r="S1974" s="249"/>
      <c r="T1974" s="250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51" t="s">
        <v>165</v>
      </c>
      <c r="AU1974" s="251" t="s">
        <v>85</v>
      </c>
      <c r="AV1974" s="13" t="s">
        <v>83</v>
      </c>
      <c r="AW1974" s="13" t="s">
        <v>32</v>
      </c>
      <c r="AX1974" s="13" t="s">
        <v>76</v>
      </c>
      <c r="AY1974" s="251" t="s">
        <v>156</v>
      </c>
    </row>
    <row r="1975" s="14" customFormat="1">
      <c r="A1975" s="14"/>
      <c r="B1975" s="252"/>
      <c r="C1975" s="253"/>
      <c r="D1975" s="243" t="s">
        <v>165</v>
      </c>
      <c r="E1975" s="254" t="s">
        <v>1</v>
      </c>
      <c r="F1975" s="255" t="s">
        <v>900</v>
      </c>
      <c r="G1975" s="253"/>
      <c r="H1975" s="256">
        <v>11.25</v>
      </c>
      <c r="I1975" s="257"/>
      <c r="J1975" s="253"/>
      <c r="K1975" s="253"/>
      <c r="L1975" s="258"/>
      <c r="M1975" s="259"/>
      <c r="N1975" s="260"/>
      <c r="O1975" s="260"/>
      <c r="P1975" s="260"/>
      <c r="Q1975" s="260"/>
      <c r="R1975" s="260"/>
      <c r="S1975" s="260"/>
      <c r="T1975" s="261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T1975" s="262" t="s">
        <v>165</v>
      </c>
      <c r="AU1975" s="262" t="s">
        <v>85</v>
      </c>
      <c r="AV1975" s="14" t="s">
        <v>85</v>
      </c>
      <c r="AW1975" s="14" t="s">
        <v>32</v>
      </c>
      <c r="AX1975" s="14" t="s">
        <v>76</v>
      </c>
      <c r="AY1975" s="262" t="s">
        <v>156</v>
      </c>
    </row>
    <row r="1976" s="13" customFormat="1">
      <c r="A1976" s="13"/>
      <c r="B1976" s="241"/>
      <c r="C1976" s="242"/>
      <c r="D1976" s="243" t="s">
        <v>165</v>
      </c>
      <c r="E1976" s="244" t="s">
        <v>1</v>
      </c>
      <c r="F1976" s="245" t="s">
        <v>662</v>
      </c>
      <c r="G1976" s="242"/>
      <c r="H1976" s="244" t="s">
        <v>1</v>
      </c>
      <c r="I1976" s="246"/>
      <c r="J1976" s="242"/>
      <c r="K1976" s="242"/>
      <c r="L1976" s="247"/>
      <c r="M1976" s="248"/>
      <c r="N1976" s="249"/>
      <c r="O1976" s="249"/>
      <c r="P1976" s="249"/>
      <c r="Q1976" s="249"/>
      <c r="R1976" s="249"/>
      <c r="S1976" s="249"/>
      <c r="T1976" s="250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T1976" s="251" t="s">
        <v>165</v>
      </c>
      <c r="AU1976" s="251" t="s">
        <v>85</v>
      </c>
      <c r="AV1976" s="13" t="s">
        <v>83</v>
      </c>
      <c r="AW1976" s="13" t="s">
        <v>32</v>
      </c>
      <c r="AX1976" s="13" t="s">
        <v>76</v>
      </c>
      <c r="AY1976" s="251" t="s">
        <v>156</v>
      </c>
    </row>
    <row r="1977" s="14" customFormat="1">
      <c r="A1977" s="14"/>
      <c r="B1977" s="252"/>
      <c r="C1977" s="253"/>
      <c r="D1977" s="243" t="s">
        <v>165</v>
      </c>
      <c r="E1977" s="254" t="s">
        <v>1</v>
      </c>
      <c r="F1977" s="255" t="s">
        <v>901</v>
      </c>
      <c r="G1977" s="253"/>
      <c r="H1977" s="256">
        <v>34.700000000000003</v>
      </c>
      <c r="I1977" s="257"/>
      <c r="J1977" s="253"/>
      <c r="K1977" s="253"/>
      <c r="L1977" s="258"/>
      <c r="M1977" s="259"/>
      <c r="N1977" s="260"/>
      <c r="O1977" s="260"/>
      <c r="P1977" s="260"/>
      <c r="Q1977" s="260"/>
      <c r="R1977" s="260"/>
      <c r="S1977" s="260"/>
      <c r="T1977" s="261"/>
      <c r="U1977" s="14"/>
      <c r="V1977" s="14"/>
      <c r="W1977" s="14"/>
      <c r="X1977" s="14"/>
      <c r="Y1977" s="14"/>
      <c r="Z1977" s="14"/>
      <c r="AA1977" s="14"/>
      <c r="AB1977" s="14"/>
      <c r="AC1977" s="14"/>
      <c r="AD1977" s="14"/>
      <c r="AE1977" s="14"/>
      <c r="AT1977" s="262" t="s">
        <v>165</v>
      </c>
      <c r="AU1977" s="262" t="s">
        <v>85</v>
      </c>
      <c r="AV1977" s="14" t="s">
        <v>85</v>
      </c>
      <c r="AW1977" s="14" t="s">
        <v>32</v>
      </c>
      <c r="AX1977" s="14" t="s">
        <v>76</v>
      </c>
      <c r="AY1977" s="262" t="s">
        <v>156</v>
      </c>
    </row>
    <row r="1978" s="13" customFormat="1">
      <c r="A1978" s="13"/>
      <c r="B1978" s="241"/>
      <c r="C1978" s="242"/>
      <c r="D1978" s="243" t="s">
        <v>165</v>
      </c>
      <c r="E1978" s="244" t="s">
        <v>1</v>
      </c>
      <c r="F1978" s="245" t="s">
        <v>556</v>
      </c>
      <c r="G1978" s="242"/>
      <c r="H1978" s="244" t="s">
        <v>1</v>
      </c>
      <c r="I1978" s="246"/>
      <c r="J1978" s="242"/>
      <c r="K1978" s="242"/>
      <c r="L1978" s="247"/>
      <c r="M1978" s="248"/>
      <c r="N1978" s="249"/>
      <c r="O1978" s="249"/>
      <c r="P1978" s="249"/>
      <c r="Q1978" s="249"/>
      <c r="R1978" s="249"/>
      <c r="S1978" s="249"/>
      <c r="T1978" s="250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T1978" s="251" t="s">
        <v>165</v>
      </c>
      <c r="AU1978" s="251" t="s">
        <v>85</v>
      </c>
      <c r="AV1978" s="13" t="s">
        <v>83</v>
      </c>
      <c r="AW1978" s="13" t="s">
        <v>32</v>
      </c>
      <c r="AX1978" s="13" t="s">
        <v>76</v>
      </c>
      <c r="AY1978" s="251" t="s">
        <v>156</v>
      </c>
    </row>
    <row r="1979" s="13" customFormat="1">
      <c r="A1979" s="13"/>
      <c r="B1979" s="241"/>
      <c r="C1979" s="242"/>
      <c r="D1979" s="243" t="s">
        <v>165</v>
      </c>
      <c r="E1979" s="244" t="s">
        <v>1</v>
      </c>
      <c r="F1979" s="245" t="s">
        <v>190</v>
      </c>
      <c r="G1979" s="242"/>
      <c r="H1979" s="244" t="s">
        <v>1</v>
      </c>
      <c r="I1979" s="246"/>
      <c r="J1979" s="242"/>
      <c r="K1979" s="242"/>
      <c r="L1979" s="247"/>
      <c r="M1979" s="248"/>
      <c r="N1979" s="249"/>
      <c r="O1979" s="249"/>
      <c r="P1979" s="249"/>
      <c r="Q1979" s="249"/>
      <c r="R1979" s="249"/>
      <c r="S1979" s="249"/>
      <c r="T1979" s="250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T1979" s="251" t="s">
        <v>165</v>
      </c>
      <c r="AU1979" s="251" t="s">
        <v>85</v>
      </c>
      <c r="AV1979" s="13" t="s">
        <v>83</v>
      </c>
      <c r="AW1979" s="13" t="s">
        <v>32</v>
      </c>
      <c r="AX1979" s="13" t="s">
        <v>76</v>
      </c>
      <c r="AY1979" s="251" t="s">
        <v>156</v>
      </c>
    </row>
    <row r="1980" s="14" customFormat="1">
      <c r="A1980" s="14"/>
      <c r="B1980" s="252"/>
      <c r="C1980" s="253"/>
      <c r="D1980" s="243" t="s">
        <v>165</v>
      </c>
      <c r="E1980" s="254" t="s">
        <v>1</v>
      </c>
      <c r="F1980" s="255" t="s">
        <v>1008</v>
      </c>
      <c r="G1980" s="253"/>
      <c r="H1980" s="256">
        <v>19.699999999999999</v>
      </c>
      <c r="I1980" s="257"/>
      <c r="J1980" s="253"/>
      <c r="K1980" s="253"/>
      <c r="L1980" s="258"/>
      <c r="M1980" s="259"/>
      <c r="N1980" s="260"/>
      <c r="O1980" s="260"/>
      <c r="P1980" s="260"/>
      <c r="Q1980" s="260"/>
      <c r="R1980" s="260"/>
      <c r="S1980" s="260"/>
      <c r="T1980" s="261"/>
      <c r="U1980" s="14"/>
      <c r="V1980" s="14"/>
      <c r="W1980" s="14"/>
      <c r="X1980" s="14"/>
      <c r="Y1980" s="14"/>
      <c r="Z1980" s="14"/>
      <c r="AA1980" s="14"/>
      <c r="AB1980" s="14"/>
      <c r="AC1980" s="14"/>
      <c r="AD1980" s="14"/>
      <c r="AE1980" s="14"/>
      <c r="AT1980" s="262" t="s">
        <v>165</v>
      </c>
      <c r="AU1980" s="262" t="s">
        <v>85</v>
      </c>
      <c r="AV1980" s="14" t="s">
        <v>85</v>
      </c>
      <c r="AW1980" s="14" t="s">
        <v>32</v>
      </c>
      <c r="AX1980" s="14" t="s">
        <v>76</v>
      </c>
      <c r="AY1980" s="262" t="s">
        <v>156</v>
      </c>
    </row>
    <row r="1981" s="15" customFormat="1">
      <c r="A1981" s="15"/>
      <c r="B1981" s="263"/>
      <c r="C1981" s="264"/>
      <c r="D1981" s="243" t="s">
        <v>165</v>
      </c>
      <c r="E1981" s="265" t="s">
        <v>1</v>
      </c>
      <c r="F1981" s="266" t="s">
        <v>168</v>
      </c>
      <c r="G1981" s="264"/>
      <c r="H1981" s="267">
        <v>178.55000000000001</v>
      </c>
      <c r="I1981" s="268"/>
      <c r="J1981" s="264"/>
      <c r="K1981" s="264"/>
      <c r="L1981" s="269"/>
      <c r="M1981" s="270"/>
      <c r="N1981" s="271"/>
      <c r="O1981" s="271"/>
      <c r="P1981" s="271"/>
      <c r="Q1981" s="271"/>
      <c r="R1981" s="271"/>
      <c r="S1981" s="271"/>
      <c r="T1981" s="272"/>
      <c r="U1981" s="15"/>
      <c r="V1981" s="15"/>
      <c r="W1981" s="15"/>
      <c r="X1981" s="15"/>
      <c r="Y1981" s="15"/>
      <c r="Z1981" s="15"/>
      <c r="AA1981" s="15"/>
      <c r="AB1981" s="15"/>
      <c r="AC1981" s="15"/>
      <c r="AD1981" s="15"/>
      <c r="AE1981" s="15"/>
      <c r="AT1981" s="273" t="s">
        <v>165</v>
      </c>
      <c r="AU1981" s="273" t="s">
        <v>85</v>
      </c>
      <c r="AV1981" s="15" t="s">
        <v>163</v>
      </c>
      <c r="AW1981" s="15" t="s">
        <v>32</v>
      </c>
      <c r="AX1981" s="15" t="s">
        <v>83</v>
      </c>
      <c r="AY1981" s="273" t="s">
        <v>156</v>
      </c>
    </row>
    <row r="1982" s="2" customFormat="1" ht="24.15" customHeight="1">
      <c r="A1982" s="38"/>
      <c r="B1982" s="39"/>
      <c r="C1982" s="227" t="s">
        <v>1715</v>
      </c>
      <c r="D1982" s="227" t="s">
        <v>159</v>
      </c>
      <c r="E1982" s="228" t="s">
        <v>1716</v>
      </c>
      <c r="F1982" s="229" t="s">
        <v>1717</v>
      </c>
      <c r="G1982" s="230" t="s">
        <v>162</v>
      </c>
      <c r="H1982" s="231">
        <v>178.55000000000001</v>
      </c>
      <c r="I1982" s="232"/>
      <c r="J1982" s="233">
        <f>ROUND(I1982*H1982,2)</f>
        <v>0</v>
      </c>
      <c r="K1982" s="234"/>
      <c r="L1982" s="44"/>
      <c r="M1982" s="235" t="s">
        <v>1</v>
      </c>
      <c r="N1982" s="236" t="s">
        <v>41</v>
      </c>
      <c r="O1982" s="91"/>
      <c r="P1982" s="237">
        <f>O1982*H1982</f>
        <v>0</v>
      </c>
      <c r="Q1982" s="237">
        <v>3.0000000000000001E-05</v>
      </c>
      <c r="R1982" s="237">
        <f>Q1982*H1982</f>
        <v>0.0053565000000000002</v>
      </c>
      <c r="S1982" s="237">
        <v>0</v>
      </c>
      <c r="T1982" s="238">
        <f>S1982*H1982</f>
        <v>0</v>
      </c>
      <c r="U1982" s="38"/>
      <c r="V1982" s="38"/>
      <c r="W1982" s="38"/>
      <c r="X1982" s="38"/>
      <c r="Y1982" s="38"/>
      <c r="Z1982" s="38"/>
      <c r="AA1982" s="38"/>
      <c r="AB1982" s="38"/>
      <c r="AC1982" s="38"/>
      <c r="AD1982" s="38"/>
      <c r="AE1982" s="38"/>
      <c r="AR1982" s="239" t="s">
        <v>222</v>
      </c>
      <c r="AT1982" s="239" t="s">
        <v>159</v>
      </c>
      <c r="AU1982" s="239" t="s">
        <v>85</v>
      </c>
      <c r="AY1982" s="17" t="s">
        <v>156</v>
      </c>
      <c r="BE1982" s="240">
        <f>IF(N1982="základní",J1982,0)</f>
        <v>0</v>
      </c>
      <c r="BF1982" s="240">
        <f>IF(N1982="snížená",J1982,0)</f>
        <v>0</v>
      </c>
      <c r="BG1982" s="240">
        <f>IF(N1982="zákl. přenesená",J1982,0)</f>
        <v>0</v>
      </c>
      <c r="BH1982" s="240">
        <f>IF(N1982="sníž. přenesená",J1982,0)</f>
        <v>0</v>
      </c>
      <c r="BI1982" s="240">
        <f>IF(N1982="nulová",J1982,0)</f>
        <v>0</v>
      </c>
      <c r="BJ1982" s="17" t="s">
        <v>83</v>
      </c>
      <c r="BK1982" s="240">
        <f>ROUND(I1982*H1982,2)</f>
        <v>0</v>
      </c>
      <c r="BL1982" s="17" t="s">
        <v>222</v>
      </c>
      <c r="BM1982" s="239" t="s">
        <v>1718</v>
      </c>
    </row>
    <row r="1983" s="13" customFormat="1">
      <c r="A1983" s="13"/>
      <c r="B1983" s="241"/>
      <c r="C1983" s="242"/>
      <c r="D1983" s="243" t="s">
        <v>165</v>
      </c>
      <c r="E1983" s="244" t="s">
        <v>1</v>
      </c>
      <c r="F1983" s="245" t="s">
        <v>898</v>
      </c>
      <c r="G1983" s="242"/>
      <c r="H1983" s="244" t="s">
        <v>1</v>
      </c>
      <c r="I1983" s="246"/>
      <c r="J1983" s="242"/>
      <c r="K1983" s="242"/>
      <c r="L1983" s="247"/>
      <c r="M1983" s="248"/>
      <c r="N1983" s="249"/>
      <c r="O1983" s="249"/>
      <c r="P1983" s="249"/>
      <c r="Q1983" s="249"/>
      <c r="R1983" s="249"/>
      <c r="S1983" s="249"/>
      <c r="T1983" s="250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  <c r="AE1983" s="13"/>
      <c r="AT1983" s="251" t="s">
        <v>165</v>
      </c>
      <c r="AU1983" s="251" t="s">
        <v>85</v>
      </c>
      <c r="AV1983" s="13" t="s">
        <v>83</v>
      </c>
      <c r="AW1983" s="13" t="s">
        <v>32</v>
      </c>
      <c r="AX1983" s="13" t="s">
        <v>76</v>
      </c>
      <c r="AY1983" s="251" t="s">
        <v>156</v>
      </c>
    </row>
    <row r="1984" s="13" customFormat="1">
      <c r="A1984" s="13"/>
      <c r="B1984" s="241"/>
      <c r="C1984" s="242"/>
      <c r="D1984" s="243" t="s">
        <v>165</v>
      </c>
      <c r="E1984" s="244" t="s">
        <v>1</v>
      </c>
      <c r="F1984" s="245" t="s">
        <v>652</v>
      </c>
      <c r="G1984" s="242"/>
      <c r="H1984" s="244" t="s">
        <v>1</v>
      </c>
      <c r="I1984" s="246"/>
      <c r="J1984" s="242"/>
      <c r="K1984" s="242"/>
      <c r="L1984" s="247"/>
      <c r="M1984" s="248"/>
      <c r="N1984" s="249"/>
      <c r="O1984" s="249"/>
      <c r="P1984" s="249"/>
      <c r="Q1984" s="249"/>
      <c r="R1984" s="249"/>
      <c r="S1984" s="249"/>
      <c r="T1984" s="250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T1984" s="251" t="s">
        <v>165</v>
      </c>
      <c r="AU1984" s="251" t="s">
        <v>85</v>
      </c>
      <c r="AV1984" s="13" t="s">
        <v>83</v>
      </c>
      <c r="AW1984" s="13" t="s">
        <v>32</v>
      </c>
      <c r="AX1984" s="13" t="s">
        <v>76</v>
      </c>
      <c r="AY1984" s="251" t="s">
        <v>156</v>
      </c>
    </row>
    <row r="1985" s="14" customFormat="1">
      <c r="A1985" s="14"/>
      <c r="B1985" s="252"/>
      <c r="C1985" s="253"/>
      <c r="D1985" s="243" t="s">
        <v>165</v>
      </c>
      <c r="E1985" s="254" t="s">
        <v>1</v>
      </c>
      <c r="F1985" s="255" t="s">
        <v>899</v>
      </c>
      <c r="G1985" s="253"/>
      <c r="H1985" s="256">
        <v>56.450000000000003</v>
      </c>
      <c r="I1985" s="257"/>
      <c r="J1985" s="253"/>
      <c r="K1985" s="253"/>
      <c r="L1985" s="258"/>
      <c r="M1985" s="259"/>
      <c r="N1985" s="260"/>
      <c r="O1985" s="260"/>
      <c r="P1985" s="260"/>
      <c r="Q1985" s="260"/>
      <c r="R1985" s="260"/>
      <c r="S1985" s="260"/>
      <c r="T1985" s="261"/>
      <c r="U1985" s="14"/>
      <c r="V1985" s="14"/>
      <c r="W1985" s="14"/>
      <c r="X1985" s="14"/>
      <c r="Y1985" s="14"/>
      <c r="Z1985" s="14"/>
      <c r="AA1985" s="14"/>
      <c r="AB1985" s="14"/>
      <c r="AC1985" s="14"/>
      <c r="AD1985" s="14"/>
      <c r="AE1985" s="14"/>
      <c r="AT1985" s="262" t="s">
        <v>165</v>
      </c>
      <c r="AU1985" s="262" t="s">
        <v>85</v>
      </c>
      <c r="AV1985" s="14" t="s">
        <v>85</v>
      </c>
      <c r="AW1985" s="14" t="s">
        <v>32</v>
      </c>
      <c r="AX1985" s="14" t="s">
        <v>76</v>
      </c>
      <c r="AY1985" s="262" t="s">
        <v>156</v>
      </c>
    </row>
    <row r="1986" s="13" customFormat="1">
      <c r="A1986" s="13"/>
      <c r="B1986" s="241"/>
      <c r="C1986" s="242"/>
      <c r="D1986" s="243" t="s">
        <v>165</v>
      </c>
      <c r="E1986" s="244" t="s">
        <v>1</v>
      </c>
      <c r="F1986" s="245" t="s">
        <v>658</v>
      </c>
      <c r="G1986" s="242"/>
      <c r="H1986" s="244" t="s">
        <v>1</v>
      </c>
      <c r="I1986" s="246"/>
      <c r="J1986" s="242"/>
      <c r="K1986" s="242"/>
      <c r="L1986" s="247"/>
      <c r="M1986" s="248"/>
      <c r="N1986" s="249"/>
      <c r="O1986" s="249"/>
      <c r="P1986" s="249"/>
      <c r="Q1986" s="249"/>
      <c r="R1986" s="249"/>
      <c r="S1986" s="249"/>
      <c r="T1986" s="250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51" t="s">
        <v>165</v>
      </c>
      <c r="AU1986" s="251" t="s">
        <v>85</v>
      </c>
      <c r="AV1986" s="13" t="s">
        <v>83</v>
      </c>
      <c r="AW1986" s="13" t="s">
        <v>32</v>
      </c>
      <c r="AX1986" s="13" t="s">
        <v>76</v>
      </c>
      <c r="AY1986" s="251" t="s">
        <v>156</v>
      </c>
    </row>
    <row r="1987" s="14" customFormat="1">
      <c r="A1987" s="14"/>
      <c r="B1987" s="252"/>
      <c r="C1987" s="253"/>
      <c r="D1987" s="243" t="s">
        <v>165</v>
      </c>
      <c r="E1987" s="254" t="s">
        <v>1</v>
      </c>
      <c r="F1987" s="255" t="s">
        <v>899</v>
      </c>
      <c r="G1987" s="253"/>
      <c r="H1987" s="256">
        <v>56.450000000000003</v>
      </c>
      <c r="I1987" s="257"/>
      <c r="J1987" s="253"/>
      <c r="K1987" s="253"/>
      <c r="L1987" s="258"/>
      <c r="M1987" s="259"/>
      <c r="N1987" s="260"/>
      <c r="O1987" s="260"/>
      <c r="P1987" s="260"/>
      <c r="Q1987" s="260"/>
      <c r="R1987" s="260"/>
      <c r="S1987" s="260"/>
      <c r="T1987" s="261"/>
      <c r="U1987" s="14"/>
      <c r="V1987" s="14"/>
      <c r="W1987" s="14"/>
      <c r="X1987" s="14"/>
      <c r="Y1987" s="14"/>
      <c r="Z1987" s="14"/>
      <c r="AA1987" s="14"/>
      <c r="AB1987" s="14"/>
      <c r="AC1987" s="14"/>
      <c r="AD1987" s="14"/>
      <c r="AE1987" s="14"/>
      <c r="AT1987" s="262" t="s">
        <v>165</v>
      </c>
      <c r="AU1987" s="262" t="s">
        <v>85</v>
      </c>
      <c r="AV1987" s="14" t="s">
        <v>85</v>
      </c>
      <c r="AW1987" s="14" t="s">
        <v>32</v>
      </c>
      <c r="AX1987" s="14" t="s">
        <v>76</v>
      </c>
      <c r="AY1987" s="262" t="s">
        <v>156</v>
      </c>
    </row>
    <row r="1988" s="13" customFormat="1">
      <c r="A1988" s="13"/>
      <c r="B1988" s="241"/>
      <c r="C1988" s="242"/>
      <c r="D1988" s="243" t="s">
        <v>165</v>
      </c>
      <c r="E1988" s="244" t="s">
        <v>1</v>
      </c>
      <c r="F1988" s="245" t="s">
        <v>659</v>
      </c>
      <c r="G1988" s="242"/>
      <c r="H1988" s="244" t="s">
        <v>1</v>
      </c>
      <c r="I1988" s="246"/>
      <c r="J1988" s="242"/>
      <c r="K1988" s="242"/>
      <c r="L1988" s="247"/>
      <c r="M1988" s="248"/>
      <c r="N1988" s="249"/>
      <c r="O1988" s="249"/>
      <c r="P1988" s="249"/>
      <c r="Q1988" s="249"/>
      <c r="R1988" s="249"/>
      <c r="S1988" s="249"/>
      <c r="T1988" s="250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T1988" s="251" t="s">
        <v>165</v>
      </c>
      <c r="AU1988" s="251" t="s">
        <v>85</v>
      </c>
      <c r="AV1988" s="13" t="s">
        <v>83</v>
      </c>
      <c r="AW1988" s="13" t="s">
        <v>32</v>
      </c>
      <c r="AX1988" s="13" t="s">
        <v>76</v>
      </c>
      <c r="AY1988" s="251" t="s">
        <v>156</v>
      </c>
    </row>
    <row r="1989" s="14" customFormat="1">
      <c r="A1989" s="14"/>
      <c r="B1989" s="252"/>
      <c r="C1989" s="253"/>
      <c r="D1989" s="243" t="s">
        <v>165</v>
      </c>
      <c r="E1989" s="254" t="s">
        <v>1</v>
      </c>
      <c r="F1989" s="255" t="s">
        <v>900</v>
      </c>
      <c r="G1989" s="253"/>
      <c r="H1989" s="256">
        <v>11.25</v>
      </c>
      <c r="I1989" s="257"/>
      <c r="J1989" s="253"/>
      <c r="K1989" s="253"/>
      <c r="L1989" s="258"/>
      <c r="M1989" s="259"/>
      <c r="N1989" s="260"/>
      <c r="O1989" s="260"/>
      <c r="P1989" s="260"/>
      <c r="Q1989" s="260"/>
      <c r="R1989" s="260"/>
      <c r="S1989" s="260"/>
      <c r="T1989" s="261"/>
      <c r="U1989" s="14"/>
      <c r="V1989" s="14"/>
      <c r="W1989" s="14"/>
      <c r="X1989" s="14"/>
      <c r="Y1989" s="14"/>
      <c r="Z1989" s="14"/>
      <c r="AA1989" s="14"/>
      <c r="AB1989" s="14"/>
      <c r="AC1989" s="14"/>
      <c r="AD1989" s="14"/>
      <c r="AE1989" s="14"/>
      <c r="AT1989" s="262" t="s">
        <v>165</v>
      </c>
      <c r="AU1989" s="262" t="s">
        <v>85</v>
      </c>
      <c r="AV1989" s="14" t="s">
        <v>85</v>
      </c>
      <c r="AW1989" s="14" t="s">
        <v>32</v>
      </c>
      <c r="AX1989" s="14" t="s">
        <v>76</v>
      </c>
      <c r="AY1989" s="262" t="s">
        <v>156</v>
      </c>
    </row>
    <row r="1990" s="13" customFormat="1">
      <c r="A1990" s="13"/>
      <c r="B1990" s="241"/>
      <c r="C1990" s="242"/>
      <c r="D1990" s="243" t="s">
        <v>165</v>
      </c>
      <c r="E1990" s="244" t="s">
        <v>1</v>
      </c>
      <c r="F1990" s="245" t="s">
        <v>662</v>
      </c>
      <c r="G1990" s="242"/>
      <c r="H1990" s="244" t="s">
        <v>1</v>
      </c>
      <c r="I1990" s="246"/>
      <c r="J1990" s="242"/>
      <c r="K1990" s="242"/>
      <c r="L1990" s="247"/>
      <c r="M1990" s="248"/>
      <c r="N1990" s="249"/>
      <c r="O1990" s="249"/>
      <c r="P1990" s="249"/>
      <c r="Q1990" s="249"/>
      <c r="R1990" s="249"/>
      <c r="S1990" s="249"/>
      <c r="T1990" s="250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T1990" s="251" t="s">
        <v>165</v>
      </c>
      <c r="AU1990" s="251" t="s">
        <v>85</v>
      </c>
      <c r="AV1990" s="13" t="s">
        <v>83</v>
      </c>
      <c r="AW1990" s="13" t="s">
        <v>32</v>
      </c>
      <c r="AX1990" s="13" t="s">
        <v>76</v>
      </c>
      <c r="AY1990" s="251" t="s">
        <v>156</v>
      </c>
    </row>
    <row r="1991" s="14" customFormat="1">
      <c r="A1991" s="14"/>
      <c r="B1991" s="252"/>
      <c r="C1991" s="253"/>
      <c r="D1991" s="243" t="s">
        <v>165</v>
      </c>
      <c r="E1991" s="254" t="s">
        <v>1</v>
      </c>
      <c r="F1991" s="255" t="s">
        <v>901</v>
      </c>
      <c r="G1991" s="253"/>
      <c r="H1991" s="256">
        <v>34.700000000000003</v>
      </c>
      <c r="I1991" s="257"/>
      <c r="J1991" s="253"/>
      <c r="K1991" s="253"/>
      <c r="L1991" s="258"/>
      <c r="M1991" s="259"/>
      <c r="N1991" s="260"/>
      <c r="O1991" s="260"/>
      <c r="P1991" s="260"/>
      <c r="Q1991" s="260"/>
      <c r="R1991" s="260"/>
      <c r="S1991" s="260"/>
      <c r="T1991" s="261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62" t="s">
        <v>165</v>
      </c>
      <c r="AU1991" s="262" t="s">
        <v>85</v>
      </c>
      <c r="AV1991" s="14" t="s">
        <v>85</v>
      </c>
      <c r="AW1991" s="14" t="s">
        <v>32</v>
      </c>
      <c r="AX1991" s="14" t="s">
        <v>76</v>
      </c>
      <c r="AY1991" s="262" t="s">
        <v>156</v>
      </c>
    </row>
    <row r="1992" s="13" customFormat="1">
      <c r="A1992" s="13"/>
      <c r="B1992" s="241"/>
      <c r="C1992" s="242"/>
      <c r="D1992" s="243" t="s">
        <v>165</v>
      </c>
      <c r="E1992" s="244" t="s">
        <v>1</v>
      </c>
      <c r="F1992" s="245" t="s">
        <v>556</v>
      </c>
      <c r="G1992" s="242"/>
      <c r="H1992" s="244" t="s">
        <v>1</v>
      </c>
      <c r="I1992" s="246"/>
      <c r="J1992" s="242"/>
      <c r="K1992" s="242"/>
      <c r="L1992" s="247"/>
      <c r="M1992" s="248"/>
      <c r="N1992" s="249"/>
      <c r="O1992" s="249"/>
      <c r="P1992" s="249"/>
      <c r="Q1992" s="249"/>
      <c r="R1992" s="249"/>
      <c r="S1992" s="249"/>
      <c r="T1992" s="250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T1992" s="251" t="s">
        <v>165</v>
      </c>
      <c r="AU1992" s="251" t="s">
        <v>85</v>
      </c>
      <c r="AV1992" s="13" t="s">
        <v>83</v>
      </c>
      <c r="AW1992" s="13" t="s">
        <v>32</v>
      </c>
      <c r="AX1992" s="13" t="s">
        <v>76</v>
      </c>
      <c r="AY1992" s="251" t="s">
        <v>156</v>
      </c>
    </row>
    <row r="1993" s="13" customFormat="1">
      <c r="A1993" s="13"/>
      <c r="B1993" s="241"/>
      <c r="C1993" s="242"/>
      <c r="D1993" s="243" t="s">
        <v>165</v>
      </c>
      <c r="E1993" s="244" t="s">
        <v>1</v>
      </c>
      <c r="F1993" s="245" t="s">
        <v>190</v>
      </c>
      <c r="G1993" s="242"/>
      <c r="H1993" s="244" t="s">
        <v>1</v>
      </c>
      <c r="I1993" s="246"/>
      <c r="J1993" s="242"/>
      <c r="K1993" s="242"/>
      <c r="L1993" s="247"/>
      <c r="M1993" s="248"/>
      <c r="N1993" s="249"/>
      <c r="O1993" s="249"/>
      <c r="P1993" s="249"/>
      <c r="Q1993" s="249"/>
      <c r="R1993" s="249"/>
      <c r="S1993" s="249"/>
      <c r="T1993" s="250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T1993" s="251" t="s">
        <v>165</v>
      </c>
      <c r="AU1993" s="251" t="s">
        <v>85</v>
      </c>
      <c r="AV1993" s="13" t="s">
        <v>83</v>
      </c>
      <c r="AW1993" s="13" t="s">
        <v>32</v>
      </c>
      <c r="AX1993" s="13" t="s">
        <v>76</v>
      </c>
      <c r="AY1993" s="251" t="s">
        <v>156</v>
      </c>
    </row>
    <row r="1994" s="14" customFormat="1">
      <c r="A1994" s="14"/>
      <c r="B1994" s="252"/>
      <c r="C1994" s="253"/>
      <c r="D1994" s="243" t="s">
        <v>165</v>
      </c>
      <c r="E1994" s="254" t="s">
        <v>1</v>
      </c>
      <c r="F1994" s="255" t="s">
        <v>1008</v>
      </c>
      <c r="G1994" s="253"/>
      <c r="H1994" s="256">
        <v>19.699999999999999</v>
      </c>
      <c r="I1994" s="257"/>
      <c r="J1994" s="253"/>
      <c r="K1994" s="253"/>
      <c r="L1994" s="258"/>
      <c r="M1994" s="259"/>
      <c r="N1994" s="260"/>
      <c r="O1994" s="260"/>
      <c r="P1994" s="260"/>
      <c r="Q1994" s="260"/>
      <c r="R1994" s="260"/>
      <c r="S1994" s="260"/>
      <c r="T1994" s="261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T1994" s="262" t="s">
        <v>165</v>
      </c>
      <c r="AU1994" s="262" t="s">
        <v>85</v>
      </c>
      <c r="AV1994" s="14" t="s">
        <v>85</v>
      </c>
      <c r="AW1994" s="14" t="s">
        <v>32</v>
      </c>
      <c r="AX1994" s="14" t="s">
        <v>76</v>
      </c>
      <c r="AY1994" s="262" t="s">
        <v>156</v>
      </c>
    </row>
    <row r="1995" s="15" customFormat="1">
      <c r="A1995" s="15"/>
      <c r="B1995" s="263"/>
      <c r="C1995" s="264"/>
      <c r="D1995" s="243" t="s">
        <v>165</v>
      </c>
      <c r="E1995" s="265" t="s">
        <v>1</v>
      </c>
      <c r="F1995" s="266" t="s">
        <v>168</v>
      </c>
      <c r="G1995" s="264"/>
      <c r="H1995" s="267">
        <v>178.55000000000001</v>
      </c>
      <c r="I1995" s="268"/>
      <c r="J1995" s="264"/>
      <c r="K1995" s="264"/>
      <c r="L1995" s="269"/>
      <c r="M1995" s="270"/>
      <c r="N1995" s="271"/>
      <c r="O1995" s="271"/>
      <c r="P1995" s="271"/>
      <c r="Q1995" s="271"/>
      <c r="R1995" s="271"/>
      <c r="S1995" s="271"/>
      <c r="T1995" s="272"/>
      <c r="U1995" s="15"/>
      <c r="V1995" s="15"/>
      <c r="W1995" s="15"/>
      <c r="X1995" s="15"/>
      <c r="Y1995" s="15"/>
      <c r="Z1995" s="15"/>
      <c r="AA1995" s="15"/>
      <c r="AB1995" s="15"/>
      <c r="AC1995" s="15"/>
      <c r="AD1995" s="15"/>
      <c r="AE1995" s="15"/>
      <c r="AT1995" s="273" t="s">
        <v>165</v>
      </c>
      <c r="AU1995" s="273" t="s">
        <v>85</v>
      </c>
      <c r="AV1995" s="15" t="s">
        <v>163</v>
      </c>
      <c r="AW1995" s="15" t="s">
        <v>32</v>
      </c>
      <c r="AX1995" s="15" t="s">
        <v>83</v>
      </c>
      <c r="AY1995" s="273" t="s">
        <v>156</v>
      </c>
    </row>
    <row r="1996" s="2" customFormat="1" ht="33" customHeight="1">
      <c r="A1996" s="38"/>
      <c r="B1996" s="39"/>
      <c r="C1996" s="227" t="s">
        <v>1719</v>
      </c>
      <c r="D1996" s="227" t="s">
        <v>159</v>
      </c>
      <c r="E1996" s="228" t="s">
        <v>1720</v>
      </c>
      <c r="F1996" s="229" t="s">
        <v>1721</v>
      </c>
      <c r="G1996" s="230" t="s">
        <v>162</v>
      </c>
      <c r="H1996" s="231">
        <v>178.55000000000001</v>
      </c>
      <c r="I1996" s="232"/>
      <c r="J1996" s="233">
        <f>ROUND(I1996*H1996,2)</f>
        <v>0</v>
      </c>
      <c r="K1996" s="234"/>
      <c r="L1996" s="44"/>
      <c r="M1996" s="235" t="s">
        <v>1</v>
      </c>
      <c r="N1996" s="236" t="s">
        <v>41</v>
      </c>
      <c r="O1996" s="91"/>
      <c r="P1996" s="237">
        <f>O1996*H1996</f>
        <v>0</v>
      </c>
      <c r="Q1996" s="237">
        <v>0.0045500000000000002</v>
      </c>
      <c r="R1996" s="237">
        <f>Q1996*H1996</f>
        <v>0.81240250000000014</v>
      </c>
      <c r="S1996" s="237">
        <v>0</v>
      </c>
      <c r="T1996" s="238">
        <f>S1996*H1996</f>
        <v>0</v>
      </c>
      <c r="U1996" s="38"/>
      <c r="V1996" s="38"/>
      <c r="W1996" s="38"/>
      <c r="X1996" s="38"/>
      <c r="Y1996" s="38"/>
      <c r="Z1996" s="38"/>
      <c r="AA1996" s="38"/>
      <c r="AB1996" s="38"/>
      <c r="AC1996" s="38"/>
      <c r="AD1996" s="38"/>
      <c r="AE1996" s="38"/>
      <c r="AR1996" s="239" t="s">
        <v>222</v>
      </c>
      <c r="AT1996" s="239" t="s">
        <v>159</v>
      </c>
      <c r="AU1996" s="239" t="s">
        <v>85</v>
      </c>
      <c r="AY1996" s="17" t="s">
        <v>156</v>
      </c>
      <c r="BE1996" s="240">
        <f>IF(N1996="základní",J1996,0)</f>
        <v>0</v>
      </c>
      <c r="BF1996" s="240">
        <f>IF(N1996="snížená",J1996,0)</f>
        <v>0</v>
      </c>
      <c r="BG1996" s="240">
        <f>IF(N1996="zákl. přenesená",J1996,0)</f>
        <v>0</v>
      </c>
      <c r="BH1996" s="240">
        <f>IF(N1996="sníž. přenesená",J1996,0)</f>
        <v>0</v>
      </c>
      <c r="BI1996" s="240">
        <f>IF(N1996="nulová",J1996,0)</f>
        <v>0</v>
      </c>
      <c r="BJ1996" s="17" t="s">
        <v>83</v>
      </c>
      <c r="BK1996" s="240">
        <f>ROUND(I1996*H1996,2)</f>
        <v>0</v>
      </c>
      <c r="BL1996" s="17" t="s">
        <v>222</v>
      </c>
      <c r="BM1996" s="239" t="s">
        <v>1722</v>
      </c>
    </row>
    <row r="1997" s="13" customFormat="1">
      <c r="A1997" s="13"/>
      <c r="B1997" s="241"/>
      <c r="C1997" s="242"/>
      <c r="D1997" s="243" t="s">
        <v>165</v>
      </c>
      <c r="E1997" s="244" t="s">
        <v>1</v>
      </c>
      <c r="F1997" s="245" t="s">
        <v>898</v>
      </c>
      <c r="G1997" s="242"/>
      <c r="H1997" s="244" t="s">
        <v>1</v>
      </c>
      <c r="I1997" s="246"/>
      <c r="J1997" s="242"/>
      <c r="K1997" s="242"/>
      <c r="L1997" s="247"/>
      <c r="M1997" s="248"/>
      <c r="N1997" s="249"/>
      <c r="O1997" s="249"/>
      <c r="P1997" s="249"/>
      <c r="Q1997" s="249"/>
      <c r="R1997" s="249"/>
      <c r="S1997" s="249"/>
      <c r="T1997" s="250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T1997" s="251" t="s">
        <v>165</v>
      </c>
      <c r="AU1997" s="251" t="s">
        <v>85</v>
      </c>
      <c r="AV1997" s="13" t="s">
        <v>83</v>
      </c>
      <c r="AW1997" s="13" t="s">
        <v>32</v>
      </c>
      <c r="AX1997" s="13" t="s">
        <v>76</v>
      </c>
      <c r="AY1997" s="251" t="s">
        <v>156</v>
      </c>
    </row>
    <row r="1998" s="13" customFormat="1">
      <c r="A1998" s="13"/>
      <c r="B1998" s="241"/>
      <c r="C1998" s="242"/>
      <c r="D1998" s="243" t="s">
        <v>165</v>
      </c>
      <c r="E1998" s="244" t="s">
        <v>1</v>
      </c>
      <c r="F1998" s="245" t="s">
        <v>652</v>
      </c>
      <c r="G1998" s="242"/>
      <c r="H1998" s="244" t="s">
        <v>1</v>
      </c>
      <c r="I1998" s="246"/>
      <c r="J1998" s="242"/>
      <c r="K1998" s="242"/>
      <c r="L1998" s="247"/>
      <c r="M1998" s="248"/>
      <c r="N1998" s="249"/>
      <c r="O1998" s="249"/>
      <c r="P1998" s="249"/>
      <c r="Q1998" s="249"/>
      <c r="R1998" s="249"/>
      <c r="S1998" s="249"/>
      <c r="T1998" s="250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T1998" s="251" t="s">
        <v>165</v>
      </c>
      <c r="AU1998" s="251" t="s">
        <v>85</v>
      </c>
      <c r="AV1998" s="13" t="s">
        <v>83</v>
      </c>
      <c r="AW1998" s="13" t="s">
        <v>32</v>
      </c>
      <c r="AX1998" s="13" t="s">
        <v>76</v>
      </c>
      <c r="AY1998" s="251" t="s">
        <v>156</v>
      </c>
    </row>
    <row r="1999" s="14" customFormat="1">
      <c r="A1999" s="14"/>
      <c r="B1999" s="252"/>
      <c r="C1999" s="253"/>
      <c r="D1999" s="243" t="s">
        <v>165</v>
      </c>
      <c r="E1999" s="254" t="s">
        <v>1</v>
      </c>
      <c r="F1999" s="255" t="s">
        <v>899</v>
      </c>
      <c r="G1999" s="253"/>
      <c r="H1999" s="256">
        <v>56.450000000000003</v>
      </c>
      <c r="I1999" s="257"/>
      <c r="J1999" s="253"/>
      <c r="K1999" s="253"/>
      <c r="L1999" s="258"/>
      <c r="M1999" s="259"/>
      <c r="N1999" s="260"/>
      <c r="O1999" s="260"/>
      <c r="P1999" s="260"/>
      <c r="Q1999" s="260"/>
      <c r="R1999" s="260"/>
      <c r="S1999" s="260"/>
      <c r="T1999" s="261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T1999" s="262" t="s">
        <v>165</v>
      </c>
      <c r="AU1999" s="262" t="s">
        <v>85</v>
      </c>
      <c r="AV1999" s="14" t="s">
        <v>85</v>
      </c>
      <c r="AW1999" s="14" t="s">
        <v>32</v>
      </c>
      <c r="AX1999" s="14" t="s">
        <v>76</v>
      </c>
      <c r="AY1999" s="262" t="s">
        <v>156</v>
      </c>
    </row>
    <row r="2000" s="13" customFormat="1">
      <c r="A2000" s="13"/>
      <c r="B2000" s="241"/>
      <c r="C2000" s="242"/>
      <c r="D2000" s="243" t="s">
        <v>165</v>
      </c>
      <c r="E2000" s="244" t="s">
        <v>1</v>
      </c>
      <c r="F2000" s="245" t="s">
        <v>658</v>
      </c>
      <c r="G2000" s="242"/>
      <c r="H2000" s="244" t="s">
        <v>1</v>
      </c>
      <c r="I2000" s="246"/>
      <c r="J2000" s="242"/>
      <c r="K2000" s="242"/>
      <c r="L2000" s="247"/>
      <c r="M2000" s="248"/>
      <c r="N2000" s="249"/>
      <c r="O2000" s="249"/>
      <c r="P2000" s="249"/>
      <c r="Q2000" s="249"/>
      <c r="R2000" s="249"/>
      <c r="S2000" s="249"/>
      <c r="T2000" s="250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T2000" s="251" t="s">
        <v>165</v>
      </c>
      <c r="AU2000" s="251" t="s">
        <v>85</v>
      </c>
      <c r="AV2000" s="13" t="s">
        <v>83</v>
      </c>
      <c r="AW2000" s="13" t="s">
        <v>32</v>
      </c>
      <c r="AX2000" s="13" t="s">
        <v>76</v>
      </c>
      <c r="AY2000" s="251" t="s">
        <v>156</v>
      </c>
    </row>
    <row r="2001" s="14" customFormat="1">
      <c r="A2001" s="14"/>
      <c r="B2001" s="252"/>
      <c r="C2001" s="253"/>
      <c r="D2001" s="243" t="s">
        <v>165</v>
      </c>
      <c r="E2001" s="254" t="s">
        <v>1</v>
      </c>
      <c r="F2001" s="255" t="s">
        <v>899</v>
      </c>
      <c r="G2001" s="253"/>
      <c r="H2001" s="256">
        <v>56.450000000000003</v>
      </c>
      <c r="I2001" s="257"/>
      <c r="J2001" s="253"/>
      <c r="K2001" s="253"/>
      <c r="L2001" s="258"/>
      <c r="M2001" s="259"/>
      <c r="N2001" s="260"/>
      <c r="O2001" s="260"/>
      <c r="P2001" s="260"/>
      <c r="Q2001" s="260"/>
      <c r="R2001" s="260"/>
      <c r="S2001" s="260"/>
      <c r="T2001" s="261"/>
      <c r="U2001" s="14"/>
      <c r="V2001" s="14"/>
      <c r="W2001" s="14"/>
      <c r="X2001" s="14"/>
      <c r="Y2001" s="14"/>
      <c r="Z2001" s="14"/>
      <c r="AA2001" s="14"/>
      <c r="AB2001" s="14"/>
      <c r="AC2001" s="14"/>
      <c r="AD2001" s="14"/>
      <c r="AE2001" s="14"/>
      <c r="AT2001" s="262" t="s">
        <v>165</v>
      </c>
      <c r="AU2001" s="262" t="s">
        <v>85</v>
      </c>
      <c r="AV2001" s="14" t="s">
        <v>85</v>
      </c>
      <c r="AW2001" s="14" t="s">
        <v>32</v>
      </c>
      <c r="AX2001" s="14" t="s">
        <v>76</v>
      </c>
      <c r="AY2001" s="262" t="s">
        <v>156</v>
      </c>
    </row>
    <row r="2002" s="13" customFormat="1">
      <c r="A2002" s="13"/>
      <c r="B2002" s="241"/>
      <c r="C2002" s="242"/>
      <c r="D2002" s="243" t="s">
        <v>165</v>
      </c>
      <c r="E2002" s="244" t="s">
        <v>1</v>
      </c>
      <c r="F2002" s="245" t="s">
        <v>659</v>
      </c>
      <c r="G2002" s="242"/>
      <c r="H2002" s="244" t="s">
        <v>1</v>
      </c>
      <c r="I2002" s="246"/>
      <c r="J2002" s="242"/>
      <c r="K2002" s="242"/>
      <c r="L2002" s="247"/>
      <c r="M2002" s="248"/>
      <c r="N2002" s="249"/>
      <c r="O2002" s="249"/>
      <c r="P2002" s="249"/>
      <c r="Q2002" s="249"/>
      <c r="R2002" s="249"/>
      <c r="S2002" s="249"/>
      <c r="T2002" s="250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T2002" s="251" t="s">
        <v>165</v>
      </c>
      <c r="AU2002" s="251" t="s">
        <v>85</v>
      </c>
      <c r="AV2002" s="13" t="s">
        <v>83</v>
      </c>
      <c r="AW2002" s="13" t="s">
        <v>32</v>
      </c>
      <c r="AX2002" s="13" t="s">
        <v>76</v>
      </c>
      <c r="AY2002" s="251" t="s">
        <v>156</v>
      </c>
    </row>
    <row r="2003" s="14" customFormat="1">
      <c r="A2003" s="14"/>
      <c r="B2003" s="252"/>
      <c r="C2003" s="253"/>
      <c r="D2003" s="243" t="s">
        <v>165</v>
      </c>
      <c r="E2003" s="254" t="s">
        <v>1</v>
      </c>
      <c r="F2003" s="255" t="s">
        <v>900</v>
      </c>
      <c r="G2003" s="253"/>
      <c r="H2003" s="256">
        <v>11.25</v>
      </c>
      <c r="I2003" s="257"/>
      <c r="J2003" s="253"/>
      <c r="K2003" s="253"/>
      <c r="L2003" s="258"/>
      <c r="M2003" s="259"/>
      <c r="N2003" s="260"/>
      <c r="O2003" s="260"/>
      <c r="P2003" s="260"/>
      <c r="Q2003" s="260"/>
      <c r="R2003" s="260"/>
      <c r="S2003" s="260"/>
      <c r="T2003" s="261"/>
      <c r="U2003" s="14"/>
      <c r="V2003" s="14"/>
      <c r="W2003" s="14"/>
      <c r="X2003" s="14"/>
      <c r="Y2003" s="14"/>
      <c r="Z2003" s="14"/>
      <c r="AA2003" s="14"/>
      <c r="AB2003" s="14"/>
      <c r="AC2003" s="14"/>
      <c r="AD2003" s="14"/>
      <c r="AE2003" s="14"/>
      <c r="AT2003" s="262" t="s">
        <v>165</v>
      </c>
      <c r="AU2003" s="262" t="s">
        <v>85</v>
      </c>
      <c r="AV2003" s="14" t="s">
        <v>85</v>
      </c>
      <c r="AW2003" s="14" t="s">
        <v>32</v>
      </c>
      <c r="AX2003" s="14" t="s">
        <v>76</v>
      </c>
      <c r="AY2003" s="262" t="s">
        <v>156</v>
      </c>
    </row>
    <row r="2004" s="13" customFormat="1">
      <c r="A2004" s="13"/>
      <c r="B2004" s="241"/>
      <c r="C2004" s="242"/>
      <c r="D2004" s="243" t="s">
        <v>165</v>
      </c>
      <c r="E2004" s="244" t="s">
        <v>1</v>
      </c>
      <c r="F2004" s="245" t="s">
        <v>662</v>
      </c>
      <c r="G2004" s="242"/>
      <c r="H2004" s="244" t="s">
        <v>1</v>
      </c>
      <c r="I2004" s="246"/>
      <c r="J2004" s="242"/>
      <c r="K2004" s="242"/>
      <c r="L2004" s="247"/>
      <c r="M2004" s="248"/>
      <c r="N2004" s="249"/>
      <c r="O2004" s="249"/>
      <c r="P2004" s="249"/>
      <c r="Q2004" s="249"/>
      <c r="R2004" s="249"/>
      <c r="S2004" s="249"/>
      <c r="T2004" s="250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51" t="s">
        <v>165</v>
      </c>
      <c r="AU2004" s="251" t="s">
        <v>85</v>
      </c>
      <c r="AV2004" s="13" t="s">
        <v>83</v>
      </c>
      <c r="AW2004" s="13" t="s">
        <v>32</v>
      </c>
      <c r="AX2004" s="13" t="s">
        <v>76</v>
      </c>
      <c r="AY2004" s="251" t="s">
        <v>156</v>
      </c>
    </row>
    <row r="2005" s="14" customFormat="1">
      <c r="A2005" s="14"/>
      <c r="B2005" s="252"/>
      <c r="C2005" s="253"/>
      <c r="D2005" s="243" t="s">
        <v>165</v>
      </c>
      <c r="E2005" s="254" t="s">
        <v>1</v>
      </c>
      <c r="F2005" s="255" t="s">
        <v>901</v>
      </c>
      <c r="G2005" s="253"/>
      <c r="H2005" s="256">
        <v>34.700000000000003</v>
      </c>
      <c r="I2005" s="257"/>
      <c r="J2005" s="253"/>
      <c r="K2005" s="253"/>
      <c r="L2005" s="258"/>
      <c r="M2005" s="259"/>
      <c r="N2005" s="260"/>
      <c r="O2005" s="260"/>
      <c r="P2005" s="260"/>
      <c r="Q2005" s="260"/>
      <c r="R2005" s="260"/>
      <c r="S2005" s="260"/>
      <c r="T2005" s="261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T2005" s="262" t="s">
        <v>165</v>
      </c>
      <c r="AU2005" s="262" t="s">
        <v>85</v>
      </c>
      <c r="AV2005" s="14" t="s">
        <v>85</v>
      </c>
      <c r="AW2005" s="14" t="s">
        <v>32</v>
      </c>
      <c r="AX2005" s="14" t="s">
        <v>76</v>
      </c>
      <c r="AY2005" s="262" t="s">
        <v>156</v>
      </c>
    </row>
    <row r="2006" s="13" customFormat="1">
      <c r="A2006" s="13"/>
      <c r="B2006" s="241"/>
      <c r="C2006" s="242"/>
      <c r="D2006" s="243" t="s">
        <v>165</v>
      </c>
      <c r="E2006" s="244" t="s">
        <v>1</v>
      </c>
      <c r="F2006" s="245" t="s">
        <v>556</v>
      </c>
      <c r="G2006" s="242"/>
      <c r="H2006" s="244" t="s">
        <v>1</v>
      </c>
      <c r="I2006" s="246"/>
      <c r="J2006" s="242"/>
      <c r="K2006" s="242"/>
      <c r="L2006" s="247"/>
      <c r="M2006" s="248"/>
      <c r="N2006" s="249"/>
      <c r="O2006" s="249"/>
      <c r="P2006" s="249"/>
      <c r="Q2006" s="249"/>
      <c r="R2006" s="249"/>
      <c r="S2006" s="249"/>
      <c r="T2006" s="250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T2006" s="251" t="s">
        <v>165</v>
      </c>
      <c r="AU2006" s="251" t="s">
        <v>85</v>
      </c>
      <c r="AV2006" s="13" t="s">
        <v>83</v>
      </c>
      <c r="AW2006" s="13" t="s">
        <v>32</v>
      </c>
      <c r="AX2006" s="13" t="s">
        <v>76</v>
      </c>
      <c r="AY2006" s="251" t="s">
        <v>156</v>
      </c>
    </row>
    <row r="2007" s="13" customFormat="1">
      <c r="A2007" s="13"/>
      <c r="B2007" s="241"/>
      <c r="C2007" s="242"/>
      <c r="D2007" s="243" t="s">
        <v>165</v>
      </c>
      <c r="E2007" s="244" t="s">
        <v>1</v>
      </c>
      <c r="F2007" s="245" t="s">
        <v>190</v>
      </c>
      <c r="G2007" s="242"/>
      <c r="H2007" s="244" t="s">
        <v>1</v>
      </c>
      <c r="I2007" s="246"/>
      <c r="J2007" s="242"/>
      <c r="K2007" s="242"/>
      <c r="L2007" s="247"/>
      <c r="M2007" s="248"/>
      <c r="N2007" s="249"/>
      <c r="O2007" s="249"/>
      <c r="P2007" s="249"/>
      <c r="Q2007" s="249"/>
      <c r="R2007" s="249"/>
      <c r="S2007" s="249"/>
      <c r="T2007" s="250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T2007" s="251" t="s">
        <v>165</v>
      </c>
      <c r="AU2007" s="251" t="s">
        <v>85</v>
      </c>
      <c r="AV2007" s="13" t="s">
        <v>83</v>
      </c>
      <c r="AW2007" s="13" t="s">
        <v>32</v>
      </c>
      <c r="AX2007" s="13" t="s">
        <v>76</v>
      </c>
      <c r="AY2007" s="251" t="s">
        <v>156</v>
      </c>
    </row>
    <row r="2008" s="14" customFormat="1">
      <c r="A2008" s="14"/>
      <c r="B2008" s="252"/>
      <c r="C2008" s="253"/>
      <c r="D2008" s="243" t="s">
        <v>165</v>
      </c>
      <c r="E2008" s="254" t="s">
        <v>1</v>
      </c>
      <c r="F2008" s="255" t="s">
        <v>1008</v>
      </c>
      <c r="G2008" s="253"/>
      <c r="H2008" s="256">
        <v>19.699999999999999</v>
      </c>
      <c r="I2008" s="257"/>
      <c r="J2008" s="253"/>
      <c r="K2008" s="253"/>
      <c r="L2008" s="258"/>
      <c r="M2008" s="259"/>
      <c r="N2008" s="260"/>
      <c r="O2008" s="260"/>
      <c r="P2008" s="260"/>
      <c r="Q2008" s="260"/>
      <c r="R2008" s="260"/>
      <c r="S2008" s="260"/>
      <c r="T2008" s="261"/>
      <c r="U2008" s="14"/>
      <c r="V2008" s="14"/>
      <c r="W2008" s="14"/>
      <c r="X2008" s="14"/>
      <c r="Y2008" s="14"/>
      <c r="Z2008" s="14"/>
      <c r="AA2008" s="14"/>
      <c r="AB2008" s="14"/>
      <c r="AC2008" s="14"/>
      <c r="AD2008" s="14"/>
      <c r="AE2008" s="14"/>
      <c r="AT2008" s="262" t="s">
        <v>165</v>
      </c>
      <c r="AU2008" s="262" t="s">
        <v>85</v>
      </c>
      <c r="AV2008" s="14" t="s">
        <v>85</v>
      </c>
      <c r="AW2008" s="14" t="s">
        <v>32</v>
      </c>
      <c r="AX2008" s="14" t="s">
        <v>76</v>
      </c>
      <c r="AY2008" s="262" t="s">
        <v>156</v>
      </c>
    </row>
    <row r="2009" s="15" customFormat="1">
      <c r="A2009" s="15"/>
      <c r="B2009" s="263"/>
      <c r="C2009" s="264"/>
      <c r="D2009" s="243" t="s">
        <v>165</v>
      </c>
      <c r="E2009" s="265" t="s">
        <v>1</v>
      </c>
      <c r="F2009" s="266" t="s">
        <v>168</v>
      </c>
      <c r="G2009" s="264"/>
      <c r="H2009" s="267">
        <v>178.55000000000001</v>
      </c>
      <c r="I2009" s="268"/>
      <c r="J2009" s="264"/>
      <c r="K2009" s="264"/>
      <c r="L2009" s="269"/>
      <c r="M2009" s="270"/>
      <c r="N2009" s="271"/>
      <c r="O2009" s="271"/>
      <c r="P2009" s="271"/>
      <c r="Q2009" s="271"/>
      <c r="R2009" s="271"/>
      <c r="S2009" s="271"/>
      <c r="T2009" s="272"/>
      <c r="U2009" s="15"/>
      <c r="V2009" s="15"/>
      <c r="W2009" s="15"/>
      <c r="X2009" s="15"/>
      <c r="Y2009" s="15"/>
      <c r="Z2009" s="15"/>
      <c r="AA2009" s="15"/>
      <c r="AB2009" s="15"/>
      <c r="AC2009" s="15"/>
      <c r="AD2009" s="15"/>
      <c r="AE2009" s="15"/>
      <c r="AT2009" s="273" t="s">
        <v>165</v>
      </c>
      <c r="AU2009" s="273" t="s">
        <v>85</v>
      </c>
      <c r="AV2009" s="15" t="s">
        <v>163</v>
      </c>
      <c r="AW2009" s="15" t="s">
        <v>32</v>
      </c>
      <c r="AX2009" s="15" t="s">
        <v>83</v>
      </c>
      <c r="AY2009" s="273" t="s">
        <v>156</v>
      </c>
    </row>
    <row r="2010" s="2" customFormat="1" ht="37.8" customHeight="1">
      <c r="A2010" s="38"/>
      <c r="B2010" s="39"/>
      <c r="C2010" s="227" t="s">
        <v>1723</v>
      </c>
      <c r="D2010" s="227" t="s">
        <v>159</v>
      </c>
      <c r="E2010" s="228" t="s">
        <v>1724</v>
      </c>
      <c r="F2010" s="229" t="s">
        <v>1725</v>
      </c>
      <c r="G2010" s="230" t="s">
        <v>162</v>
      </c>
      <c r="H2010" s="231">
        <v>21.399999999999999</v>
      </c>
      <c r="I2010" s="232"/>
      <c r="J2010" s="233">
        <f>ROUND(I2010*H2010,2)</f>
        <v>0</v>
      </c>
      <c r="K2010" s="234"/>
      <c r="L2010" s="44"/>
      <c r="M2010" s="235" t="s">
        <v>1</v>
      </c>
      <c r="N2010" s="236" t="s">
        <v>41</v>
      </c>
      <c r="O2010" s="91"/>
      <c r="P2010" s="237">
        <f>O2010*H2010</f>
        <v>0</v>
      </c>
      <c r="Q2010" s="237">
        <v>0.0049500000000000004</v>
      </c>
      <c r="R2010" s="237">
        <f>Q2010*H2010</f>
        <v>0.10593</v>
      </c>
      <c r="S2010" s="237">
        <v>0</v>
      </c>
      <c r="T2010" s="238">
        <f>S2010*H2010</f>
        <v>0</v>
      </c>
      <c r="U2010" s="38"/>
      <c r="V2010" s="38"/>
      <c r="W2010" s="38"/>
      <c r="X2010" s="38"/>
      <c r="Y2010" s="38"/>
      <c r="Z2010" s="38"/>
      <c r="AA2010" s="38"/>
      <c r="AB2010" s="38"/>
      <c r="AC2010" s="38"/>
      <c r="AD2010" s="38"/>
      <c r="AE2010" s="38"/>
      <c r="AR2010" s="239" t="s">
        <v>222</v>
      </c>
      <c r="AT2010" s="239" t="s">
        <v>159</v>
      </c>
      <c r="AU2010" s="239" t="s">
        <v>85</v>
      </c>
      <c r="AY2010" s="17" t="s">
        <v>156</v>
      </c>
      <c r="BE2010" s="240">
        <f>IF(N2010="základní",J2010,0)</f>
        <v>0</v>
      </c>
      <c r="BF2010" s="240">
        <f>IF(N2010="snížená",J2010,0)</f>
        <v>0</v>
      </c>
      <c r="BG2010" s="240">
        <f>IF(N2010="zákl. přenesená",J2010,0)</f>
        <v>0</v>
      </c>
      <c r="BH2010" s="240">
        <f>IF(N2010="sníž. přenesená",J2010,0)</f>
        <v>0</v>
      </c>
      <c r="BI2010" s="240">
        <f>IF(N2010="nulová",J2010,0)</f>
        <v>0</v>
      </c>
      <c r="BJ2010" s="17" t="s">
        <v>83</v>
      </c>
      <c r="BK2010" s="240">
        <f>ROUND(I2010*H2010,2)</f>
        <v>0</v>
      </c>
      <c r="BL2010" s="17" t="s">
        <v>222</v>
      </c>
      <c r="BM2010" s="239" t="s">
        <v>1726</v>
      </c>
    </row>
    <row r="2011" s="13" customFormat="1">
      <c r="A2011" s="13"/>
      <c r="B2011" s="241"/>
      <c r="C2011" s="242"/>
      <c r="D2011" s="243" t="s">
        <v>165</v>
      </c>
      <c r="E2011" s="244" t="s">
        <v>1</v>
      </c>
      <c r="F2011" s="245" t="s">
        <v>699</v>
      </c>
      <c r="G2011" s="242"/>
      <c r="H2011" s="244" t="s">
        <v>1</v>
      </c>
      <c r="I2011" s="246"/>
      <c r="J2011" s="242"/>
      <c r="K2011" s="242"/>
      <c r="L2011" s="247"/>
      <c r="M2011" s="248"/>
      <c r="N2011" s="249"/>
      <c r="O2011" s="249"/>
      <c r="P2011" s="249"/>
      <c r="Q2011" s="249"/>
      <c r="R2011" s="249"/>
      <c r="S2011" s="249"/>
      <c r="T2011" s="250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T2011" s="251" t="s">
        <v>165</v>
      </c>
      <c r="AU2011" s="251" t="s">
        <v>85</v>
      </c>
      <c r="AV2011" s="13" t="s">
        <v>83</v>
      </c>
      <c r="AW2011" s="13" t="s">
        <v>32</v>
      </c>
      <c r="AX2011" s="13" t="s">
        <v>76</v>
      </c>
      <c r="AY2011" s="251" t="s">
        <v>156</v>
      </c>
    </row>
    <row r="2012" s="14" customFormat="1">
      <c r="A2012" s="14"/>
      <c r="B2012" s="252"/>
      <c r="C2012" s="253"/>
      <c r="D2012" s="243" t="s">
        <v>165</v>
      </c>
      <c r="E2012" s="254" t="s">
        <v>1</v>
      </c>
      <c r="F2012" s="255" t="s">
        <v>913</v>
      </c>
      <c r="G2012" s="253"/>
      <c r="H2012" s="256">
        <v>21.399999999999999</v>
      </c>
      <c r="I2012" s="257"/>
      <c r="J2012" s="253"/>
      <c r="K2012" s="253"/>
      <c r="L2012" s="258"/>
      <c r="M2012" s="259"/>
      <c r="N2012" s="260"/>
      <c r="O2012" s="260"/>
      <c r="P2012" s="260"/>
      <c r="Q2012" s="260"/>
      <c r="R2012" s="260"/>
      <c r="S2012" s="260"/>
      <c r="T2012" s="261"/>
      <c r="U2012" s="14"/>
      <c r="V2012" s="14"/>
      <c r="W2012" s="14"/>
      <c r="X2012" s="14"/>
      <c r="Y2012" s="14"/>
      <c r="Z2012" s="14"/>
      <c r="AA2012" s="14"/>
      <c r="AB2012" s="14"/>
      <c r="AC2012" s="14"/>
      <c r="AD2012" s="14"/>
      <c r="AE2012" s="14"/>
      <c r="AT2012" s="262" t="s">
        <v>165</v>
      </c>
      <c r="AU2012" s="262" t="s">
        <v>85</v>
      </c>
      <c r="AV2012" s="14" t="s">
        <v>85</v>
      </c>
      <c r="AW2012" s="14" t="s">
        <v>32</v>
      </c>
      <c r="AX2012" s="14" t="s">
        <v>76</v>
      </c>
      <c r="AY2012" s="262" t="s">
        <v>156</v>
      </c>
    </row>
    <row r="2013" s="15" customFormat="1">
      <c r="A2013" s="15"/>
      <c r="B2013" s="263"/>
      <c r="C2013" s="264"/>
      <c r="D2013" s="243" t="s">
        <v>165</v>
      </c>
      <c r="E2013" s="265" t="s">
        <v>1</v>
      </c>
      <c r="F2013" s="266" t="s">
        <v>168</v>
      </c>
      <c r="G2013" s="264"/>
      <c r="H2013" s="267">
        <v>21.399999999999999</v>
      </c>
      <c r="I2013" s="268"/>
      <c r="J2013" s="264"/>
      <c r="K2013" s="264"/>
      <c r="L2013" s="269"/>
      <c r="M2013" s="270"/>
      <c r="N2013" s="271"/>
      <c r="O2013" s="271"/>
      <c r="P2013" s="271"/>
      <c r="Q2013" s="271"/>
      <c r="R2013" s="271"/>
      <c r="S2013" s="271"/>
      <c r="T2013" s="272"/>
      <c r="U2013" s="15"/>
      <c r="V2013" s="15"/>
      <c r="W2013" s="15"/>
      <c r="X2013" s="15"/>
      <c r="Y2013" s="15"/>
      <c r="Z2013" s="15"/>
      <c r="AA2013" s="15"/>
      <c r="AB2013" s="15"/>
      <c r="AC2013" s="15"/>
      <c r="AD2013" s="15"/>
      <c r="AE2013" s="15"/>
      <c r="AT2013" s="273" t="s">
        <v>165</v>
      </c>
      <c r="AU2013" s="273" t="s">
        <v>85</v>
      </c>
      <c r="AV2013" s="15" t="s">
        <v>163</v>
      </c>
      <c r="AW2013" s="15" t="s">
        <v>32</v>
      </c>
      <c r="AX2013" s="15" t="s">
        <v>83</v>
      </c>
      <c r="AY2013" s="273" t="s">
        <v>156</v>
      </c>
    </row>
    <row r="2014" s="2" customFormat="1" ht="16.5" customHeight="1">
      <c r="A2014" s="38"/>
      <c r="B2014" s="39"/>
      <c r="C2014" s="227" t="s">
        <v>1727</v>
      </c>
      <c r="D2014" s="227" t="s">
        <v>159</v>
      </c>
      <c r="E2014" s="228" t="s">
        <v>1728</v>
      </c>
      <c r="F2014" s="229" t="s">
        <v>1729</v>
      </c>
      <c r="G2014" s="230" t="s">
        <v>235</v>
      </c>
      <c r="H2014" s="231">
        <v>60</v>
      </c>
      <c r="I2014" s="232"/>
      <c r="J2014" s="233">
        <f>ROUND(I2014*H2014,2)</f>
        <v>0</v>
      </c>
      <c r="K2014" s="234"/>
      <c r="L2014" s="44"/>
      <c r="M2014" s="235" t="s">
        <v>1</v>
      </c>
      <c r="N2014" s="236" t="s">
        <v>41</v>
      </c>
      <c r="O2014" s="91"/>
      <c r="P2014" s="237">
        <f>O2014*H2014</f>
        <v>0</v>
      </c>
      <c r="Q2014" s="237">
        <v>0.0011999999999999999</v>
      </c>
      <c r="R2014" s="237">
        <f>Q2014*H2014</f>
        <v>0.071999999999999995</v>
      </c>
      <c r="S2014" s="237">
        <v>0</v>
      </c>
      <c r="T2014" s="238">
        <f>S2014*H2014</f>
        <v>0</v>
      </c>
      <c r="U2014" s="38"/>
      <c r="V2014" s="38"/>
      <c r="W2014" s="38"/>
      <c r="X2014" s="38"/>
      <c r="Y2014" s="38"/>
      <c r="Z2014" s="38"/>
      <c r="AA2014" s="38"/>
      <c r="AB2014" s="38"/>
      <c r="AC2014" s="38"/>
      <c r="AD2014" s="38"/>
      <c r="AE2014" s="38"/>
      <c r="AR2014" s="239" t="s">
        <v>222</v>
      </c>
      <c r="AT2014" s="239" t="s">
        <v>159</v>
      </c>
      <c r="AU2014" s="239" t="s">
        <v>85</v>
      </c>
      <c r="AY2014" s="17" t="s">
        <v>156</v>
      </c>
      <c r="BE2014" s="240">
        <f>IF(N2014="základní",J2014,0)</f>
        <v>0</v>
      </c>
      <c r="BF2014" s="240">
        <f>IF(N2014="snížená",J2014,0)</f>
        <v>0</v>
      </c>
      <c r="BG2014" s="240">
        <f>IF(N2014="zákl. přenesená",J2014,0)</f>
        <v>0</v>
      </c>
      <c r="BH2014" s="240">
        <f>IF(N2014="sníž. přenesená",J2014,0)</f>
        <v>0</v>
      </c>
      <c r="BI2014" s="240">
        <f>IF(N2014="nulová",J2014,0)</f>
        <v>0</v>
      </c>
      <c r="BJ2014" s="17" t="s">
        <v>83</v>
      </c>
      <c r="BK2014" s="240">
        <f>ROUND(I2014*H2014,2)</f>
        <v>0</v>
      </c>
      <c r="BL2014" s="17" t="s">
        <v>222</v>
      </c>
      <c r="BM2014" s="239" t="s">
        <v>1730</v>
      </c>
    </row>
    <row r="2015" s="13" customFormat="1">
      <c r="A2015" s="13"/>
      <c r="B2015" s="241"/>
      <c r="C2015" s="242"/>
      <c r="D2015" s="243" t="s">
        <v>165</v>
      </c>
      <c r="E2015" s="244" t="s">
        <v>1</v>
      </c>
      <c r="F2015" s="245" t="s">
        <v>699</v>
      </c>
      <c r="G2015" s="242"/>
      <c r="H2015" s="244" t="s">
        <v>1</v>
      </c>
      <c r="I2015" s="246"/>
      <c r="J2015" s="242"/>
      <c r="K2015" s="242"/>
      <c r="L2015" s="247"/>
      <c r="M2015" s="248"/>
      <c r="N2015" s="249"/>
      <c r="O2015" s="249"/>
      <c r="P2015" s="249"/>
      <c r="Q2015" s="249"/>
      <c r="R2015" s="249"/>
      <c r="S2015" s="249"/>
      <c r="T2015" s="250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51" t="s">
        <v>165</v>
      </c>
      <c r="AU2015" s="251" t="s">
        <v>85</v>
      </c>
      <c r="AV2015" s="13" t="s">
        <v>83</v>
      </c>
      <c r="AW2015" s="13" t="s">
        <v>32</v>
      </c>
      <c r="AX2015" s="13" t="s">
        <v>76</v>
      </c>
      <c r="AY2015" s="251" t="s">
        <v>156</v>
      </c>
    </row>
    <row r="2016" s="13" customFormat="1">
      <c r="A2016" s="13"/>
      <c r="B2016" s="241"/>
      <c r="C2016" s="242"/>
      <c r="D2016" s="243" t="s">
        <v>165</v>
      </c>
      <c r="E2016" s="244" t="s">
        <v>1</v>
      </c>
      <c r="F2016" s="245" t="s">
        <v>646</v>
      </c>
      <c r="G2016" s="242"/>
      <c r="H2016" s="244" t="s">
        <v>1</v>
      </c>
      <c r="I2016" s="246"/>
      <c r="J2016" s="242"/>
      <c r="K2016" s="242"/>
      <c r="L2016" s="247"/>
      <c r="M2016" s="248"/>
      <c r="N2016" s="249"/>
      <c r="O2016" s="249"/>
      <c r="P2016" s="249"/>
      <c r="Q2016" s="249"/>
      <c r="R2016" s="249"/>
      <c r="S2016" s="249"/>
      <c r="T2016" s="250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T2016" s="251" t="s">
        <v>165</v>
      </c>
      <c r="AU2016" s="251" t="s">
        <v>85</v>
      </c>
      <c r="AV2016" s="13" t="s">
        <v>83</v>
      </c>
      <c r="AW2016" s="13" t="s">
        <v>32</v>
      </c>
      <c r="AX2016" s="13" t="s">
        <v>76</v>
      </c>
      <c r="AY2016" s="251" t="s">
        <v>156</v>
      </c>
    </row>
    <row r="2017" s="14" customFormat="1">
      <c r="A2017" s="14"/>
      <c r="B2017" s="252"/>
      <c r="C2017" s="253"/>
      <c r="D2017" s="243" t="s">
        <v>165</v>
      </c>
      <c r="E2017" s="254" t="s">
        <v>1</v>
      </c>
      <c r="F2017" s="255" t="s">
        <v>1731</v>
      </c>
      <c r="G2017" s="253"/>
      <c r="H2017" s="256">
        <v>28.800000000000001</v>
      </c>
      <c r="I2017" s="257"/>
      <c r="J2017" s="253"/>
      <c r="K2017" s="253"/>
      <c r="L2017" s="258"/>
      <c r="M2017" s="259"/>
      <c r="N2017" s="260"/>
      <c r="O2017" s="260"/>
      <c r="P2017" s="260"/>
      <c r="Q2017" s="260"/>
      <c r="R2017" s="260"/>
      <c r="S2017" s="260"/>
      <c r="T2017" s="261"/>
      <c r="U2017" s="14"/>
      <c r="V2017" s="14"/>
      <c r="W2017" s="14"/>
      <c r="X2017" s="14"/>
      <c r="Y2017" s="14"/>
      <c r="Z2017" s="14"/>
      <c r="AA2017" s="14"/>
      <c r="AB2017" s="14"/>
      <c r="AC2017" s="14"/>
      <c r="AD2017" s="14"/>
      <c r="AE2017" s="14"/>
      <c r="AT2017" s="262" t="s">
        <v>165</v>
      </c>
      <c r="AU2017" s="262" t="s">
        <v>85</v>
      </c>
      <c r="AV2017" s="14" t="s">
        <v>85</v>
      </c>
      <c r="AW2017" s="14" t="s">
        <v>32</v>
      </c>
      <c r="AX2017" s="14" t="s">
        <v>76</v>
      </c>
      <c r="AY2017" s="262" t="s">
        <v>156</v>
      </c>
    </row>
    <row r="2018" s="14" customFormat="1">
      <c r="A2018" s="14"/>
      <c r="B2018" s="252"/>
      <c r="C2018" s="253"/>
      <c r="D2018" s="243" t="s">
        <v>165</v>
      </c>
      <c r="E2018" s="254" t="s">
        <v>1</v>
      </c>
      <c r="F2018" s="255" t="s">
        <v>1732</v>
      </c>
      <c r="G2018" s="253"/>
      <c r="H2018" s="256">
        <v>31.199999999999999</v>
      </c>
      <c r="I2018" s="257"/>
      <c r="J2018" s="253"/>
      <c r="K2018" s="253"/>
      <c r="L2018" s="258"/>
      <c r="M2018" s="259"/>
      <c r="N2018" s="260"/>
      <c r="O2018" s="260"/>
      <c r="P2018" s="260"/>
      <c r="Q2018" s="260"/>
      <c r="R2018" s="260"/>
      <c r="S2018" s="260"/>
      <c r="T2018" s="261"/>
      <c r="U2018" s="14"/>
      <c r="V2018" s="14"/>
      <c r="W2018" s="14"/>
      <c r="X2018" s="14"/>
      <c r="Y2018" s="14"/>
      <c r="Z2018" s="14"/>
      <c r="AA2018" s="14"/>
      <c r="AB2018" s="14"/>
      <c r="AC2018" s="14"/>
      <c r="AD2018" s="14"/>
      <c r="AE2018" s="14"/>
      <c r="AT2018" s="262" t="s">
        <v>165</v>
      </c>
      <c r="AU2018" s="262" t="s">
        <v>85</v>
      </c>
      <c r="AV2018" s="14" t="s">
        <v>85</v>
      </c>
      <c r="AW2018" s="14" t="s">
        <v>32</v>
      </c>
      <c r="AX2018" s="14" t="s">
        <v>76</v>
      </c>
      <c r="AY2018" s="262" t="s">
        <v>156</v>
      </c>
    </row>
    <row r="2019" s="15" customFormat="1">
      <c r="A2019" s="15"/>
      <c r="B2019" s="263"/>
      <c r="C2019" s="264"/>
      <c r="D2019" s="243" t="s">
        <v>165</v>
      </c>
      <c r="E2019" s="265" t="s">
        <v>1</v>
      </c>
      <c r="F2019" s="266" t="s">
        <v>168</v>
      </c>
      <c r="G2019" s="264"/>
      <c r="H2019" s="267">
        <v>60</v>
      </c>
      <c r="I2019" s="268"/>
      <c r="J2019" s="264"/>
      <c r="K2019" s="264"/>
      <c r="L2019" s="269"/>
      <c r="M2019" s="270"/>
      <c r="N2019" s="271"/>
      <c r="O2019" s="271"/>
      <c r="P2019" s="271"/>
      <c r="Q2019" s="271"/>
      <c r="R2019" s="271"/>
      <c r="S2019" s="271"/>
      <c r="T2019" s="272"/>
      <c r="U2019" s="15"/>
      <c r="V2019" s="15"/>
      <c r="W2019" s="15"/>
      <c r="X2019" s="15"/>
      <c r="Y2019" s="15"/>
      <c r="Z2019" s="15"/>
      <c r="AA2019" s="15"/>
      <c r="AB2019" s="15"/>
      <c r="AC2019" s="15"/>
      <c r="AD2019" s="15"/>
      <c r="AE2019" s="15"/>
      <c r="AT2019" s="273" t="s">
        <v>165</v>
      </c>
      <c r="AU2019" s="273" t="s">
        <v>85</v>
      </c>
      <c r="AV2019" s="15" t="s">
        <v>163</v>
      </c>
      <c r="AW2019" s="15" t="s">
        <v>32</v>
      </c>
      <c r="AX2019" s="15" t="s">
        <v>83</v>
      </c>
      <c r="AY2019" s="273" t="s">
        <v>156</v>
      </c>
    </row>
    <row r="2020" s="2" customFormat="1" ht="21.75" customHeight="1">
      <c r="A2020" s="38"/>
      <c r="B2020" s="39"/>
      <c r="C2020" s="227" t="s">
        <v>1733</v>
      </c>
      <c r="D2020" s="227" t="s">
        <v>159</v>
      </c>
      <c r="E2020" s="228" t="s">
        <v>1734</v>
      </c>
      <c r="F2020" s="229" t="s">
        <v>1735</v>
      </c>
      <c r="G2020" s="230" t="s">
        <v>162</v>
      </c>
      <c r="H2020" s="231">
        <v>186.91999999999999</v>
      </c>
      <c r="I2020" s="232"/>
      <c r="J2020" s="233">
        <f>ROUND(I2020*H2020,2)</f>
        <v>0</v>
      </c>
      <c r="K2020" s="234"/>
      <c r="L2020" s="44"/>
      <c r="M2020" s="235" t="s">
        <v>1</v>
      </c>
      <c r="N2020" s="236" t="s">
        <v>41</v>
      </c>
      <c r="O2020" s="91"/>
      <c r="P2020" s="237">
        <f>O2020*H2020</f>
        <v>0</v>
      </c>
      <c r="Q2020" s="237">
        <v>0.00029999999999999997</v>
      </c>
      <c r="R2020" s="237">
        <f>Q2020*H2020</f>
        <v>0.056075999999999994</v>
      </c>
      <c r="S2020" s="237">
        <v>0</v>
      </c>
      <c r="T2020" s="238">
        <f>S2020*H2020</f>
        <v>0</v>
      </c>
      <c r="U2020" s="38"/>
      <c r="V2020" s="38"/>
      <c r="W2020" s="38"/>
      <c r="X2020" s="38"/>
      <c r="Y2020" s="38"/>
      <c r="Z2020" s="38"/>
      <c r="AA2020" s="38"/>
      <c r="AB2020" s="38"/>
      <c r="AC2020" s="38"/>
      <c r="AD2020" s="38"/>
      <c r="AE2020" s="38"/>
      <c r="AR2020" s="239" t="s">
        <v>222</v>
      </c>
      <c r="AT2020" s="239" t="s">
        <v>159</v>
      </c>
      <c r="AU2020" s="239" t="s">
        <v>85</v>
      </c>
      <c r="AY2020" s="17" t="s">
        <v>156</v>
      </c>
      <c r="BE2020" s="240">
        <f>IF(N2020="základní",J2020,0)</f>
        <v>0</v>
      </c>
      <c r="BF2020" s="240">
        <f>IF(N2020="snížená",J2020,0)</f>
        <v>0</v>
      </c>
      <c r="BG2020" s="240">
        <f>IF(N2020="zákl. přenesená",J2020,0)</f>
        <v>0</v>
      </c>
      <c r="BH2020" s="240">
        <f>IF(N2020="sníž. přenesená",J2020,0)</f>
        <v>0</v>
      </c>
      <c r="BI2020" s="240">
        <f>IF(N2020="nulová",J2020,0)</f>
        <v>0</v>
      </c>
      <c r="BJ2020" s="17" t="s">
        <v>83</v>
      </c>
      <c r="BK2020" s="240">
        <f>ROUND(I2020*H2020,2)</f>
        <v>0</v>
      </c>
      <c r="BL2020" s="17" t="s">
        <v>222</v>
      </c>
      <c r="BM2020" s="239" t="s">
        <v>1736</v>
      </c>
    </row>
    <row r="2021" s="13" customFormat="1">
      <c r="A2021" s="13"/>
      <c r="B2021" s="241"/>
      <c r="C2021" s="242"/>
      <c r="D2021" s="243" t="s">
        <v>165</v>
      </c>
      <c r="E2021" s="244" t="s">
        <v>1</v>
      </c>
      <c r="F2021" s="245" t="s">
        <v>898</v>
      </c>
      <c r="G2021" s="242"/>
      <c r="H2021" s="244" t="s">
        <v>1</v>
      </c>
      <c r="I2021" s="246"/>
      <c r="J2021" s="242"/>
      <c r="K2021" s="242"/>
      <c r="L2021" s="247"/>
      <c r="M2021" s="248"/>
      <c r="N2021" s="249"/>
      <c r="O2021" s="249"/>
      <c r="P2021" s="249"/>
      <c r="Q2021" s="249"/>
      <c r="R2021" s="249"/>
      <c r="S2021" s="249"/>
      <c r="T2021" s="250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T2021" s="251" t="s">
        <v>165</v>
      </c>
      <c r="AU2021" s="251" t="s">
        <v>85</v>
      </c>
      <c r="AV2021" s="13" t="s">
        <v>83</v>
      </c>
      <c r="AW2021" s="13" t="s">
        <v>32</v>
      </c>
      <c r="AX2021" s="13" t="s">
        <v>76</v>
      </c>
      <c r="AY2021" s="251" t="s">
        <v>156</v>
      </c>
    </row>
    <row r="2022" s="13" customFormat="1">
      <c r="A2022" s="13"/>
      <c r="B2022" s="241"/>
      <c r="C2022" s="242"/>
      <c r="D2022" s="243" t="s">
        <v>165</v>
      </c>
      <c r="E2022" s="244" t="s">
        <v>1</v>
      </c>
      <c r="F2022" s="245" t="s">
        <v>652</v>
      </c>
      <c r="G2022" s="242"/>
      <c r="H2022" s="244" t="s">
        <v>1</v>
      </c>
      <c r="I2022" s="246"/>
      <c r="J2022" s="242"/>
      <c r="K2022" s="242"/>
      <c r="L2022" s="247"/>
      <c r="M2022" s="248"/>
      <c r="N2022" s="249"/>
      <c r="O2022" s="249"/>
      <c r="P2022" s="249"/>
      <c r="Q2022" s="249"/>
      <c r="R2022" s="249"/>
      <c r="S2022" s="249"/>
      <c r="T2022" s="250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  <c r="AE2022" s="13"/>
      <c r="AT2022" s="251" t="s">
        <v>165</v>
      </c>
      <c r="AU2022" s="251" t="s">
        <v>85</v>
      </c>
      <c r="AV2022" s="13" t="s">
        <v>83</v>
      </c>
      <c r="AW2022" s="13" t="s">
        <v>32</v>
      </c>
      <c r="AX2022" s="13" t="s">
        <v>76</v>
      </c>
      <c r="AY2022" s="251" t="s">
        <v>156</v>
      </c>
    </row>
    <row r="2023" s="14" customFormat="1">
      <c r="A2023" s="14"/>
      <c r="B2023" s="252"/>
      <c r="C2023" s="253"/>
      <c r="D2023" s="243" t="s">
        <v>165</v>
      </c>
      <c r="E2023" s="254" t="s">
        <v>1</v>
      </c>
      <c r="F2023" s="255" t="s">
        <v>899</v>
      </c>
      <c r="G2023" s="253"/>
      <c r="H2023" s="256">
        <v>56.450000000000003</v>
      </c>
      <c r="I2023" s="257"/>
      <c r="J2023" s="253"/>
      <c r="K2023" s="253"/>
      <c r="L2023" s="258"/>
      <c r="M2023" s="259"/>
      <c r="N2023" s="260"/>
      <c r="O2023" s="260"/>
      <c r="P2023" s="260"/>
      <c r="Q2023" s="260"/>
      <c r="R2023" s="260"/>
      <c r="S2023" s="260"/>
      <c r="T2023" s="261"/>
      <c r="U2023" s="14"/>
      <c r="V2023" s="14"/>
      <c r="W2023" s="14"/>
      <c r="X2023" s="14"/>
      <c r="Y2023" s="14"/>
      <c r="Z2023" s="14"/>
      <c r="AA2023" s="14"/>
      <c r="AB2023" s="14"/>
      <c r="AC2023" s="14"/>
      <c r="AD2023" s="14"/>
      <c r="AE2023" s="14"/>
      <c r="AT2023" s="262" t="s">
        <v>165</v>
      </c>
      <c r="AU2023" s="262" t="s">
        <v>85</v>
      </c>
      <c r="AV2023" s="14" t="s">
        <v>85</v>
      </c>
      <c r="AW2023" s="14" t="s">
        <v>32</v>
      </c>
      <c r="AX2023" s="14" t="s">
        <v>76</v>
      </c>
      <c r="AY2023" s="262" t="s">
        <v>156</v>
      </c>
    </row>
    <row r="2024" s="13" customFormat="1">
      <c r="A2024" s="13"/>
      <c r="B2024" s="241"/>
      <c r="C2024" s="242"/>
      <c r="D2024" s="243" t="s">
        <v>165</v>
      </c>
      <c r="E2024" s="244" t="s">
        <v>1</v>
      </c>
      <c r="F2024" s="245" t="s">
        <v>658</v>
      </c>
      <c r="G2024" s="242"/>
      <c r="H2024" s="244" t="s">
        <v>1</v>
      </c>
      <c r="I2024" s="246"/>
      <c r="J2024" s="242"/>
      <c r="K2024" s="242"/>
      <c r="L2024" s="247"/>
      <c r="M2024" s="248"/>
      <c r="N2024" s="249"/>
      <c r="O2024" s="249"/>
      <c r="P2024" s="249"/>
      <c r="Q2024" s="249"/>
      <c r="R2024" s="249"/>
      <c r="S2024" s="249"/>
      <c r="T2024" s="250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T2024" s="251" t="s">
        <v>165</v>
      </c>
      <c r="AU2024" s="251" t="s">
        <v>85</v>
      </c>
      <c r="AV2024" s="13" t="s">
        <v>83</v>
      </c>
      <c r="AW2024" s="13" t="s">
        <v>32</v>
      </c>
      <c r="AX2024" s="13" t="s">
        <v>76</v>
      </c>
      <c r="AY2024" s="251" t="s">
        <v>156</v>
      </c>
    </row>
    <row r="2025" s="14" customFormat="1">
      <c r="A2025" s="14"/>
      <c r="B2025" s="252"/>
      <c r="C2025" s="253"/>
      <c r="D2025" s="243" t="s">
        <v>165</v>
      </c>
      <c r="E2025" s="254" t="s">
        <v>1</v>
      </c>
      <c r="F2025" s="255" t="s">
        <v>899</v>
      </c>
      <c r="G2025" s="253"/>
      <c r="H2025" s="256">
        <v>56.450000000000003</v>
      </c>
      <c r="I2025" s="257"/>
      <c r="J2025" s="253"/>
      <c r="K2025" s="253"/>
      <c r="L2025" s="258"/>
      <c r="M2025" s="259"/>
      <c r="N2025" s="260"/>
      <c r="O2025" s="260"/>
      <c r="P2025" s="260"/>
      <c r="Q2025" s="260"/>
      <c r="R2025" s="260"/>
      <c r="S2025" s="260"/>
      <c r="T2025" s="261"/>
      <c r="U2025" s="14"/>
      <c r="V2025" s="14"/>
      <c r="W2025" s="14"/>
      <c r="X2025" s="14"/>
      <c r="Y2025" s="14"/>
      <c r="Z2025" s="14"/>
      <c r="AA2025" s="14"/>
      <c r="AB2025" s="14"/>
      <c r="AC2025" s="14"/>
      <c r="AD2025" s="14"/>
      <c r="AE2025" s="14"/>
      <c r="AT2025" s="262" t="s">
        <v>165</v>
      </c>
      <c r="AU2025" s="262" t="s">
        <v>85</v>
      </c>
      <c r="AV2025" s="14" t="s">
        <v>85</v>
      </c>
      <c r="AW2025" s="14" t="s">
        <v>32</v>
      </c>
      <c r="AX2025" s="14" t="s">
        <v>76</v>
      </c>
      <c r="AY2025" s="262" t="s">
        <v>156</v>
      </c>
    </row>
    <row r="2026" s="13" customFormat="1">
      <c r="A2026" s="13"/>
      <c r="B2026" s="241"/>
      <c r="C2026" s="242"/>
      <c r="D2026" s="243" t="s">
        <v>165</v>
      </c>
      <c r="E2026" s="244" t="s">
        <v>1</v>
      </c>
      <c r="F2026" s="245" t="s">
        <v>659</v>
      </c>
      <c r="G2026" s="242"/>
      <c r="H2026" s="244" t="s">
        <v>1</v>
      </c>
      <c r="I2026" s="246"/>
      <c r="J2026" s="242"/>
      <c r="K2026" s="242"/>
      <c r="L2026" s="247"/>
      <c r="M2026" s="248"/>
      <c r="N2026" s="249"/>
      <c r="O2026" s="249"/>
      <c r="P2026" s="249"/>
      <c r="Q2026" s="249"/>
      <c r="R2026" s="249"/>
      <c r="S2026" s="249"/>
      <c r="T2026" s="250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T2026" s="251" t="s">
        <v>165</v>
      </c>
      <c r="AU2026" s="251" t="s">
        <v>85</v>
      </c>
      <c r="AV2026" s="13" t="s">
        <v>83</v>
      </c>
      <c r="AW2026" s="13" t="s">
        <v>32</v>
      </c>
      <c r="AX2026" s="13" t="s">
        <v>76</v>
      </c>
      <c r="AY2026" s="251" t="s">
        <v>156</v>
      </c>
    </row>
    <row r="2027" s="14" customFormat="1">
      <c r="A2027" s="14"/>
      <c r="B2027" s="252"/>
      <c r="C2027" s="253"/>
      <c r="D2027" s="243" t="s">
        <v>165</v>
      </c>
      <c r="E2027" s="254" t="s">
        <v>1</v>
      </c>
      <c r="F2027" s="255" t="s">
        <v>900</v>
      </c>
      <c r="G2027" s="253"/>
      <c r="H2027" s="256">
        <v>11.25</v>
      </c>
      <c r="I2027" s="257"/>
      <c r="J2027" s="253"/>
      <c r="K2027" s="253"/>
      <c r="L2027" s="258"/>
      <c r="M2027" s="259"/>
      <c r="N2027" s="260"/>
      <c r="O2027" s="260"/>
      <c r="P2027" s="260"/>
      <c r="Q2027" s="260"/>
      <c r="R2027" s="260"/>
      <c r="S2027" s="260"/>
      <c r="T2027" s="261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T2027" s="262" t="s">
        <v>165</v>
      </c>
      <c r="AU2027" s="262" t="s">
        <v>85</v>
      </c>
      <c r="AV2027" s="14" t="s">
        <v>85</v>
      </c>
      <c r="AW2027" s="14" t="s">
        <v>32</v>
      </c>
      <c r="AX2027" s="14" t="s">
        <v>76</v>
      </c>
      <c r="AY2027" s="262" t="s">
        <v>156</v>
      </c>
    </row>
    <row r="2028" s="13" customFormat="1">
      <c r="A2028" s="13"/>
      <c r="B2028" s="241"/>
      <c r="C2028" s="242"/>
      <c r="D2028" s="243" t="s">
        <v>165</v>
      </c>
      <c r="E2028" s="244" t="s">
        <v>1</v>
      </c>
      <c r="F2028" s="245" t="s">
        <v>662</v>
      </c>
      <c r="G2028" s="242"/>
      <c r="H2028" s="244" t="s">
        <v>1</v>
      </c>
      <c r="I2028" s="246"/>
      <c r="J2028" s="242"/>
      <c r="K2028" s="242"/>
      <c r="L2028" s="247"/>
      <c r="M2028" s="248"/>
      <c r="N2028" s="249"/>
      <c r="O2028" s="249"/>
      <c r="P2028" s="249"/>
      <c r="Q2028" s="249"/>
      <c r="R2028" s="249"/>
      <c r="S2028" s="249"/>
      <c r="T2028" s="250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T2028" s="251" t="s">
        <v>165</v>
      </c>
      <c r="AU2028" s="251" t="s">
        <v>85</v>
      </c>
      <c r="AV2028" s="13" t="s">
        <v>83</v>
      </c>
      <c r="AW2028" s="13" t="s">
        <v>32</v>
      </c>
      <c r="AX2028" s="13" t="s">
        <v>76</v>
      </c>
      <c r="AY2028" s="251" t="s">
        <v>156</v>
      </c>
    </row>
    <row r="2029" s="14" customFormat="1">
      <c r="A2029" s="14"/>
      <c r="B2029" s="252"/>
      <c r="C2029" s="253"/>
      <c r="D2029" s="243" t="s">
        <v>165</v>
      </c>
      <c r="E2029" s="254" t="s">
        <v>1</v>
      </c>
      <c r="F2029" s="255" t="s">
        <v>901</v>
      </c>
      <c r="G2029" s="253"/>
      <c r="H2029" s="256">
        <v>34.700000000000003</v>
      </c>
      <c r="I2029" s="257"/>
      <c r="J2029" s="253"/>
      <c r="K2029" s="253"/>
      <c r="L2029" s="258"/>
      <c r="M2029" s="259"/>
      <c r="N2029" s="260"/>
      <c r="O2029" s="260"/>
      <c r="P2029" s="260"/>
      <c r="Q2029" s="260"/>
      <c r="R2029" s="260"/>
      <c r="S2029" s="260"/>
      <c r="T2029" s="261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T2029" s="262" t="s">
        <v>165</v>
      </c>
      <c r="AU2029" s="262" t="s">
        <v>85</v>
      </c>
      <c r="AV2029" s="14" t="s">
        <v>85</v>
      </c>
      <c r="AW2029" s="14" t="s">
        <v>32</v>
      </c>
      <c r="AX2029" s="14" t="s">
        <v>76</v>
      </c>
      <c r="AY2029" s="262" t="s">
        <v>156</v>
      </c>
    </row>
    <row r="2030" s="13" customFormat="1">
      <c r="A2030" s="13"/>
      <c r="B2030" s="241"/>
      <c r="C2030" s="242"/>
      <c r="D2030" s="243" t="s">
        <v>165</v>
      </c>
      <c r="E2030" s="244" t="s">
        <v>1</v>
      </c>
      <c r="F2030" s="245" t="s">
        <v>556</v>
      </c>
      <c r="G2030" s="242"/>
      <c r="H2030" s="244" t="s">
        <v>1</v>
      </c>
      <c r="I2030" s="246"/>
      <c r="J2030" s="242"/>
      <c r="K2030" s="242"/>
      <c r="L2030" s="247"/>
      <c r="M2030" s="248"/>
      <c r="N2030" s="249"/>
      <c r="O2030" s="249"/>
      <c r="P2030" s="249"/>
      <c r="Q2030" s="249"/>
      <c r="R2030" s="249"/>
      <c r="S2030" s="249"/>
      <c r="T2030" s="250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  <c r="AE2030" s="13"/>
      <c r="AT2030" s="251" t="s">
        <v>165</v>
      </c>
      <c r="AU2030" s="251" t="s">
        <v>85</v>
      </c>
      <c r="AV2030" s="13" t="s">
        <v>83</v>
      </c>
      <c r="AW2030" s="13" t="s">
        <v>32</v>
      </c>
      <c r="AX2030" s="13" t="s">
        <v>76</v>
      </c>
      <c r="AY2030" s="251" t="s">
        <v>156</v>
      </c>
    </row>
    <row r="2031" s="13" customFormat="1">
      <c r="A2031" s="13"/>
      <c r="B2031" s="241"/>
      <c r="C2031" s="242"/>
      <c r="D2031" s="243" t="s">
        <v>165</v>
      </c>
      <c r="E2031" s="244" t="s">
        <v>1</v>
      </c>
      <c r="F2031" s="245" t="s">
        <v>190</v>
      </c>
      <c r="G2031" s="242"/>
      <c r="H2031" s="244" t="s">
        <v>1</v>
      </c>
      <c r="I2031" s="246"/>
      <c r="J2031" s="242"/>
      <c r="K2031" s="242"/>
      <c r="L2031" s="247"/>
      <c r="M2031" s="248"/>
      <c r="N2031" s="249"/>
      <c r="O2031" s="249"/>
      <c r="P2031" s="249"/>
      <c r="Q2031" s="249"/>
      <c r="R2031" s="249"/>
      <c r="S2031" s="249"/>
      <c r="T2031" s="250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T2031" s="251" t="s">
        <v>165</v>
      </c>
      <c r="AU2031" s="251" t="s">
        <v>85</v>
      </c>
      <c r="AV2031" s="13" t="s">
        <v>83</v>
      </c>
      <c r="AW2031" s="13" t="s">
        <v>32</v>
      </c>
      <c r="AX2031" s="13" t="s">
        <v>76</v>
      </c>
      <c r="AY2031" s="251" t="s">
        <v>156</v>
      </c>
    </row>
    <row r="2032" s="14" customFormat="1">
      <c r="A2032" s="14"/>
      <c r="B2032" s="252"/>
      <c r="C2032" s="253"/>
      <c r="D2032" s="243" t="s">
        <v>165</v>
      </c>
      <c r="E2032" s="254" t="s">
        <v>1</v>
      </c>
      <c r="F2032" s="255" t="s">
        <v>1008</v>
      </c>
      <c r="G2032" s="253"/>
      <c r="H2032" s="256">
        <v>19.699999999999999</v>
      </c>
      <c r="I2032" s="257"/>
      <c r="J2032" s="253"/>
      <c r="K2032" s="253"/>
      <c r="L2032" s="258"/>
      <c r="M2032" s="259"/>
      <c r="N2032" s="260"/>
      <c r="O2032" s="260"/>
      <c r="P2032" s="260"/>
      <c r="Q2032" s="260"/>
      <c r="R2032" s="260"/>
      <c r="S2032" s="260"/>
      <c r="T2032" s="261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T2032" s="262" t="s">
        <v>165</v>
      </c>
      <c r="AU2032" s="262" t="s">
        <v>85</v>
      </c>
      <c r="AV2032" s="14" t="s">
        <v>85</v>
      </c>
      <c r="AW2032" s="14" t="s">
        <v>32</v>
      </c>
      <c r="AX2032" s="14" t="s">
        <v>76</v>
      </c>
      <c r="AY2032" s="262" t="s">
        <v>156</v>
      </c>
    </row>
    <row r="2033" s="13" customFormat="1">
      <c r="A2033" s="13"/>
      <c r="B2033" s="241"/>
      <c r="C2033" s="242"/>
      <c r="D2033" s="243" t="s">
        <v>165</v>
      </c>
      <c r="E2033" s="244" t="s">
        <v>1</v>
      </c>
      <c r="F2033" s="245" t="s">
        <v>699</v>
      </c>
      <c r="G2033" s="242"/>
      <c r="H2033" s="244" t="s">
        <v>1</v>
      </c>
      <c r="I2033" s="246"/>
      <c r="J2033" s="242"/>
      <c r="K2033" s="242"/>
      <c r="L2033" s="247"/>
      <c r="M2033" s="248"/>
      <c r="N2033" s="249"/>
      <c r="O2033" s="249"/>
      <c r="P2033" s="249"/>
      <c r="Q2033" s="249"/>
      <c r="R2033" s="249"/>
      <c r="S2033" s="249"/>
      <c r="T2033" s="250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T2033" s="251" t="s">
        <v>165</v>
      </c>
      <c r="AU2033" s="251" t="s">
        <v>85</v>
      </c>
      <c r="AV2033" s="13" t="s">
        <v>83</v>
      </c>
      <c r="AW2033" s="13" t="s">
        <v>32</v>
      </c>
      <c r="AX2033" s="13" t="s">
        <v>76</v>
      </c>
      <c r="AY2033" s="251" t="s">
        <v>156</v>
      </c>
    </row>
    <row r="2034" s="14" customFormat="1">
      <c r="A2034" s="14"/>
      <c r="B2034" s="252"/>
      <c r="C2034" s="253"/>
      <c r="D2034" s="243" t="s">
        <v>165</v>
      </c>
      <c r="E2034" s="254" t="s">
        <v>1</v>
      </c>
      <c r="F2034" s="255" t="s">
        <v>1737</v>
      </c>
      <c r="G2034" s="253"/>
      <c r="H2034" s="256">
        <v>2.556</v>
      </c>
      <c r="I2034" s="257"/>
      <c r="J2034" s="253"/>
      <c r="K2034" s="253"/>
      <c r="L2034" s="258"/>
      <c r="M2034" s="259"/>
      <c r="N2034" s="260"/>
      <c r="O2034" s="260"/>
      <c r="P2034" s="260"/>
      <c r="Q2034" s="260"/>
      <c r="R2034" s="260"/>
      <c r="S2034" s="260"/>
      <c r="T2034" s="261"/>
      <c r="U2034" s="14"/>
      <c r="V2034" s="14"/>
      <c r="W2034" s="14"/>
      <c r="X2034" s="14"/>
      <c r="Y2034" s="14"/>
      <c r="Z2034" s="14"/>
      <c r="AA2034" s="14"/>
      <c r="AB2034" s="14"/>
      <c r="AC2034" s="14"/>
      <c r="AD2034" s="14"/>
      <c r="AE2034" s="14"/>
      <c r="AT2034" s="262" t="s">
        <v>165</v>
      </c>
      <c r="AU2034" s="262" t="s">
        <v>85</v>
      </c>
      <c r="AV2034" s="14" t="s">
        <v>85</v>
      </c>
      <c r="AW2034" s="14" t="s">
        <v>32</v>
      </c>
      <c r="AX2034" s="14" t="s">
        <v>76</v>
      </c>
      <c r="AY2034" s="262" t="s">
        <v>156</v>
      </c>
    </row>
    <row r="2035" s="14" customFormat="1">
      <c r="A2035" s="14"/>
      <c r="B2035" s="252"/>
      <c r="C2035" s="253"/>
      <c r="D2035" s="243" t="s">
        <v>165</v>
      </c>
      <c r="E2035" s="254" t="s">
        <v>1</v>
      </c>
      <c r="F2035" s="255" t="s">
        <v>1738</v>
      </c>
      <c r="G2035" s="253"/>
      <c r="H2035" s="256">
        <v>1.8839999999999999</v>
      </c>
      <c r="I2035" s="257"/>
      <c r="J2035" s="253"/>
      <c r="K2035" s="253"/>
      <c r="L2035" s="258"/>
      <c r="M2035" s="259"/>
      <c r="N2035" s="260"/>
      <c r="O2035" s="260"/>
      <c r="P2035" s="260"/>
      <c r="Q2035" s="260"/>
      <c r="R2035" s="260"/>
      <c r="S2035" s="260"/>
      <c r="T2035" s="261"/>
      <c r="U2035" s="14"/>
      <c r="V2035" s="14"/>
      <c r="W2035" s="14"/>
      <c r="X2035" s="14"/>
      <c r="Y2035" s="14"/>
      <c r="Z2035" s="14"/>
      <c r="AA2035" s="14"/>
      <c r="AB2035" s="14"/>
      <c r="AC2035" s="14"/>
      <c r="AD2035" s="14"/>
      <c r="AE2035" s="14"/>
      <c r="AT2035" s="262" t="s">
        <v>165</v>
      </c>
      <c r="AU2035" s="262" t="s">
        <v>85</v>
      </c>
      <c r="AV2035" s="14" t="s">
        <v>85</v>
      </c>
      <c r="AW2035" s="14" t="s">
        <v>32</v>
      </c>
      <c r="AX2035" s="14" t="s">
        <v>76</v>
      </c>
      <c r="AY2035" s="262" t="s">
        <v>156</v>
      </c>
    </row>
    <row r="2036" s="14" customFormat="1">
      <c r="A2036" s="14"/>
      <c r="B2036" s="252"/>
      <c r="C2036" s="253"/>
      <c r="D2036" s="243" t="s">
        <v>165</v>
      </c>
      <c r="E2036" s="254" t="s">
        <v>1</v>
      </c>
      <c r="F2036" s="255" t="s">
        <v>1739</v>
      </c>
      <c r="G2036" s="253"/>
      <c r="H2036" s="256">
        <v>3.9300000000000002</v>
      </c>
      <c r="I2036" s="257"/>
      <c r="J2036" s="253"/>
      <c r="K2036" s="253"/>
      <c r="L2036" s="258"/>
      <c r="M2036" s="259"/>
      <c r="N2036" s="260"/>
      <c r="O2036" s="260"/>
      <c r="P2036" s="260"/>
      <c r="Q2036" s="260"/>
      <c r="R2036" s="260"/>
      <c r="S2036" s="260"/>
      <c r="T2036" s="261"/>
      <c r="U2036" s="14"/>
      <c r="V2036" s="14"/>
      <c r="W2036" s="14"/>
      <c r="X2036" s="14"/>
      <c r="Y2036" s="14"/>
      <c r="Z2036" s="14"/>
      <c r="AA2036" s="14"/>
      <c r="AB2036" s="14"/>
      <c r="AC2036" s="14"/>
      <c r="AD2036" s="14"/>
      <c r="AE2036" s="14"/>
      <c r="AT2036" s="262" t="s">
        <v>165</v>
      </c>
      <c r="AU2036" s="262" t="s">
        <v>85</v>
      </c>
      <c r="AV2036" s="14" t="s">
        <v>85</v>
      </c>
      <c r="AW2036" s="14" t="s">
        <v>32</v>
      </c>
      <c r="AX2036" s="14" t="s">
        <v>76</v>
      </c>
      <c r="AY2036" s="262" t="s">
        <v>156</v>
      </c>
    </row>
    <row r="2037" s="15" customFormat="1">
      <c r="A2037" s="15"/>
      <c r="B2037" s="263"/>
      <c r="C2037" s="264"/>
      <c r="D2037" s="243" t="s">
        <v>165</v>
      </c>
      <c r="E2037" s="265" t="s">
        <v>1</v>
      </c>
      <c r="F2037" s="266" t="s">
        <v>168</v>
      </c>
      <c r="G2037" s="264"/>
      <c r="H2037" s="267">
        <v>186.92000000000002</v>
      </c>
      <c r="I2037" s="268"/>
      <c r="J2037" s="264"/>
      <c r="K2037" s="264"/>
      <c r="L2037" s="269"/>
      <c r="M2037" s="270"/>
      <c r="N2037" s="271"/>
      <c r="O2037" s="271"/>
      <c r="P2037" s="271"/>
      <c r="Q2037" s="271"/>
      <c r="R2037" s="271"/>
      <c r="S2037" s="271"/>
      <c r="T2037" s="272"/>
      <c r="U2037" s="15"/>
      <c r="V2037" s="15"/>
      <c r="W2037" s="15"/>
      <c r="X2037" s="15"/>
      <c r="Y2037" s="15"/>
      <c r="Z2037" s="15"/>
      <c r="AA2037" s="15"/>
      <c r="AB2037" s="15"/>
      <c r="AC2037" s="15"/>
      <c r="AD2037" s="15"/>
      <c r="AE2037" s="15"/>
      <c r="AT2037" s="273" t="s">
        <v>165</v>
      </c>
      <c r="AU2037" s="273" t="s">
        <v>85</v>
      </c>
      <c r="AV2037" s="15" t="s">
        <v>163</v>
      </c>
      <c r="AW2037" s="15" t="s">
        <v>32</v>
      </c>
      <c r="AX2037" s="15" t="s">
        <v>83</v>
      </c>
      <c r="AY2037" s="273" t="s">
        <v>156</v>
      </c>
    </row>
    <row r="2038" s="2" customFormat="1" ht="16.5" customHeight="1">
      <c r="A2038" s="38"/>
      <c r="B2038" s="39"/>
      <c r="C2038" s="277" t="s">
        <v>1740</v>
      </c>
      <c r="D2038" s="277" t="s">
        <v>355</v>
      </c>
      <c r="E2038" s="278" t="s">
        <v>1741</v>
      </c>
      <c r="F2038" s="279" t="s">
        <v>1742</v>
      </c>
      <c r="G2038" s="280" t="s">
        <v>162</v>
      </c>
      <c r="H2038" s="281">
        <v>205.612</v>
      </c>
      <c r="I2038" s="282"/>
      <c r="J2038" s="283">
        <f>ROUND(I2038*H2038,2)</f>
        <v>0</v>
      </c>
      <c r="K2038" s="284"/>
      <c r="L2038" s="285"/>
      <c r="M2038" s="286" t="s">
        <v>1</v>
      </c>
      <c r="N2038" s="287" t="s">
        <v>41</v>
      </c>
      <c r="O2038" s="91"/>
      <c r="P2038" s="237">
        <f>O2038*H2038</f>
        <v>0</v>
      </c>
      <c r="Q2038" s="237">
        <v>0.0036800000000000001</v>
      </c>
      <c r="R2038" s="237">
        <f>Q2038*H2038</f>
        <v>0.75665216000000002</v>
      </c>
      <c r="S2038" s="237">
        <v>0</v>
      </c>
      <c r="T2038" s="238">
        <f>S2038*H2038</f>
        <v>0</v>
      </c>
      <c r="U2038" s="38"/>
      <c r="V2038" s="38"/>
      <c r="W2038" s="38"/>
      <c r="X2038" s="38"/>
      <c r="Y2038" s="38"/>
      <c r="Z2038" s="38"/>
      <c r="AA2038" s="38"/>
      <c r="AB2038" s="38"/>
      <c r="AC2038" s="38"/>
      <c r="AD2038" s="38"/>
      <c r="AE2038" s="38"/>
      <c r="AR2038" s="239" t="s">
        <v>501</v>
      </c>
      <c r="AT2038" s="239" t="s">
        <v>355</v>
      </c>
      <c r="AU2038" s="239" t="s">
        <v>85</v>
      </c>
      <c r="AY2038" s="17" t="s">
        <v>156</v>
      </c>
      <c r="BE2038" s="240">
        <f>IF(N2038="základní",J2038,0)</f>
        <v>0</v>
      </c>
      <c r="BF2038" s="240">
        <f>IF(N2038="snížená",J2038,0)</f>
        <v>0</v>
      </c>
      <c r="BG2038" s="240">
        <f>IF(N2038="zákl. přenesená",J2038,0)</f>
        <v>0</v>
      </c>
      <c r="BH2038" s="240">
        <f>IF(N2038="sníž. přenesená",J2038,0)</f>
        <v>0</v>
      </c>
      <c r="BI2038" s="240">
        <f>IF(N2038="nulová",J2038,0)</f>
        <v>0</v>
      </c>
      <c r="BJ2038" s="17" t="s">
        <v>83</v>
      </c>
      <c r="BK2038" s="240">
        <f>ROUND(I2038*H2038,2)</f>
        <v>0</v>
      </c>
      <c r="BL2038" s="17" t="s">
        <v>222</v>
      </c>
      <c r="BM2038" s="239" t="s">
        <v>1743</v>
      </c>
    </row>
    <row r="2039" s="14" customFormat="1">
      <c r="A2039" s="14"/>
      <c r="B2039" s="252"/>
      <c r="C2039" s="253"/>
      <c r="D2039" s="243" t="s">
        <v>165</v>
      </c>
      <c r="E2039" s="253"/>
      <c r="F2039" s="255" t="s">
        <v>1744</v>
      </c>
      <c r="G2039" s="253"/>
      <c r="H2039" s="256">
        <v>205.612</v>
      </c>
      <c r="I2039" s="257"/>
      <c r="J2039" s="253"/>
      <c r="K2039" s="253"/>
      <c r="L2039" s="258"/>
      <c r="M2039" s="259"/>
      <c r="N2039" s="260"/>
      <c r="O2039" s="260"/>
      <c r="P2039" s="260"/>
      <c r="Q2039" s="260"/>
      <c r="R2039" s="260"/>
      <c r="S2039" s="260"/>
      <c r="T2039" s="261"/>
      <c r="U2039" s="14"/>
      <c r="V2039" s="14"/>
      <c r="W2039" s="14"/>
      <c r="X2039" s="14"/>
      <c r="Y2039" s="14"/>
      <c r="Z2039" s="14"/>
      <c r="AA2039" s="14"/>
      <c r="AB2039" s="14"/>
      <c r="AC2039" s="14"/>
      <c r="AD2039" s="14"/>
      <c r="AE2039" s="14"/>
      <c r="AT2039" s="262" t="s">
        <v>165</v>
      </c>
      <c r="AU2039" s="262" t="s">
        <v>85</v>
      </c>
      <c r="AV2039" s="14" t="s">
        <v>85</v>
      </c>
      <c r="AW2039" s="14" t="s">
        <v>4</v>
      </c>
      <c r="AX2039" s="14" t="s">
        <v>83</v>
      </c>
      <c r="AY2039" s="262" t="s">
        <v>156</v>
      </c>
    </row>
    <row r="2040" s="2" customFormat="1" ht="24.15" customHeight="1">
      <c r="A2040" s="38"/>
      <c r="B2040" s="39"/>
      <c r="C2040" s="227" t="s">
        <v>1745</v>
      </c>
      <c r="D2040" s="227" t="s">
        <v>159</v>
      </c>
      <c r="E2040" s="228" t="s">
        <v>1746</v>
      </c>
      <c r="F2040" s="229" t="s">
        <v>1747</v>
      </c>
      <c r="G2040" s="230" t="s">
        <v>235</v>
      </c>
      <c r="H2040" s="231">
        <v>30</v>
      </c>
      <c r="I2040" s="232"/>
      <c r="J2040" s="233">
        <f>ROUND(I2040*H2040,2)</f>
        <v>0</v>
      </c>
      <c r="K2040" s="234"/>
      <c r="L2040" s="44"/>
      <c r="M2040" s="235" t="s">
        <v>1</v>
      </c>
      <c r="N2040" s="236" t="s">
        <v>41</v>
      </c>
      <c r="O2040" s="91"/>
      <c r="P2040" s="237">
        <f>O2040*H2040</f>
        <v>0</v>
      </c>
      <c r="Q2040" s="237">
        <v>0.00012</v>
      </c>
      <c r="R2040" s="237">
        <f>Q2040*H2040</f>
        <v>0.0035999999999999999</v>
      </c>
      <c r="S2040" s="237">
        <v>0</v>
      </c>
      <c r="T2040" s="238">
        <f>S2040*H2040</f>
        <v>0</v>
      </c>
      <c r="U2040" s="38"/>
      <c r="V2040" s="38"/>
      <c r="W2040" s="38"/>
      <c r="X2040" s="38"/>
      <c r="Y2040" s="38"/>
      <c r="Z2040" s="38"/>
      <c r="AA2040" s="38"/>
      <c r="AB2040" s="38"/>
      <c r="AC2040" s="38"/>
      <c r="AD2040" s="38"/>
      <c r="AE2040" s="38"/>
      <c r="AR2040" s="239" t="s">
        <v>222</v>
      </c>
      <c r="AT2040" s="239" t="s">
        <v>159</v>
      </c>
      <c r="AU2040" s="239" t="s">
        <v>85</v>
      </c>
      <c r="AY2040" s="17" t="s">
        <v>156</v>
      </c>
      <c r="BE2040" s="240">
        <f>IF(N2040="základní",J2040,0)</f>
        <v>0</v>
      </c>
      <c r="BF2040" s="240">
        <f>IF(N2040="snížená",J2040,0)</f>
        <v>0</v>
      </c>
      <c r="BG2040" s="240">
        <f>IF(N2040="zákl. přenesená",J2040,0)</f>
        <v>0</v>
      </c>
      <c r="BH2040" s="240">
        <f>IF(N2040="sníž. přenesená",J2040,0)</f>
        <v>0</v>
      </c>
      <c r="BI2040" s="240">
        <f>IF(N2040="nulová",J2040,0)</f>
        <v>0</v>
      </c>
      <c r="BJ2040" s="17" t="s">
        <v>83</v>
      </c>
      <c r="BK2040" s="240">
        <f>ROUND(I2040*H2040,2)</f>
        <v>0</v>
      </c>
      <c r="BL2040" s="17" t="s">
        <v>222</v>
      </c>
      <c r="BM2040" s="239" t="s">
        <v>1748</v>
      </c>
    </row>
    <row r="2041" s="13" customFormat="1">
      <c r="A2041" s="13"/>
      <c r="B2041" s="241"/>
      <c r="C2041" s="242"/>
      <c r="D2041" s="243" t="s">
        <v>165</v>
      </c>
      <c r="E2041" s="244" t="s">
        <v>1</v>
      </c>
      <c r="F2041" s="245" t="s">
        <v>699</v>
      </c>
      <c r="G2041" s="242"/>
      <c r="H2041" s="244" t="s">
        <v>1</v>
      </c>
      <c r="I2041" s="246"/>
      <c r="J2041" s="242"/>
      <c r="K2041" s="242"/>
      <c r="L2041" s="247"/>
      <c r="M2041" s="248"/>
      <c r="N2041" s="249"/>
      <c r="O2041" s="249"/>
      <c r="P2041" s="249"/>
      <c r="Q2041" s="249"/>
      <c r="R2041" s="249"/>
      <c r="S2041" s="249"/>
      <c r="T2041" s="250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  <c r="AE2041" s="13"/>
      <c r="AT2041" s="251" t="s">
        <v>165</v>
      </c>
      <c r="AU2041" s="251" t="s">
        <v>85</v>
      </c>
      <c r="AV2041" s="13" t="s">
        <v>83</v>
      </c>
      <c r="AW2041" s="13" t="s">
        <v>32</v>
      </c>
      <c r="AX2041" s="13" t="s">
        <v>76</v>
      </c>
      <c r="AY2041" s="251" t="s">
        <v>156</v>
      </c>
    </row>
    <row r="2042" s="13" customFormat="1">
      <c r="A2042" s="13"/>
      <c r="B2042" s="241"/>
      <c r="C2042" s="242"/>
      <c r="D2042" s="243" t="s">
        <v>165</v>
      </c>
      <c r="E2042" s="244" t="s">
        <v>1</v>
      </c>
      <c r="F2042" s="245" t="s">
        <v>646</v>
      </c>
      <c r="G2042" s="242"/>
      <c r="H2042" s="244" t="s">
        <v>1</v>
      </c>
      <c r="I2042" s="246"/>
      <c r="J2042" s="242"/>
      <c r="K2042" s="242"/>
      <c r="L2042" s="247"/>
      <c r="M2042" s="248"/>
      <c r="N2042" s="249"/>
      <c r="O2042" s="249"/>
      <c r="P2042" s="249"/>
      <c r="Q2042" s="249"/>
      <c r="R2042" s="249"/>
      <c r="S2042" s="249"/>
      <c r="T2042" s="250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T2042" s="251" t="s">
        <v>165</v>
      </c>
      <c r="AU2042" s="251" t="s">
        <v>85</v>
      </c>
      <c r="AV2042" s="13" t="s">
        <v>83</v>
      </c>
      <c r="AW2042" s="13" t="s">
        <v>32</v>
      </c>
      <c r="AX2042" s="13" t="s">
        <v>76</v>
      </c>
      <c r="AY2042" s="251" t="s">
        <v>156</v>
      </c>
    </row>
    <row r="2043" s="14" customFormat="1">
      <c r="A2043" s="14"/>
      <c r="B2043" s="252"/>
      <c r="C2043" s="253"/>
      <c r="D2043" s="243" t="s">
        <v>165</v>
      </c>
      <c r="E2043" s="254" t="s">
        <v>1</v>
      </c>
      <c r="F2043" s="255" t="s">
        <v>1749</v>
      </c>
      <c r="G2043" s="253"/>
      <c r="H2043" s="256">
        <v>14.4</v>
      </c>
      <c r="I2043" s="257"/>
      <c r="J2043" s="253"/>
      <c r="K2043" s="253"/>
      <c r="L2043" s="258"/>
      <c r="M2043" s="259"/>
      <c r="N2043" s="260"/>
      <c r="O2043" s="260"/>
      <c r="P2043" s="260"/>
      <c r="Q2043" s="260"/>
      <c r="R2043" s="260"/>
      <c r="S2043" s="260"/>
      <c r="T2043" s="261"/>
      <c r="U2043" s="14"/>
      <c r="V2043" s="14"/>
      <c r="W2043" s="14"/>
      <c r="X2043" s="14"/>
      <c r="Y2043" s="14"/>
      <c r="Z2043" s="14"/>
      <c r="AA2043" s="14"/>
      <c r="AB2043" s="14"/>
      <c r="AC2043" s="14"/>
      <c r="AD2043" s="14"/>
      <c r="AE2043" s="14"/>
      <c r="AT2043" s="262" t="s">
        <v>165</v>
      </c>
      <c r="AU2043" s="262" t="s">
        <v>85</v>
      </c>
      <c r="AV2043" s="14" t="s">
        <v>85</v>
      </c>
      <c r="AW2043" s="14" t="s">
        <v>32</v>
      </c>
      <c r="AX2043" s="14" t="s">
        <v>76</v>
      </c>
      <c r="AY2043" s="262" t="s">
        <v>156</v>
      </c>
    </row>
    <row r="2044" s="14" customFormat="1">
      <c r="A2044" s="14"/>
      <c r="B2044" s="252"/>
      <c r="C2044" s="253"/>
      <c r="D2044" s="243" t="s">
        <v>165</v>
      </c>
      <c r="E2044" s="254" t="s">
        <v>1</v>
      </c>
      <c r="F2044" s="255" t="s">
        <v>1750</v>
      </c>
      <c r="G2044" s="253"/>
      <c r="H2044" s="256">
        <v>15.6</v>
      </c>
      <c r="I2044" s="257"/>
      <c r="J2044" s="253"/>
      <c r="K2044" s="253"/>
      <c r="L2044" s="258"/>
      <c r="M2044" s="259"/>
      <c r="N2044" s="260"/>
      <c r="O2044" s="260"/>
      <c r="P2044" s="260"/>
      <c r="Q2044" s="260"/>
      <c r="R2044" s="260"/>
      <c r="S2044" s="260"/>
      <c r="T2044" s="261"/>
      <c r="U2044" s="14"/>
      <c r="V2044" s="14"/>
      <c r="W2044" s="14"/>
      <c r="X2044" s="14"/>
      <c r="Y2044" s="14"/>
      <c r="Z2044" s="14"/>
      <c r="AA2044" s="14"/>
      <c r="AB2044" s="14"/>
      <c r="AC2044" s="14"/>
      <c r="AD2044" s="14"/>
      <c r="AE2044" s="14"/>
      <c r="AT2044" s="262" t="s">
        <v>165</v>
      </c>
      <c r="AU2044" s="262" t="s">
        <v>85</v>
      </c>
      <c r="AV2044" s="14" t="s">
        <v>85</v>
      </c>
      <c r="AW2044" s="14" t="s">
        <v>32</v>
      </c>
      <c r="AX2044" s="14" t="s">
        <v>76</v>
      </c>
      <c r="AY2044" s="262" t="s">
        <v>156</v>
      </c>
    </row>
    <row r="2045" s="15" customFormat="1">
      <c r="A2045" s="15"/>
      <c r="B2045" s="263"/>
      <c r="C2045" s="264"/>
      <c r="D2045" s="243" t="s">
        <v>165</v>
      </c>
      <c r="E2045" s="265" t="s">
        <v>1</v>
      </c>
      <c r="F2045" s="266" t="s">
        <v>168</v>
      </c>
      <c r="G2045" s="264"/>
      <c r="H2045" s="267">
        <v>30</v>
      </c>
      <c r="I2045" s="268"/>
      <c r="J2045" s="264"/>
      <c r="K2045" s="264"/>
      <c r="L2045" s="269"/>
      <c r="M2045" s="270"/>
      <c r="N2045" s="271"/>
      <c r="O2045" s="271"/>
      <c r="P2045" s="271"/>
      <c r="Q2045" s="271"/>
      <c r="R2045" s="271"/>
      <c r="S2045" s="271"/>
      <c r="T2045" s="272"/>
      <c r="U2045" s="15"/>
      <c r="V2045" s="15"/>
      <c r="W2045" s="15"/>
      <c r="X2045" s="15"/>
      <c r="Y2045" s="15"/>
      <c r="Z2045" s="15"/>
      <c r="AA2045" s="15"/>
      <c r="AB2045" s="15"/>
      <c r="AC2045" s="15"/>
      <c r="AD2045" s="15"/>
      <c r="AE2045" s="15"/>
      <c r="AT2045" s="273" t="s">
        <v>165</v>
      </c>
      <c r="AU2045" s="273" t="s">
        <v>85</v>
      </c>
      <c r="AV2045" s="15" t="s">
        <v>163</v>
      </c>
      <c r="AW2045" s="15" t="s">
        <v>32</v>
      </c>
      <c r="AX2045" s="15" t="s">
        <v>83</v>
      </c>
      <c r="AY2045" s="273" t="s">
        <v>156</v>
      </c>
    </row>
    <row r="2046" s="2" customFormat="1" ht="16.5" customHeight="1">
      <c r="A2046" s="38"/>
      <c r="B2046" s="39"/>
      <c r="C2046" s="277" t="s">
        <v>1751</v>
      </c>
      <c r="D2046" s="277" t="s">
        <v>355</v>
      </c>
      <c r="E2046" s="278" t="s">
        <v>1752</v>
      </c>
      <c r="F2046" s="279" t="s">
        <v>1753</v>
      </c>
      <c r="G2046" s="280" t="s">
        <v>162</v>
      </c>
      <c r="H2046" s="281">
        <v>9.9000000000000004</v>
      </c>
      <c r="I2046" s="282"/>
      <c r="J2046" s="283">
        <f>ROUND(I2046*H2046,2)</f>
        <v>0</v>
      </c>
      <c r="K2046" s="284"/>
      <c r="L2046" s="285"/>
      <c r="M2046" s="286" t="s">
        <v>1</v>
      </c>
      <c r="N2046" s="287" t="s">
        <v>41</v>
      </c>
      <c r="O2046" s="91"/>
      <c r="P2046" s="237">
        <f>O2046*H2046</f>
        <v>0</v>
      </c>
      <c r="Q2046" s="237">
        <v>0.0018</v>
      </c>
      <c r="R2046" s="237">
        <f>Q2046*H2046</f>
        <v>0.017819999999999999</v>
      </c>
      <c r="S2046" s="237">
        <v>0</v>
      </c>
      <c r="T2046" s="238">
        <f>S2046*H2046</f>
        <v>0</v>
      </c>
      <c r="U2046" s="38"/>
      <c r="V2046" s="38"/>
      <c r="W2046" s="38"/>
      <c r="X2046" s="38"/>
      <c r="Y2046" s="38"/>
      <c r="Z2046" s="38"/>
      <c r="AA2046" s="38"/>
      <c r="AB2046" s="38"/>
      <c r="AC2046" s="38"/>
      <c r="AD2046" s="38"/>
      <c r="AE2046" s="38"/>
      <c r="AR2046" s="239" t="s">
        <v>501</v>
      </c>
      <c r="AT2046" s="239" t="s">
        <v>355</v>
      </c>
      <c r="AU2046" s="239" t="s">
        <v>85</v>
      </c>
      <c r="AY2046" s="17" t="s">
        <v>156</v>
      </c>
      <c r="BE2046" s="240">
        <f>IF(N2046="základní",J2046,0)</f>
        <v>0</v>
      </c>
      <c r="BF2046" s="240">
        <f>IF(N2046="snížená",J2046,0)</f>
        <v>0</v>
      </c>
      <c r="BG2046" s="240">
        <f>IF(N2046="zákl. přenesená",J2046,0)</f>
        <v>0</v>
      </c>
      <c r="BH2046" s="240">
        <f>IF(N2046="sníž. přenesená",J2046,0)</f>
        <v>0</v>
      </c>
      <c r="BI2046" s="240">
        <f>IF(N2046="nulová",J2046,0)</f>
        <v>0</v>
      </c>
      <c r="BJ2046" s="17" t="s">
        <v>83</v>
      </c>
      <c r="BK2046" s="240">
        <f>ROUND(I2046*H2046,2)</f>
        <v>0</v>
      </c>
      <c r="BL2046" s="17" t="s">
        <v>222</v>
      </c>
      <c r="BM2046" s="239" t="s">
        <v>1754</v>
      </c>
    </row>
    <row r="2047" s="14" customFormat="1">
      <c r="A2047" s="14"/>
      <c r="B2047" s="252"/>
      <c r="C2047" s="253"/>
      <c r="D2047" s="243" t="s">
        <v>165</v>
      </c>
      <c r="E2047" s="253"/>
      <c r="F2047" s="255" t="s">
        <v>1755</v>
      </c>
      <c r="G2047" s="253"/>
      <c r="H2047" s="256">
        <v>9.9000000000000004</v>
      </c>
      <c r="I2047" s="257"/>
      <c r="J2047" s="253"/>
      <c r="K2047" s="253"/>
      <c r="L2047" s="258"/>
      <c r="M2047" s="259"/>
      <c r="N2047" s="260"/>
      <c r="O2047" s="260"/>
      <c r="P2047" s="260"/>
      <c r="Q2047" s="260"/>
      <c r="R2047" s="260"/>
      <c r="S2047" s="260"/>
      <c r="T2047" s="261"/>
      <c r="U2047" s="14"/>
      <c r="V2047" s="14"/>
      <c r="W2047" s="14"/>
      <c r="X2047" s="14"/>
      <c r="Y2047" s="14"/>
      <c r="Z2047" s="14"/>
      <c r="AA2047" s="14"/>
      <c r="AB2047" s="14"/>
      <c r="AC2047" s="14"/>
      <c r="AD2047" s="14"/>
      <c r="AE2047" s="14"/>
      <c r="AT2047" s="262" t="s">
        <v>165</v>
      </c>
      <c r="AU2047" s="262" t="s">
        <v>85</v>
      </c>
      <c r="AV2047" s="14" t="s">
        <v>85</v>
      </c>
      <c r="AW2047" s="14" t="s">
        <v>4</v>
      </c>
      <c r="AX2047" s="14" t="s">
        <v>83</v>
      </c>
      <c r="AY2047" s="262" t="s">
        <v>156</v>
      </c>
    </row>
    <row r="2048" s="2" customFormat="1" ht="24.15" customHeight="1">
      <c r="A2048" s="38"/>
      <c r="B2048" s="39"/>
      <c r="C2048" s="227" t="s">
        <v>1756</v>
      </c>
      <c r="D2048" s="227" t="s">
        <v>159</v>
      </c>
      <c r="E2048" s="228" t="s">
        <v>1757</v>
      </c>
      <c r="F2048" s="229" t="s">
        <v>1758</v>
      </c>
      <c r="G2048" s="230" t="s">
        <v>235</v>
      </c>
      <c r="H2048" s="231">
        <v>30</v>
      </c>
      <c r="I2048" s="232"/>
      <c r="J2048" s="233">
        <f>ROUND(I2048*H2048,2)</f>
        <v>0</v>
      </c>
      <c r="K2048" s="234"/>
      <c r="L2048" s="44"/>
      <c r="M2048" s="235" t="s">
        <v>1</v>
      </c>
      <c r="N2048" s="236" t="s">
        <v>41</v>
      </c>
      <c r="O2048" s="91"/>
      <c r="P2048" s="237">
        <f>O2048*H2048</f>
        <v>0</v>
      </c>
      <c r="Q2048" s="237">
        <v>8.0000000000000007E-05</v>
      </c>
      <c r="R2048" s="237">
        <f>Q2048*H2048</f>
        <v>0.0024000000000000002</v>
      </c>
      <c r="S2048" s="237">
        <v>0</v>
      </c>
      <c r="T2048" s="238">
        <f>S2048*H2048</f>
        <v>0</v>
      </c>
      <c r="U2048" s="38"/>
      <c r="V2048" s="38"/>
      <c r="W2048" s="38"/>
      <c r="X2048" s="38"/>
      <c r="Y2048" s="38"/>
      <c r="Z2048" s="38"/>
      <c r="AA2048" s="38"/>
      <c r="AB2048" s="38"/>
      <c r="AC2048" s="38"/>
      <c r="AD2048" s="38"/>
      <c r="AE2048" s="38"/>
      <c r="AR2048" s="239" t="s">
        <v>222</v>
      </c>
      <c r="AT2048" s="239" t="s">
        <v>159</v>
      </c>
      <c r="AU2048" s="239" t="s">
        <v>85</v>
      </c>
      <c r="AY2048" s="17" t="s">
        <v>156</v>
      </c>
      <c r="BE2048" s="240">
        <f>IF(N2048="základní",J2048,0)</f>
        <v>0</v>
      </c>
      <c r="BF2048" s="240">
        <f>IF(N2048="snížená",J2048,0)</f>
        <v>0</v>
      </c>
      <c r="BG2048" s="240">
        <f>IF(N2048="zákl. přenesená",J2048,0)</f>
        <v>0</v>
      </c>
      <c r="BH2048" s="240">
        <f>IF(N2048="sníž. přenesená",J2048,0)</f>
        <v>0</v>
      </c>
      <c r="BI2048" s="240">
        <f>IF(N2048="nulová",J2048,0)</f>
        <v>0</v>
      </c>
      <c r="BJ2048" s="17" t="s">
        <v>83</v>
      </c>
      <c r="BK2048" s="240">
        <f>ROUND(I2048*H2048,2)</f>
        <v>0</v>
      </c>
      <c r="BL2048" s="17" t="s">
        <v>222</v>
      </c>
      <c r="BM2048" s="239" t="s">
        <v>1759</v>
      </c>
    </row>
    <row r="2049" s="13" customFormat="1">
      <c r="A2049" s="13"/>
      <c r="B2049" s="241"/>
      <c r="C2049" s="242"/>
      <c r="D2049" s="243" t="s">
        <v>165</v>
      </c>
      <c r="E2049" s="244" t="s">
        <v>1</v>
      </c>
      <c r="F2049" s="245" t="s">
        <v>699</v>
      </c>
      <c r="G2049" s="242"/>
      <c r="H2049" s="244" t="s">
        <v>1</v>
      </c>
      <c r="I2049" s="246"/>
      <c r="J2049" s="242"/>
      <c r="K2049" s="242"/>
      <c r="L2049" s="247"/>
      <c r="M2049" s="248"/>
      <c r="N2049" s="249"/>
      <c r="O2049" s="249"/>
      <c r="P2049" s="249"/>
      <c r="Q2049" s="249"/>
      <c r="R2049" s="249"/>
      <c r="S2049" s="249"/>
      <c r="T2049" s="250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T2049" s="251" t="s">
        <v>165</v>
      </c>
      <c r="AU2049" s="251" t="s">
        <v>85</v>
      </c>
      <c r="AV2049" s="13" t="s">
        <v>83</v>
      </c>
      <c r="AW2049" s="13" t="s">
        <v>32</v>
      </c>
      <c r="AX2049" s="13" t="s">
        <v>76</v>
      </c>
      <c r="AY2049" s="251" t="s">
        <v>156</v>
      </c>
    </row>
    <row r="2050" s="13" customFormat="1">
      <c r="A2050" s="13"/>
      <c r="B2050" s="241"/>
      <c r="C2050" s="242"/>
      <c r="D2050" s="243" t="s">
        <v>165</v>
      </c>
      <c r="E2050" s="244" t="s">
        <v>1</v>
      </c>
      <c r="F2050" s="245" t="s">
        <v>646</v>
      </c>
      <c r="G2050" s="242"/>
      <c r="H2050" s="244" t="s">
        <v>1</v>
      </c>
      <c r="I2050" s="246"/>
      <c r="J2050" s="242"/>
      <c r="K2050" s="242"/>
      <c r="L2050" s="247"/>
      <c r="M2050" s="248"/>
      <c r="N2050" s="249"/>
      <c r="O2050" s="249"/>
      <c r="P2050" s="249"/>
      <c r="Q2050" s="249"/>
      <c r="R2050" s="249"/>
      <c r="S2050" s="249"/>
      <c r="T2050" s="250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  <c r="AE2050" s="13"/>
      <c r="AT2050" s="251" t="s">
        <v>165</v>
      </c>
      <c r="AU2050" s="251" t="s">
        <v>85</v>
      </c>
      <c r="AV2050" s="13" t="s">
        <v>83</v>
      </c>
      <c r="AW2050" s="13" t="s">
        <v>32</v>
      </c>
      <c r="AX2050" s="13" t="s">
        <v>76</v>
      </c>
      <c r="AY2050" s="251" t="s">
        <v>156</v>
      </c>
    </row>
    <row r="2051" s="14" customFormat="1">
      <c r="A2051" s="14"/>
      <c r="B2051" s="252"/>
      <c r="C2051" s="253"/>
      <c r="D2051" s="243" t="s">
        <v>165</v>
      </c>
      <c r="E2051" s="254" t="s">
        <v>1</v>
      </c>
      <c r="F2051" s="255" t="s">
        <v>1749</v>
      </c>
      <c r="G2051" s="253"/>
      <c r="H2051" s="256">
        <v>14.4</v>
      </c>
      <c r="I2051" s="257"/>
      <c r="J2051" s="253"/>
      <c r="K2051" s="253"/>
      <c r="L2051" s="258"/>
      <c r="M2051" s="259"/>
      <c r="N2051" s="260"/>
      <c r="O2051" s="260"/>
      <c r="P2051" s="260"/>
      <c r="Q2051" s="260"/>
      <c r="R2051" s="260"/>
      <c r="S2051" s="260"/>
      <c r="T2051" s="261"/>
      <c r="U2051" s="14"/>
      <c r="V2051" s="14"/>
      <c r="W2051" s="14"/>
      <c r="X2051" s="14"/>
      <c r="Y2051" s="14"/>
      <c r="Z2051" s="14"/>
      <c r="AA2051" s="14"/>
      <c r="AB2051" s="14"/>
      <c r="AC2051" s="14"/>
      <c r="AD2051" s="14"/>
      <c r="AE2051" s="14"/>
      <c r="AT2051" s="262" t="s">
        <v>165</v>
      </c>
      <c r="AU2051" s="262" t="s">
        <v>85</v>
      </c>
      <c r="AV2051" s="14" t="s">
        <v>85</v>
      </c>
      <c r="AW2051" s="14" t="s">
        <v>32</v>
      </c>
      <c r="AX2051" s="14" t="s">
        <v>76</v>
      </c>
      <c r="AY2051" s="262" t="s">
        <v>156</v>
      </c>
    </row>
    <row r="2052" s="14" customFormat="1">
      <c r="A2052" s="14"/>
      <c r="B2052" s="252"/>
      <c r="C2052" s="253"/>
      <c r="D2052" s="243" t="s">
        <v>165</v>
      </c>
      <c r="E2052" s="254" t="s">
        <v>1</v>
      </c>
      <c r="F2052" s="255" t="s">
        <v>1750</v>
      </c>
      <c r="G2052" s="253"/>
      <c r="H2052" s="256">
        <v>15.6</v>
      </c>
      <c r="I2052" s="257"/>
      <c r="J2052" s="253"/>
      <c r="K2052" s="253"/>
      <c r="L2052" s="258"/>
      <c r="M2052" s="259"/>
      <c r="N2052" s="260"/>
      <c r="O2052" s="260"/>
      <c r="P2052" s="260"/>
      <c r="Q2052" s="260"/>
      <c r="R2052" s="260"/>
      <c r="S2052" s="260"/>
      <c r="T2052" s="261"/>
      <c r="U2052" s="14"/>
      <c r="V2052" s="14"/>
      <c r="W2052" s="14"/>
      <c r="X2052" s="14"/>
      <c r="Y2052" s="14"/>
      <c r="Z2052" s="14"/>
      <c r="AA2052" s="14"/>
      <c r="AB2052" s="14"/>
      <c r="AC2052" s="14"/>
      <c r="AD2052" s="14"/>
      <c r="AE2052" s="14"/>
      <c r="AT2052" s="262" t="s">
        <v>165</v>
      </c>
      <c r="AU2052" s="262" t="s">
        <v>85</v>
      </c>
      <c r="AV2052" s="14" t="s">
        <v>85</v>
      </c>
      <c r="AW2052" s="14" t="s">
        <v>32</v>
      </c>
      <c r="AX2052" s="14" t="s">
        <v>76</v>
      </c>
      <c r="AY2052" s="262" t="s">
        <v>156</v>
      </c>
    </row>
    <row r="2053" s="15" customFormat="1">
      <c r="A2053" s="15"/>
      <c r="B2053" s="263"/>
      <c r="C2053" s="264"/>
      <c r="D2053" s="243" t="s">
        <v>165</v>
      </c>
      <c r="E2053" s="265" t="s">
        <v>1</v>
      </c>
      <c r="F2053" s="266" t="s">
        <v>168</v>
      </c>
      <c r="G2053" s="264"/>
      <c r="H2053" s="267">
        <v>30</v>
      </c>
      <c r="I2053" s="268"/>
      <c r="J2053" s="264"/>
      <c r="K2053" s="264"/>
      <c r="L2053" s="269"/>
      <c r="M2053" s="270"/>
      <c r="N2053" s="271"/>
      <c r="O2053" s="271"/>
      <c r="P2053" s="271"/>
      <c r="Q2053" s="271"/>
      <c r="R2053" s="271"/>
      <c r="S2053" s="271"/>
      <c r="T2053" s="272"/>
      <c r="U2053" s="15"/>
      <c r="V2053" s="15"/>
      <c r="W2053" s="15"/>
      <c r="X2053" s="15"/>
      <c r="Y2053" s="15"/>
      <c r="Z2053" s="15"/>
      <c r="AA2053" s="15"/>
      <c r="AB2053" s="15"/>
      <c r="AC2053" s="15"/>
      <c r="AD2053" s="15"/>
      <c r="AE2053" s="15"/>
      <c r="AT2053" s="273" t="s">
        <v>165</v>
      </c>
      <c r="AU2053" s="273" t="s">
        <v>85</v>
      </c>
      <c r="AV2053" s="15" t="s">
        <v>163</v>
      </c>
      <c r="AW2053" s="15" t="s">
        <v>32</v>
      </c>
      <c r="AX2053" s="15" t="s">
        <v>83</v>
      </c>
      <c r="AY2053" s="273" t="s">
        <v>156</v>
      </c>
    </row>
    <row r="2054" s="2" customFormat="1" ht="16.5" customHeight="1">
      <c r="A2054" s="38"/>
      <c r="B2054" s="39"/>
      <c r="C2054" s="277" t="s">
        <v>1760</v>
      </c>
      <c r="D2054" s="277" t="s">
        <v>355</v>
      </c>
      <c r="E2054" s="278" t="s">
        <v>1761</v>
      </c>
      <c r="F2054" s="279" t="s">
        <v>1762</v>
      </c>
      <c r="G2054" s="280" t="s">
        <v>162</v>
      </c>
      <c r="H2054" s="281">
        <v>6.5999999999999996</v>
      </c>
      <c r="I2054" s="282"/>
      <c r="J2054" s="283">
        <f>ROUND(I2054*H2054,2)</f>
        <v>0</v>
      </c>
      <c r="K2054" s="284"/>
      <c r="L2054" s="285"/>
      <c r="M2054" s="286" t="s">
        <v>1</v>
      </c>
      <c r="N2054" s="287" t="s">
        <v>41</v>
      </c>
      <c r="O2054" s="91"/>
      <c r="P2054" s="237">
        <f>O2054*H2054</f>
        <v>0</v>
      </c>
      <c r="Q2054" s="237">
        <v>0.0018</v>
      </c>
      <c r="R2054" s="237">
        <f>Q2054*H2054</f>
        <v>0.011879999999999998</v>
      </c>
      <c r="S2054" s="237">
        <v>0</v>
      </c>
      <c r="T2054" s="238">
        <f>S2054*H2054</f>
        <v>0</v>
      </c>
      <c r="U2054" s="38"/>
      <c r="V2054" s="38"/>
      <c r="W2054" s="38"/>
      <c r="X2054" s="38"/>
      <c r="Y2054" s="38"/>
      <c r="Z2054" s="38"/>
      <c r="AA2054" s="38"/>
      <c r="AB2054" s="38"/>
      <c r="AC2054" s="38"/>
      <c r="AD2054" s="38"/>
      <c r="AE2054" s="38"/>
      <c r="AR2054" s="239" t="s">
        <v>501</v>
      </c>
      <c r="AT2054" s="239" t="s">
        <v>355</v>
      </c>
      <c r="AU2054" s="239" t="s">
        <v>85</v>
      </c>
      <c r="AY2054" s="17" t="s">
        <v>156</v>
      </c>
      <c r="BE2054" s="240">
        <f>IF(N2054="základní",J2054,0)</f>
        <v>0</v>
      </c>
      <c r="BF2054" s="240">
        <f>IF(N2054="snížená",J2054,0)</f>
        <v>0</v>
      </c>
      <c r="BG2054" s="240">
        <f>IF(N2054="zákl. přenesená",J2054,0)</f>
        <v>0</v>
      </c>
      <c r="BH2054" s="240">
        <f>IF(N2054="sníž. přenesená",J2054,0)</f>
        <v>0</v>
      </c>
      <c r="BI2054" s="240">
        <f>IF(N2054="nulová",J2054,0)</f>
        <v>0</v>
      </c>
      <c r="BJ2054" s="17" t="s">
        <v>83</v>
      </c>
      <c r="BK2054" s="240">
        <f>ROUND(I2054*H2054,2)</f>
        <v>0</v>
      </c>
      <c r="BL2054" s="17" t="s">
        <v>222</v>
      </c>
      <c r="BM2054" s="239" t="s">
        <v>1763</v>
      </c>
    </row>
    <row r="2055" s="14" customFormat="1">
      <c r="A2055" s="14"/>
      <c r="B2055" s="252"/>
      <c r="C2055" s="253"/>
      <c r="D2055" s="243" t="s">
        <v>165</v>
      </c>
      <c r="E2055" s="253"/>
      <c r="F2055" s="255" t="s">
        <v>1764</v>
      </c>
      <c r="G2055" s="253"/>
      <c r="H2055" s="256">
        <v>6.5999999999999996</v>
      </c>
      <c r="I2055" s="257"/>
      <c r="J2055" s="253"/>
      <c r="K2055" s="253"/>
      <c r="L2055" s="258"/>
      <c r="M2055" s="259"/>
      <c r="N2055" s="260"/>
      <c r="O2055" s="260"/>
      <c r="P2055" s="260"/>
      <c r="Q2055" s="260"/>
      <c r="R2055" s="260"/>
      <c r="S2055" s="260"/>
      <c r="T2055" s="261"/>
      <c r="U2055" s="14"/>
      <c r="V2055" s="14"/>
      <c r="W2055" s="14"/>
      <c r="X2055" s="14"/>
      <c r="Y2055" s="14"/>
      <c r="Z2055" s="14"/>
      <c r="AA2055" s="14"/>
      <c r="AB2055" s="14"/>
      <c r="AC2055" s="14"/>
      <c r="AD2055" s="14"/>
      <c r="AE2055" s="14"/>
      <c r="AT2055" s="262" t="s">
        <v>165</v>
      </c>
      <c r="AU2055" s="262" t="s">
        <v>85</v>
      </c>
      <c r="AV2055" s="14" t="s">
        <v>85</v>
      </c>
      <c r="AW2055" s="14" t="s">
        <v>4</v>
      </c>
      <c r="AX2055" s="14" t="s">
        <v>83</v>
      </c>
      <c r="AY2055" s="262" t="s">
        <v>156</v>
      </c>
    </row>
    <row r="2056" s="2" customFormat="1" ht="16.5" customHeight="1">
      <c r="A2056" s="38"/>
      <c r="B2056" s="39"/>
      <c r="C2056" s="227" t="s">
        <v>1765</v>
      </c>
      <c r="D2056" s="227" t="s">
        <v>159</v>
      </c>
      <c r="E2056" s="228" t="s">
        <v>1766</v>
      </c>
      <c r="F2056" s="229" t="s">
        <v>1767</v>
      </c>
      <c r="G2056" s="230" t="s">
        <v>235</v>
      </c>
      <c r="H2056" s="231">
        <v>144.09</v>
      </c>
      <c r="I2056" s="232"/>
      <c r="J2056" s="233">
        <f>ROUND(I2056*H2056,2)</f>
        <v>0</v>
      </c>
      <c r="K2056" s="234"/>
      <c r="L2056" s="44"/>
      <c r="M2056" s="235" t="s">
        <v>1</v>
      </c>
      <c r="N2056" s="236" t="s">
        <v>41</v>
      </c>
      <c r="O2056" s="91"/>
      <c r="P2056" s="237">
        <f>O2056*H2056</f>
        <v>0</v>
      </c>
      <c r="Q2056" s="237">
        <v>1.0000000000000001E-05</v>
      </c>
      <c r="R2056" s="237">
        <f>Q2056*H2056</f>
        <v>0.0014409000000000002</v>
      </c>
      <c r="S2056" s="237">
        <v>0</v>
      </c>
      <c r="T2056" s="238">
        <f>S2056*H2056</f>
        <v>0</v>
      </c>
      <c r="U2056" s="38"/>
      <c r="V2056" s="38"/>
      <c r="W2056" s="38"/>
      <c r="X2056" s="38"/>
      <c r="Y2056" s="38"/>
      <c r="Z2056" s="38"/>
      <c r="AA2056" s="38"/>
      <c r="AB2056" s="38"/>
      <c r="AC2056" s="38"/>
      <c r="AD2056" s="38"/>
      <c r="AE2056" s="38"/>
      <c r="AR2056" s="239" t="s">
        <v>222</v>
      </c>
      <c r="AT2056" s="239" t="s">
        <v>159</v>
      </c>
      <c r="AU2056" s="239" t="s">
        <v>85</v>
      </c>
      <c r="AY2056" s="17" t="s">
        <v>156</v>
      </c>
      <c r="BE2056" s="240">
        <f>IF(N2056="základní",J2056,0)</f>
        <v>0</v>
      </c>
      <c r="BF2056" s="240">
        <f>IF(N2056="snížená",J2056,0)</f>
        <v>0</v>
      </c>
      <c r="BG2056" s="240">
        <f>IF(N2056="zákl. přenesená",J2056,0)</f>
        <v>0</v>
      </c>
      <c r="BH2056" s="240">
        <f>IF(N2056="sníž. přenesená",J2056,0)</f>
        <v>0</v>
      </c>
      <c r="BI2056" s="240">
        <f>IF(N2056="nulová",J2056,0)</f>
        <v>0</v>
      </c>
      <c r="BJ2056" s="17" t="s">
        <v>83</v>
      </c>
      <c r="BK2056" s="240">
        <f>ROUND(I2056*H2056,2)</f>
        <v>0</v>
      </c>
      <c r="BL2056" s="17" t="s">
        <v>222</v>
      </c>
      <c r="BM2056" s="239" t="s">
        <v>1768</v>
      </c>
    </row>
    <row r="2057" s="13" customFormat="1">
      <c r="A2057" s="13"/>
      <c r="B2057" s="241"/>
      <c r="C2057" s="242"/>
      <c r="D2057" s="243" t="s">
        <v>165</v>
      </c>
      <c r="E2057" s="244" t="s">
        <v>1</v>
      </c>
      <c r="F2057" s="245" t="s">
        <v>898</v>
      </c>
      <c r="G2057" s="242"/>
      <c r="H2057" s="244" t="s">
        <v>1</v>
      </c>
      <c r="I2057" s="246"/>
      <c r="J2057" s="242"/>
      <c r="K2057" s="242"/>
      <c r="L2057" s="247"/>
      <c r="M2057" s="248"/>
      <c r="N2057" s="249"/>
      <c r="O2057" s="249"/>
      <c r="P2057" s="249"/>
      <c r="Q2057" s="249"/>
      <c r="R2057" s="249"/>
      <c r="S2057" s="249"/>
      <c r="T2057" s="250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  <c r="AE2057" s="13"/>
      <c r="AT2057" s="251" t="s">
        <v>165</v>
      </c>
      <c r="AU2057" s="251" t="s">
        <v>85</v>
      </c>
      <c r="AV2057" s="13" t="s">
        <v>83</v>
      </c>
      <c r="AW2057" s="13" t="s">
        <v>32</v>
      </c>
      <c r="AX2057" s="13" t="s">
        <v>76</v>
      </c>
      <c r="AY2057" s="251" t="s">
        <v>156</v>
      </c>
    </row>
    <row r="2058" s="13" customFormat="1">
      <c r="A2058" s="13"/>
      <c r="B2058" s="241"/>
      <c r="C2058" s="242"/>
      <c r="D2058" s="243" t="s">
        <v>165</v>
      </c>
      <c r="E2058" s="244" t="s">
        <v>1</v>
      </c>
      <c r="F2058" s="245" t="s">
        <v>652</v>
      </c>
      <c r="G2058" s="242"/>
      <c r="H2058" s="244" t="s">
        <v>1</v>
      </c>
      <c r="I2058" s="246"/>
      <c r="J2058" s="242"/>
      <c r="K2058" s="242"/>
      <c r="L2058" s="247"/>
      <c r="M2058" s="248"/>
      <c r="N2058" s="249"/>
      <c r="O2058" s="249"/>
      <c r="P2058" s="249"/>
      <c r="Q2058" s="249"/>
      <c r="R2058" s="249"/>
      <c r="S2058" s="249"/>
      <c r="T2058" s="250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  <c r="AE2058" s="13"/>
      <c r="AT2058" s="251" t="s">
        <v>165</v>
      </c>
      <c r="AU2058" s="251" t="s">
        <v>85</v>
      </c>
      <c r="AV2058" s="13" t="s">
        <v>83</v>
      </c>
      <c r="AW2058" s="13" t="s">
        <v>32</v>
      </c>
      <c r="AX2058" s="13" t="s">
        <v>76</v>
      </c>
      <c r="AY2058" s="251" t="s">
        <v>156</v>
      </c>
    </row>
    <row r="2059" s="14" customFormat="1">
      <c r="A2059" s="14"/>
      <c r="B2059" s="252"/>
      <c r="C2059" s="253"/>
      <c r="D2059" s="243" t="s">
        <v>165</v>
      </c>
      <c r="E2059" s="254" t="s">
        <v>1</v>
      </c>
      <c r="F2059" s="255" t="s">
        <v>918</v>
      </c>
      <c r="G2059" s="253"/>
      <c r="H2059" s="256">
        <v>17.920000000000002</v>
      </c>
      <c r="I2059" s="257"/>
      <c r="J2059" s="253"/>
      <c r="K2059" s="253"/>
      <c r="L2059" s="258"/>
      <c r="M2059" s="259"/>
      <c r="N2059" s="260"/>
      <c r="O2059" s="260"/>
      <c r="P2059" s="260"/>
      <c r="Q2059" s="260"/>
      <c r="R2059" s="260"/>
      <c r="S2059" s="260"/>
      <c r="T2059" s="261"/>
      <c r="U2059" s="14"/>
      <c r="V2059" s="14"/>
      <c r="W2059" s="14"/>
      <c r="X2059" s="14"/>
      <c r="Y2059" s="14"/>
      <c r="Z2059" s="14"/>
      <c r="AA2059" s="14"/>
      <c r="AB2059" s="14"/>
      <c r="AC2059" s="14"/>
      <c r="AD2059" s="14"/>
      <c r="AE2059" s="14"/>
      <c r="AT2059" s="262" t="s">
        <v>165</v>
      </c>
      <c r="AU2059" s="262" t="s">
        <v>85</v>
      </c>
      <c r="AV2059" s="14" t="s">
        <v>85</v>
      </c>
      <c r="AW2059" s="14" t="s">
        <v>32</v>
      </c>
      <c r="AX2059" s="14" t="s">
        <v>76</v>
      </c>
      <c r="AY2059" s="262" t="s">
        <v>156</v>
      </c>
    </row>
    <row r="2060" s="14" customFormat="1">
      <c r="A2060" s="14"/>
      <c r="B2060" s="252"/>
      <c r="C2060" s="253"/>
      <c r="D2060" s="243" t="s">
        <v>165</v>
      </c>
      <c r="E2060" s="254" t="s">
        <v>1</v>
      </c>
      <c r="F2060" s="255" t="s">
        <v>919</v>
      </c>
      <c r="G2060" s="253"/>
      <c r="H2060" s="256">
        <v>12.6</v>
      </c>
      <c r="I2060" s="257"/>
      <c r="J2060" s="253"/>
      <c r="K2060" s="253"/>
      <c r="L2060" s="258"/>
      <c r="M2060" s="259"/>
      <c r="N2060" s="260"/>
      <c r="O2060" s="260"/>
      <c r="P2060" s="260"/>
      <c r="Q2060" s="260"/>
      <c r="R2060" s="260"/>
      <c r="S2060" s="260"/>
      <c r="T2060" s="261"/>
      <c r="U2060" s="14"/>
      <c r="V2060" s="14"/>
      <c r="W2060" s="14"/>
      <c r="X2060" s="14"/>
      <c r="Y2060" s="14"/>
      <c r="Z2060" s="14"/>
      <c r="AA2060" s="14"/>
      <c r="AB2060" s="14"/>
      <c r="AC2060" s="14"/>
      <c r="AD2060" s="14"/>
      <c r="AE2060" s="14"/>
      <c r="AT2060" s="262" t="s">
        <v>165</v>
      </c>
      <c r="AU2060" s="262" t="s">
        <v>85</v>
      </c>
      <c r="AV2060" s="14" t="s">
        <v>85</v>
      </c>
      <c r="AW2060" s="14" t="s">
        <v>32</v>
      </c>
      <c r="AX2060" s="14" t="s">
        <v>76</v>
      </c>
      <c r="AY2060" s="262" t="s">
        <v>156</v>
      </c>
    </row>
    <row r="2061" s="13" customFormat="1">
      <c r="A2061" s="13"/>
      <c r="B2061" s="241"/>
      <c r="C2061" s="242"/>
      <c r="D2061" s="243" t="s">
        <v>165</v>
      </c>
      <c r="E2061" s="244" t="s">
        <v>1</v>
      </c>
      <c r="F2061" s="245" t="s">
        <v>269</v>
      </c>
      <c r="G2061" s="242"/>
      <c r="H2061" s="244" t="s">
        <v>1</v>
      </c>
      <c r="I2061" s="246"/>
      <c r="J2061" s="242"/>
      <c r="K2061" s="242"/>
      <c r="L2061" s="247"/>
      <c r="M2061" s="248"/>
      <c r="N2061" s="249"/>
      <c r="O2061" s="249"/>
      <c r="P2061" s="249"/>
      <c r="Q2061" s="249"/>
      <c r="R2061" s="249"/>
      <c r="S2061" s="249"/>
      <c r="T2061" s="250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T2061" s="251" t="s">
        <v>165</v>
      </c>
      <c r="AU2061" s="251" t="s">
        <v>85</v>
      </c>
      <c r="AV2061" s="13" t="s">
        <v>83</v>
      </c>
      <c r="AW2061" s="13" t="s">
        <v>32</v>
      </c>
      <c r="AX2061" s="13" t="s">
        <v>76</v>
      </c>
      <c r="AY2061" s="251" t="s">
        <v>156</v>
      </c>
    </row>
    <row r="2062" s="14" customFormat="1">
      <c r="A2062" s="14"/>
      <c r="B2062" s="252"/>
      <c r="C2062" s="253"/>
      <c r="D2062" s="243" t="s">
        <v>165</v>
      </c>
      <c r="E2062" s="254" t="s">
        <v>1</v>
      </c>
      <c r="F2062" s="255" t="s">
        <v>131</v>
      </c>
      <c r="G2062" s="253"/>
      <c r="H2062" s="256">
        <v>-1</v>
      </c>
      <c r="I2062" s="257"/>
      <c r="J2062" s="253"/>
      <c r="K2062" s="253"/>
      <c r="L2062" s="258"/>
      <c r="M2062" s="259"/>
      <c r="N2062" s="260"/>
      <c r="O2062" s="260"/>
      <c r="P2062" s="260"/>
      <c r="Q2062" s="260"/>
      <c r="R2062" s="260"/>
      <c r="S2062" s="260"/>
      <c r="T2062" s="261"/>
      <c r="U2062" s="14"/>
      <c r="V2062" s="14"/>
      <c r="W2062" s="14"/>
      <c r="X2062" s="14"/>
      <c r="Y2062" s="14"/>
      <c r="Z2062" s="14"/>
      <c r="AA2062" s="14"/>
      <c r="AB2062" s="14"/>
      <c r="AC2062" s="14"/>
      <c r="AD2062" s="14"/>
      <c r="AE2062" s="14"/>
      <c r="AT2062" s="262" t="s">
        <v>165</v>
      </c>
      <c r="AU2062" s="262" t="s">
        <v>85</v>
      </c>
      <c r="AV2062" s="14" t="s">
        <v>85</v>
      </c>
      <c r="AW2062" s="14" t="s">
        <v>32</v>
      </c>
      <c r="AX2062" s="14" t="s">
        <v>76</v>
      </c>
      <c r="AY2062" s="262" t="s">
        <v>156</v>
      </c>
    </row>
    <row r="2063" s="14" customFormat="1">
      <c r="A2063" s="14"/>
      <c r="B2063" s="252"/>
      <c r="C2063" s="253"/>
      <c r="D2063" s="243" t="s">
        <v>165</v>
      </c>
      <c r="E2063" s="254" t="s">
        <v>1</v>
      </c>
      <c r="F2063" s="255" t="s">
        <v>1769</v>
      </c>
      <c r="G2063" s="253"/>
      <c r="H2063" s="256">
        <v>-0.65000000000000002</v>
      </c>
      <c r="I2063" s="257"/>
      <c r="J2063" s="253"/>
      <c r="K2063" s="253"/>
      <c r="L2063" s="258"/>
      <c r="M2063" s="259"/>
      <c r="N2063" s="260"/>
      <c r="O2063" s="260"/>
      <c r="P2063" s="260"/>
      <c r="Q2063" s="260"/>
      <c r="R2063" s="260"/>
      <c r="S2063" s="260"/>
      <c r="T2063" s="261"/>
      <c r="U2063" s="14"/>
      <c r="V2063" s="14"/>
      <c r="W2063" s="14"/>
      <c r="X2063" s="14"/>
      <c r="Y2063" s="14"/>
      <c r="Z2063" s="14"/>
      <c r="AA2063" s="14"/>
      <c r="AB2063" s="14"/>
      <c r="AC2063" s="14"/>
      <c r="AD2063" s="14"/>
      <c r="AE2063" s="14"/>
      <c r="AT2063" s="262" t="s">
        <v>165</v>
      </c>
      <c r="AU2063" s="262" t="s">
        <v>85</v>
      </c>
      <c r="AV2063" s="14" t="s">
        <v>85</v>
      </c>
      <c r="AW2063" s="14" t="s">
        <v>32</v>
      </c>
      <c r="AX2063" s="14" t="s">
        <v>76</v>
      </c>
      <c r="AY2063" s="262" t="s">
        <v>156</v>
      </c>
    </row>
    <row r="2064" s="14" customFormat="1">
      <c r="A2064" s="14"/>
      <c r="B2064" s="252"/>
      <c r="C2064" s="253"/>
      <c r="D2064" s="243" t="s">
        <v>165</v>
      </c>
      <c r="E2064" s="254" t="s">
        <v>1</v>
      </c>
      <c r="F2064" s="255" t="s">
        <v>489</v>
      </c>
      <c r="G2064" s="253"/>
      <c r="H2064" s="256">
        <v>-1.5</v>
      </c>
      <c r="I2064" s="257"/>
      <c r="J2064" s="253"/>
      <c r="K2064" s="253"/>
      <c r="L2064" s="258"/>
      <c r="M2064" s="259"/>
      <c r="N2064" s="260"/>
      <c r="O2064" s="260"/>
      <c r="P2064" s="260"/>
      <c r="Q2064" s="260"/>
      <c r="R2064" s="260"/>
      <c r="S2064" s="260"/>
      <c r="T2064" s="261"/>
      <c r="U2064" s="14"/>
      <c r="V2064" s="14"/>
      <c r="W2064" s="14"/>
      <c r="X2064" s="14"/>
      <c r="Y2064" s="14"/>
      <c r="Z2064" s="14"/>
      <c r="AA2064" s="14"/>
      <c r="AB2064" s="14"/>
      <c r="AC2064" s="14"/>
      <c r="AD2064" s="14"/>
      <c r="AE2064" s="14"/>
      <c r="AT2064" s="262" t="s">
        <v>165</v>
      </c>
      <c r="AU2064" s="262" t="s">
        <v>85</v>
      </c>
      <c r="AV2064" s="14" t="s">
        <v>85</v>
      </c>
      <c r="AW2064" s="14" t="s">
        <v>32</v>
      </c>
      <c r="AX2064" s="14" t="s">
        <v>76</v>
      </c>
      <c r="AY2064" s="262" t="s">
        <v>156</v>
      </c>
    </row>
    <row r="2065" s="13" customFormat="1">
      <c r="A2065" s="13"/>
      <c r="B2065" s="241"/>
      <c r="C2065" s="242"/>
      <c r="D2065" s="243" t="s">
        <v>165</v>
      </c>
      <c r="E2065" s="244" t="s">
        <v>1</v>
      </c>
      <c r="F2065" s="245" t="s">
        <v>658</v>
      </c>
      <c r="G2065" s="242"/>
      <c r="H2065" s="244" t="s">
        <v>1</v>
      </c>
      <c r="I2065" s="246"/>
      <c r="J2065" s="242"/>
      <c r="K2065" s="242"/>
      <c r="L2065" s="247"/>
      <c r="M2065" s="248"/>
      <c r="N2065" s="249"/>
      <c r="O2065" s="249"/>
      <c r="P2065" s="249"/>
      <c r="Q2065" s="249"/>
      <c r="R2065" s="249"/>
      <c r="S2065" s="249"/>
      <c r="T2065" s="250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T2065" s="251" t="s">
        <v>165</v>
      </c>
      <c r="AU2065" s="251" t="s">
        <v>85</v>
      </c>
      <c r="AV2065" s="13" t="s">
        <v>83</v>
      </c>
      <c r="AW2065" s="13" t="s">
        <v>32</v>
      </c>
      <c r="AX2065" s="13" t="s">
        <v>76</v>
      </c>
      <c r="AY2065" s="251" t="s">
        <v>156</v>
      </c>
    </row>
    <row r="2066" s="14" customFormat="1">
      <c r="A2066" s="14"/>
      <c r="B2066" s="252"/>
      <c r="C2066" s="253"/>
      <c r="D2066" s="243" t="s">
        <v>165</v>
      </c>
      <c r="E2066" s="254" t="s">
        <v>1</v>
      </c>
      <c r="F2066" s="255" t="s">
        <v>918</v>
      </c>
      <c r="G2066" s="253"/>
      <c r="H2066" s="256">
        <v>17.920000000000002</v>
      </c>
      <c r="I2066" s="257"/>
      <c r="J2066" s="253"/>
      <c r="K2066" s="253"/>
      <c r="L2066" s="258"/>
      <c r="M2066" s="259"/>
      <c r="N2066" s="260"/>
      <c r="O2066" s="260"/>
      <c r="P2066" s="260"/>
      <c r="Q2066" s="260"/>
      <c r="R2066" s="260"/>
      <c r="S2066" s="260"/>
      <c r="T2066" s="261"/>
      <c r="U2066" s="14"/>
      <c r="V2066" s="14"/>
      <c r="W2066" s="14"/>
      <c r="X2066" s="14"/>
      <c r="Y2066" s="14"/>
      <c r="Z2066" s="14"/>
      <c r="AA2066" s="14"/>
      <c r="AB2066" s="14"/>
      <c r="AC2066" s="14"/>
      <c r="AD2066" s="14"/>
      <c r="AE2066" s="14"/>
      <c r="AT2066" s="262" t="s">
        <v>165</v>
      </c>
      <c r="AU2066" s="262" t="s">
        <v>85</v>
      </c>
      <c r="AV2066" s="14" t="s">
        <v>85</v>
      </c>
      <c r="AW2066" s="14" t="s">
        <v>32</v>
      </c>
      <c r="AX2066" s="14" t="s">
        <v>76</v>
      </c>
      <c r="AY2066" s="262" t="s">
        <v>156</v>
      </c>
    </row>
    <row r="2067" s="14" customFormat="1">
      <c r="A2067" s="14"/>
      <c r="B2067" s="252"/>
      <c r="C2067" s="253"/>
      <c r="D2067" s="243" t="s">
        <v>165</v>
      </c>
      <c r="E2067" s="254" t="s">
        <v>1</v>
      </c>
      <c r="F2067" s="255" t="s">
        <v>919</v>
      </c>
      <c r="G2067" s="253"/>
      <c r="H2067" s="256">
        <v>12.6</v>
      </c>
      <c r="I2067" s="257"/>
      <c r="J2067" s="253"/>
      <c r="K2067" s="253"/>
      <c r="L2067" s="258"/>
      <c r="M2067" s="259"/>
      <c r="N2067" s="260"/>
      <c r="O2067" s="260"/>
      <c r="P2067" s="260"/>
      <c r="Q2067" s="260"/>
      <c r="R2067" s="260"/>
      <c r="S2067" s="260"/>
      <c r="T2067" s="261"/>
      <c r="U2067" s="14"/>
      <c r="V2067" s="14"/>
      <c r="W2067" s="14"/>
      <c r="X2067" s="14"/>
      <c r="Y2067" s="14"/>
      <c r="Z2067" s="14"/>
      <c r="AA2067" s="14"/>
      <c r="AB2067" s="14"/>
      <c r="AC2067" s="14"/>
      <c r="AD2067" s="14"/>
      <c r="AE2067" s="14"/>
      <c r="AT2067" s="262" t="s">
        <v>165</v>
      </c>
      <c r="AU2067" s="262" t="s">
        <v>85</v>
      </c>
      <c r="AV2067" s="14" t="s">
        <v>85</v>
      </c>
      <c r="AW2067" s="14" t="s">
        <v>32</v>
      </c>
      <c r="AX2067" s="14" t="s">
        <v>76</v>
      </c>
      <c r="AY2067" s="262" t="s">
        <v>156</v>
      </c>
    </row>
    <row r="2068" s="13" customFormat="1">
      <c r="A2068" s="13"/>
      <c r="B2068" s="241"/>
      <c r="C2068" s="242"/>
      <c r="D2068" s="243" t="s">
        <v>165</v>
      </c>
      <c r="E2068" s="244" t="s">
        <v>1</v>
      </c>
      <c r="F2068" s="245" t="s">
        <v>269</v>
      </c>
      <c r="G2068" s="242"/>
      <c r="H2068" s="244" t="s">
        <v>1</v>
      </c>
      <c r="I2068" s="246"/>
      <c r="J2068" s="242"/>
      <c r="K2068" s="242"/>
      <c r="L2068" s="247"/>
      <c r="M2068" s="248"/>
      <c r="N2068" s="249"/>
      <c r="O2068" s="249"/>
      <c r="P2068" s="249"/>
      <c r="Q2068" s="249"/>
      <c r="R2068" s="249"/>
      <c r="S2068" s="249"/>
      <c r="T2068" s="250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T2068" s="251" t="s">
        <v>165</v>
      </c>
      <c r="AU2068" s="251" t="s">
        <v>85</v>
      </c>
      <c r="AV2068" s="13" t="s">
        <v>83</v>
      </c>
      <c r="AW2068" s="13" t="s">
        <v>32</v>
      </c>
      <c r="AX2068" s="13" t="s">
        <v>76</v>
      </c>
      <c r="AY2068" s="251" t="s">
        <v>156</v>
      </c>
    </row>
    <row r="2069" s="14" customFormat="1">
      <c r="A2069" s="14"/>
      <c r="B2069" s="252"/>
      <c r="C2069" s="253"/>
      <c r="D2069" s="243" t="s">
        <v>165</v>
      </c>
      <c r="E2069" s="254" t="s">
        <v>1</v>
      </c>
      <c r="F2069" s="255" t="s">
        <v>131</v>
      </c>
      <c r="G2069" s="253"/>
      <c r="H2069" s="256">
        <v>-1</v>
      </c>
      <c r="I2069" s="257"/>
      <c r="J2069" s="253"/>
      <c r="K2069" s="253"/>
      <c r="L2069" s="258"/>
      <c r="M2069" s="259"/>
      <c r="N2069" s="260"/>
      <c r="O2069" s="260"/>
      <c r="P2069" s="260"/>
      <c r="Q2069" s="260"/>
      <c r="R2069" s="260"/>
      <c r="S2069" s="260"/>
      <c r="T2069" s="261"/>
      <c r="U2069" s="14"/>
      <c r="V2069" s="14"/>
      <c r="W2069" s="14"/>
      <c r="X2069" s="14"/>
      <c r="Y2069" s="14"/>
      <c r="Z2069" s="14"/>
      <c r="AA2069" s="14"/>
      <c r="AB2069" s="14"/>
      <c r="AC2069" s="14"/>
      <c r="AD2069" s="14"/>
      <c r="AE2069" s="14"/>
      <c r="AT2069" s="262" t="s">
        <v>165</v>
      </c>
      <c r="AU2069" s="262" t="s">
        <v>85</v>
      </c>
      <c r="AV2069" s="14" t="s">
        <v>85</v>
      </c>
      <c r="AW2069" s="14" t="s">
        <v>32</v>
      </c>
      <c r="AX2069" s="14" t="s">
        <v>76</v>
      </c>
      <c r="AY2069" s="262" t="s">
        <v>156</v>
      </c>
    </row>
    <row r="2070" s="14" customFormat="1">
      <c r="A2070" s="14"/>
      <c r="B2070" s="252"/>
      <c r="C2070" s="253"/>
      <c r="D2070" s="243" t="s">
        <v>165</v>
      </c>
      <c r="E2070" s="254" t="s">
        <v>1</v>
      </c>
      <c r="F2070" s="255" t="s">
        <v>1769</v>
      </c>
      <c r="G2070" s="253"/>
      <c r="H2070" s="256">
        <v>-0.65000000000000002</v>
      </c>
      <c r="I2070" s="257"/>
      <c r="J2070" s="253"/>
      <c r="K2070" s="253"/>
      <c r="L2070" s="258"/>
      <c r="M2070" s="259"/>
      <c r="N2070" s="260"/>
      <c r="O2070" s="260"/>
      <c r="P2070" s="260"/>
      <c r="Q2070" s="260"/>
      <c r="R2070" s="260"/>
      <c r="S2070" s="260"/>
      <c r="T2070" s="261"/>
      <c r="U2070" s="14"/>
      <c r="V2070" s="14"/>
      <c r="W2070" s="14"/>
      <c r="X2070" s="14"/>
      <c r="Y2070" s="14"/>
      <c r="Z2070" s="14"/>
      <c r="AA2070" s="14"/>
      <c r="AB2070" s="14"/>
      <c r="AC2070" s="14"/>
      <c r="AD2070" s="14"/>
      <c r="AE2070" s="14"/>
      <c r="AT2070" s="262" t="s">
        <v>165</v>
      </c>
      <c r="AU2070" s="262" t="s">
        <v>85</v>
      </c>
      <c r="AV2070" s="14" t="s">
        <v>85</v>
      </c>
      <c r="AW2070" s="14" t="s">
        <v>32</v>
      </c>
      <c r="AX2070" s="14" t="s">
        <v>76</v>
      </c>
      <c r="AY2070" s="262" t="s">
        <v>156</v>
      </c>
    </row>
    <row r="2071" s="14" customFormat="1">
      <c r="A2071" s="14"/>
      <c r="B2071" s="252"/>
      <c r="C2071" s="253"/>
      <c r="D2071" s="243" t="s">
        <v>165</v>
      </c>
      <c r="E2071" s="254" t="s">
        <v>1</v>
      </c>
      <c r="F2071" s="255" t="s">
        <v>489</v>
      </c>
      <c r="G2071" s="253"/>
      <c r="H2071" s="256">
        <v>-1.5</v>
      </c>
      <c r="I2071" s="257"/>
      <c r="J2071" s="253"/>
      <c r="K2071" s="253"/>
      <c r="L2071" s="258"/>
      <c r="M2071" s="259"/>
      <c r="N2071" s="260"/>
      <c r="O2071" s="260"/>
      <c r="P2071" s="260"/>
      <c r="Q2071" s="260"/>
      <c r="R2071" s="260"/>
      <c r="S2071" s="260"/>
      <c r="T2071" s="261"/>
      <c r="U2071" s="14"/>
      <c r="V2071" s="14"/>
      <c r="W2071" s="14"/>
      <c r="X2071" s="14"/>
      <c r="Y2071" s="14"/>
      <c r="Z2071" s="14"/>
      <c r="AA2071" s="14"/>
      <c r="AB2071" s="14"/>
      <c r="AC2071" s="14"/>
      <c r="AD2071" s="14"/>
      <c r="AE2071" s="14"/>
      <c r="AT2071" s="262" t="s">
        <v>165</v>
      </c>
      <c r="AU2071" s="262" t="s">
        <v>85</v>
      </c>
      <c r="AV2071" s="14" t="s">
        <v>85</v>
      </c>
      <c r="AW2071" s="14" t="s">
        <v>32</v>
      </c>
      <c r="AX2071" s="14" t="s">
        <v>76</v>
      </c>
      <c r="AY2071" s="262" t="s">
        <v>156</v>
      </c>
    </row>
    <row r="2072" s="13" customFormat="1">
      <c r="A2072" s="13"/>
      <c r="B2072" s="241"/>
      <c r="C2072" s="242"/>
      <c r="D2072" s="243" t="s">
        <v>165</v>
      </c>
      <c r="E2072" s="244" t="s">
        <v>1</v>
      </c>
      <c r="F2072" s="245" t="s">
        <v>659</v>
      </c>
      <c r="G2072" s="242"/>
      <c r="H2072" s="244" t="s">
        <v>1</v>
      </c>
      <c r="I2072" s="246"/>
      <c r="J2072" s="242"/>
      <c r="K2072" s="242"/>
      <c r="L2072" s="247"/>
      <c r="M2072" s="248"/>
      <c r="N2072" s="249"/>
      <c r="O2072" s="249"/>
      <c r="P2072" s="249"/>
      <c r="Q2072" s="249"/>
      <c r="R2072" s="249"/>
      <c r="S2072" s="249"/>
      <c r="T2072" s="250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T2072" s="251" t="s">
        <v>165</v>
      </c>
      <c r="AU2072" s="251" t="s">
        <v>85</v>
      </c>
      <c r="AV2072" s="13" t="s">
        <v>83</v>
      </c>
      <c r="AW2072" s="13" t="s">
        <v>32</v>
      </c>
      <c r="AX2072" s="13" t="s">
        <v>76</v>
      </c>
      <c r="AY2072" s="251" t="s">
        <v>156</v>
      </c>
    </row>
    <row r="2073" s="14" customFormat="1">
      <c r="A2073" s="14"/>
      <c r="B2073" s="252"/>
      <c r="C2073" s="253"/>
      <c r="D2073" s="243" t="s">
        <v>165</v>
      </c>
      <c r="E2073" s="254" t="s">
        <v>1</v>
      </c>
      <c r="F2073" s="255" t="s">
        <v>921</v>
      </c>
      <c r="G2073" s="253"/>
      <c r="H2073" s="256">
        <v>9</v>
      </c>
      <c r="I2073" s="257"/>
      <c r="J2073" s="253"/>
      <c r="K2073" s="253"/>
      <c r="L2073" s="258"/>
      <c r="M2073" s="259"/>
      <c r="N2073" s="260"/>
      <c r="O2073" s="260"/>
      <c r="P2073" s="260"/>
      <c r="Q2073" s="260"/>
      <c r="R2073" s="260"/>
      <c r="S2073" s="260"/>
      <c r="T2073" s="261"/>
      <c r="U2073" s="14"/>
      <c r="V2073" s="14"/>
      <c r="W2073" s="14"/>
      <c r="X2073" s="14"/>
      <c r="Y2073" s="14"/>
      <c r="Z2073" s="14"/>
      <c r="AA2073" s="14"/>
      <c r="AB2073" s="14"/>
      <c r="AC2073" s="14"/>
      <c r="AD2073" s="14"/>
      <c r="AE2073" s="14"/>
      <c r="AT2073" s="262" t="s">
        <v>165</v>
      </c>
      <c r="AU2073" s="262" t="s">
        <v>85</v>
      </c>
      <c r="AV2073" s="14" t="s">
        <v>85</v>
      </c>
      <c r="AW2073" s="14" t="s">
        <v>32</v>
      </c>
      <c r="AX2073" s="14" t="s">
        <v>76</v>
      </c>
      <c r="AY2073" s="262" t="s">
        <v>156</v>
      </c>
    </row>
    <row r="2074" s="14" customFormat="1">
      <c r="A2074" s="14"/>
      <c r="B2074" s="252"/>
      <c r="C2074" s="253"/>
      <c r="D2074" s="243" t="s">
        <v>165</v>
      </c>
      <c r="E2074" s="254" t="s">
        <v>1</v>
      </c>
      <c r="F2074" s="255" t="s">
        <v>922</v>
      </c>
      <c r="G2074" s="253"/>
      <c r="H2074" s="256">
        <v>5</v>
      </c>
      <c r="I2074" s="257"/>
      <c r="J2074" s="253"/>
      <c r="K2074" s="253"/>
      <c r="L2074" s="258"/>
      <c r="M2074" s="259"/>
      <c r="N2074" s="260"/>
      <c r="O2074" s="260"/>
      <c r="P2074" s="260"/>
      <c r="Q2074" s="260"/>
      <c r="R2074" s="260"/>
      <c r="S2074" s="260"/>
      <c r="T2074" s="261"/>
      <c r="U2074" s="14"/>
      <c r="V2074" s="14"/>
      <c r="W2074" s="14"/>
      <c r="X2074" s="14"/>
      <c r="Y2074" s="14"/>
      <c r="Z2074" s="14"/>
      <c r="AA2074" s="14"/>
      <c r="AB2074" s="14"/>
      <c r="AC2074" s="14"/>
      <c r="AD2074" s="14"/>
      <c r="AE2074" s="14"/>
      <c r="AT2074" s="262" t="s">
        <v>165</v>
      </c>
      <c r="AU2074" s="262" t="s">
        <v>85</v>
      </c>
      <c r="AV2074" s="14" t="s">
        <v>85</v>
      </c>
      <c r="AW2074" s="14" t="s">
        <v>32</v>
      </c>
      <c r="AX2074" s="14" t="s">
        <v>76</v>
      </c>
      <c r="AY2074" s="262" t="s">
        <v>156</v>
      </c>
    </row>
    <row r="2075" s="13" customFormat="1">
      <c r="A2075" s="13"/>
      <c r="B2075" s="241"/>
      <c r="C2075" s="242"/>
      <c r="D2075" s="243" t="s">
        <v>165</v>
      </c>
      <c r="E2075" s="244" t="s">
        <v>1</v>
      </c>
      <c r="F2075" s="245" t="s">
        <v>269</v>
      </c>
      <c r="G2075" s="242"/>
      <c r="H2075" s="244" t="s">
        <v>1</v>
      </c>
      <c r="I2075" s="246"/>
      <c r="J2075" s="242"/>
      <c r="K2075" s="242"/>
      <c r="L2075" s="247"/>
      <c r="M2075" s="248"/>
      <c r="N2075" s="249"/>
      <c r="O2075" s="249"/>
      <c r="P2075" s="249"/>
      <c r="Q2075" s="249"/>
      <c r="R2075" s="249"/>
      <c r="S2075" s="249"/>
      <c r="T2075" s="250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T2075" s="251" t="s">
        <v>165</v>
      </c>
      <c r="AU2075" s="251" t="s">
        <v>85</v>
      </c>
      <c r="AV2075" s="13" t="s">
        <v>83</v>
      </c>
      <c r="AW2075" s="13" t="s">
        <v>32</v>
      </c>
      <c r="AX2075" s="13" t="s">
        <v>76</v>
      </c>
      <c r="AY2075" s="251" t="s">
        <v>156</v>
      </c>
    </row>
    <row r="2076" s="14" customFormat="1">
      <c r="A2076" s="14"/>
      <c r="B2076" s="252"/>
      <c r="C2076" s="253"/>
      <c r="D2076" s="243" t="s">
        <v>165</v>
      </c>
      <c r="E2076" s="254" t="s">
        <v>1</v>
      </c>
      <c r="F2076" s="255" t="s">
        <v>131</v>
      </c>
      <c r="G2076" s="253"/>
      <c r="H2076" s="256">
        <v>-1</v>
      </c>
      <c r="I2076" s="257"/>
      <c r="J2076" s="253"/>
      <c r="K2076" s="253"/>
      <c r="L2076" s="258"/>
      <c r="M2076" s="259"/>
      <c r="N2076" s="260"/>
      <c r="O2076" s="260"/>
      <c r="P2076" s="260"/>
      <c r="Q2076" s="260"/>
      <c r="R2076" s="260"/>
      <c r="S2076" s="260"/>
      <c r="T2076" s="261"/>
      <c r="U2076" s="14"/>
      <c r="V2076" s="14"/>
      <c r="W2076" s="14"/>
      <c r="X2076" s="14"/>
      <c r="Y2076" s="14"/>
      <c r="Z2076" s="14"/>
      <c r="AA2076" s="14"/>
      <c r="AB2076" s="14"/>
      <c r="AC2076" s="14"/>
      <c r="AD2076" s="14"/>
      <c r="AE2076" s="14"/>
      <c r="AT2076" s="262" t="s">
        <v>165</v>
      </c>
      <c r="AU2076" s="262" t="s">
        <v>85</v>
      </c>
      <c r="AV2076" s="14" t="s">
        <v>85</v>
      </c>
      <c r="AW2076" s="14" t="s">
        <v>32</v>
      </c>
      <c r="AX2076" s="14" t="s">
        <v>76</v>
      </c>
      <c r="AY2076" s="262" t="s">
        <v>156</v>
      </c>
    </row>
    <row r="2077" s="13" customFormat="1">
      <c r="A2077" s="13"/>
      <c r="B2077" s="241"/>
      <c r="C2077" s="242"/>
      <c r="D2077" s="243" t="s">
        <v>165</v>
      </c>
      <c r="E2077" s="244" t="s">
        <v>1</v>
      </c>
      <c r="F2077" s="245" t="s">
        <v>662</v>
      </c>
      <c r="G2077" s="242"/>
      <c r="H2077" s="244" t="s">
        <v>1</v>
      </c>
      <c r="I2077" s="246"/>
      <c r="J2077" s="242"/>
      <c r="K2077" s="242"/>
      <c r="L2077" s="247"/>
      <c r="M2077" s="248"/>
      <c r="N2077" s="249"/>
      <c r="O2077" s="249"/>
      <c r="P2077" s="249"/>
      <c r="Q2077" s="249"/>
      <c r="R2077" s="249"/>
      <c r="S2077" s="249"/>
      <c r="T2077" s="250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T2077" s="251" t="s">
        <v>165</v>
      </c>
      <c r="AU2077" s="251" t="s">
        <v>85</v>
      </c>
      <c r="AV2077" s="13" t="s">
        <v>83</v>
      </c>
      <c r="AW2077" s="13" t="s">
        <v>32</v>
      </c>
      <c r="AX2077" s="13" t="s">
        <v>76</v>
      </c>
      <c r="AY2077" s="251" t="s">
        <v>156</v>
      </c>
    </row>
    <row r="2078" s="14" customFormat="1">
      <c r="A2078" s="14"/>
      <c r="B2078" s="252"/>
      <c r="C2078" s="253"/>
      <c r="D2078" s="243" t="s">
        <v>165</v>
      </c>
      <c r="E2078" s="254" t="s">
        <v>1</v>
      </c>
      <c r="F2078" s="255" t="s">
        <v>923</v>
      </c>
      <c r="G2078" s="253"/>
      <c r="H2078" s="256">
        <v>27.34</v>
      </c>
      <c r="I2078" s="257"/>
      <c r="J2078" s="253"/>
      <c r="K2078" s="253"/>
      <c r="L2078" s="258"/>
      <c r="M2078" s="259"/>
      <c r="N2078" s="260"/>
      <c r="O2078" s="260"/>
      <c r="P2078" s="260"/>
      <c r="Q2078" s="260"/>
      <c r="R2078" s="260"/>
      <c r="S2078" s="260"/>
      <c r="T2078" s="261"/>
      <c r="U2078" s="14"/>
      <c r="V2078" s="14"/>
      <c r="W2078" s="14"/>
      <c r="X2078" s="14"/>
      <c r="Y2078" s="14"/>
      <c r="Z2078" s="14"/>
      <c r="AA2078" s="14"/>
      <c r="AB2078" s="14"/>
      <c r="AC2078" s="14"/>
      <c r="AD2078" s="14"/>
      <c r="AE2078" s="14"/>
      <c r="AT2078" s="262" t="s">
        <v>165</v>
      </c>
      <c r="AU2078" s="262" t="s">
        <v>85</v>
      </c>
      <c r="AV2078" s="14" t="s">
        <v>85</v>
      </c>
      <c r="AW2078" s="14" t="s">
        <v>32</v>
      </c>
      <c r="AX2078" s="14" t="s">
        <v>76</v>
      </c>
      <c r="AY2078" s="262" t="s">
        <v>156</v>
      </c>
    </row>
    <row r="2079" s="14" customFormat="1">
      <c r="A2079" s="14"/>
      <c r="B2079" s="252"/>
      <c r="C2079" s="253"/>
      <c r="D2079" s="243" t="s">
        <v>165</v>
      </c>
      <c r="E2079" s="254" t="s">
        <v>1</v>
      </c>
      <c r="F2079" s="255" t="s">
        <v>922</v>
      </c>
      <c r="G2079" s="253"/>
      <c r="H2079" s="256">
        <v>5</v>
      </c>
      <c r="I2079" s="257"/>
      <c r="J2079" s="253"/>
      <c r="K2079" s="253"/>
      <c r="L2079" s="258"/>
      <c r="M2079" s="259"/>
      <c r="N2079" s="260"/>
      <c r="O2079" s="260"/>
      <c r="P2079" s="260"/>
      <c r="Q2079" s="260"/>
      <c r="R2079" s="260"/>
      <c r="S2079" s="260"/>
      <c r="T2079" s="261"/>
      <c r="U2079" s="14"/>
      <c r="V2079" s="14"/>
      <c r="W2079" s="14"/>
      <c r="X2079" s="14"/>
      <c r="Y2079" s="14"/>
      <c r="Z2079" s="14"/>
      <c r="AA2079" s="14"/>
      <c r="AB2079" s="14"/>
      <c r="AC2079" s="14"/>
      <c r="AD2079" s="14"/>
      <c r="AE2079" s="14"/>
      <c r="AT2079" s="262" t="s">
        <v>165</v>
      </c>
      <c r="AU2079" s="262" t="s">
        <v>85</v>
      </c>
      <c r="AV2079" s="14" t="s">
        <v>85</v>
      </c>
      <c r="AW2079" s="14" t="s">
        <v>32</v>
      </c>
      <c r="AX2079" s="14" t="s">
        <v>76</v>
      </c>
      <c r="AY2079" s="262" t="s">
        <v>156</v>
      </c>
    </row>
    <row r="2080" s="14" customFormat="1">
      <c r="A2080" s="14"/>
      <c r="B2080" s="252"/>
      <c r="C2080" s="253"/>
      <c r="D2080" s="243" t="s">
        <v>165</v>
      </c>
      <c r="E2080" s="254" t="s">
        <v>1</v>
      </c>
      <c r="F2080" s="255" t="s">
        <v>924</v>
      </c>
      <c r="G2080" s="253"/>
      <c r="H2080" s="256">
        <v>0.25</v>
      </c>
      <c r="I2080" s="257"/>
      <c r="J2080" s="253"/>
      <c r="K2080" s="253"/>
      <c r="L2080" s="258"/>
      <c r="M2080" s="259"/>
      <c r="N2080" s="260"/>
      <c r="O2080" s="260"/>
      <c r="P2080" s="260"/>
      <c r="Q2080" s="260"/>
      <c r="R2080" s="260"/>
      <c r="S2080" s="260"/>
      <c r="T2080" s="261"/>
      <c r="U2080" s="14"/>
      <c r="V2080" s="14"/>
      <c r="W2080" s="14"/>
      <c r="X2080" s="14"/>
      <c r="Y2080" s="14"/>
      <c r="Z2080" s="14"/>
      <c r="AA2080" s="14"/>
      <c r="AB2080" s="14"/>
      <c r="AC2080" s="14"/>
      <c r="AD2080" s="14"/>
      <c r="AE2080" s="14"/>
      <c r="AT2080" s="262" t="s">
        <v>165</v>
      </c>
      <c r="AU2080" s="262" t="s">
        <v>85</v>
      </c>
      <c r="AV2080" s="14" t="s">
        <v>85</v>
      </c>
      <c r="AW2080" s="14" t="s">
        <v>32</v>
      </c>
      <c r="AX2080" s="14" t="s">
        <v>76</v>
      </c>
      <c r="AY2080" s="262" t="s">
        <v>156</v>
      </c>
    </row>
    <row r="2081" s="14" customFormat="1">
      <c r="A2081" s="14"/>
      <c r="B2081" s="252"/>
      <c r="C2081" s="253"/>
      <c r="D2081" s="243" t="s">
        <v>165</v>
      </c>
      <c r="E2081" s="254" t="s">
        <v>1</v>
      </c>
      <c r="F2081" s="255" t="s">
        <v>1770</v>
      </c>
      <c r="G2081" s="253"/>
      <c r="H2081" s="256">
        <v>2.1000000000000001</v>
      </c>
      <c r="I2081" s="257"/>
      <c r="J2081" s="253"/>
      <c r="K2081" s="253"/>
      <c r="L2081" s="258"/>
      <c r="M2081" s="259"/>
      <c r="N2081" s="260"/>
      <c r="O2081" s="260"/>
      <c r="P2081" s="260"/>
      <c r="Q2081" s="260"/>
      <c r="R2081" s="260"/>
      <c r="S2081" s="260"/>
      <c r="T2081" s="261"/>
      <c r="U2081" s="14"/>
      <c r="V2081" s="14"/>
      <c r="W2081" s="14"/>
      <c r="X2081" s="14"/>
      <c r="Y2081" s="14"/>
      <c r="Z2081" s="14"/>
      <c r="AA2081" s="14"/>
      <c r="AB2081" s="14"/>
      <c r="AC2081" s="14"/>
      <c r="AD2081" s="14"/>
      <c r="AE2081" s="14"/>
      <c r="AT2081" s="262" t="s">
        <v>165</v>
      </c>
      <c r="AU2081" s="262" t="s">
        <v>85</v>
      </c>
      <c r="AV2081" s="14" t="s">
        <v>85</v>
      </c>
      <c r="AW2081" s="14" t="s">
        <v>32</v>
      </c>
      <c r="AX2081" s="14" t="s">
        <v>76</v>
      </c>
      <c r="AY2081" s="262" t="s">
        <v>156</v>
      </c>
    </row>
    <row r="2082" s="13" customFormat="1">
      <c r="A2082" s="13"/>
      <c r="B2082" s="241"/>
      <c r="C2082" s="242"/>
      <c r="D2082" s="243" t="s">
        <v>165</v>
      </c>
      <c r="E2082" s="244" t="s">
        <v>1</v>
      </c>
      <c r="F2082" s="245" t="s">
        <v>269</v>
      </c>
      <c r="G2082" s="242"/>
      <c r="H2082" s="244" t="s">
        <v>1</v>
      </c>
      <c r="I2082" s="246"/>
      <c r="J2082" s="242"/>
      <c r="K2082" s="242"/>
      <c r="L2082" s="247"/>
      <c r="M2082" s="248"/>
      <c r="N2082" s="249"/>
      <c r="O2082" s="249"/>
      <c r="P2082" s="249"/>
      <c r="Q2082" s="249"/>
      <c r="R2082" s="249"/>
      <c r="S2082" s="249"/>
      <c r="T2082" s="250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T2082" s="251" t="s">
        <v>165</v>
      </c>
      <c r="AU2082" s="251" t="s">
        <v>85</v>
      </c>
      <c r="AV2082" s="13" t="s">
        <v>83</v>
      </c>
      <c r="AW2082" s="13" t="s">
        <v>32</v>
      </c>
      <c r="AX2082" s="13" t="s">
        <v>76</v>
      </c>
      <c r="AY2082" s="251" t="s">
        <v>156</v>
      </c>
    </row>
    <row r="2083" s="14" customFormat="1">
      <c r="A2083" s="14"/>
      <c r="B2083" s="252"/>
      <c r="C2083" s="253"/>
      <c r="D2083" s="243" t="s">
        <v>165</v>
      </c>
      <c r="E2083" s="254" t="s">
        <v>1</v>
      </c>
      <c r="F2083" s="255" t="s">
        <v>926</v>
      </c>
      <c r="G2083" s="253"/>
      <c r="H2083" s="256">
        <v>-3</v>
      </c>
      <c r="I2083" s="257"/>
      <c r="J2083" s="253"/>
      <c r="K2083" s="253"/>
      <c r="L2083" s="258"/>
      <c r="M2083" s="259"/>
      <c r="N2083" s="260"/>
      <c r="O2083" s="260"/>
      <c r="P2083" s="260"/>
      <c r="Q2083" s="260"/>
      <c r="R2083" s="260"/>
      <c r="S2083" s="260"/>
      <c r="T2083" s="261"/>
      <c r="U2083" s="14"/>
      <c r="V2083" s="14"/>
      <c r="W2083" s="14"/>
      <c r="X2083" s="14"/>
      <c r="Y2083" s="14"/>
      <c r="Z2083" s="14"/>
      <c r="AA2083" s="14"/>
      <c r="AB2083" s="14"/>
      <c r="AC2083" s="14"/>
      <c r="AD2083" s="14"/>
      <c r="AE2083" s="14"/>
      <c r="AT2083" s="262" t="s">
        <v>165</v>
      </c>
      <c r="AU2083" s="262" t="s">
        <v>85</v>
      </c>
      <c r="AV2083" s="14" t="s">
        <v>85</v>
      </c>
      <c r="AW2083" s="14" t="s">
        <v>32</v>
      </c>
      <c r="AX2083" s="14" t="s">
        <v>76</v>
      </c>
      <c r="AY2083" s="262" t="s">
        <v>156</v>
      </c>
    </row>
    <row r="2084" s="14" customFormat="1">
      <c r="A2084" s="14"/>
      <c r="B2084" s="252"/>
      <c r="C2084" s="253"/>
      <c r="D2084" s="243" t="s">
        <v>165</v>
      </c>
      <c r="E2084" s="254" t="s">
        <v>1</v>
      </c>
      <c r="F2084" s="255" t="s">
        <v>490</v>
      </c>
      <c r="G2084" s="253"/>
      <c r="H2084" s="256">
        <v>-1.6499999999999999</v>
      </c>
      <c r="I2084" s="257"/>
      <c r="J2084" s="253"/>
      <c r="K2084" s="253"/>
      <c r="L2084" s="258"/>
      <c r="M2084" s="259"/>
      <c r="N2084" s="260"/>
      <c r="O2084" s="260"/>
      <c r="P2084" s="260"/>
      <c r="Q2084" s="260"/>
      <c r="R2084" s="260"/>
      <c r="S2084" s="260"/>
      <c r="T2084" s="261"/>
      <c r="U2084" s="14"/>
      <c r="V2084" s="14"/>
      <c r="W2084" s="14"/>
      <c r="X2084" s="14"/>
      <c r="Y2084" s="14"/>
      <c r="Z2084" s="14"/>
      <c r="AA2084" s="14"/>
      <c r="AB2084" s="14"/>
      <c r="AC2084" s="14"/>
      <c r="AD2084" s="14"/>
      <c r="AE2084" s="14"/>
      <c r="AT2084" s="262" t="s">
        <v>165</v>
      </c>
      <c r="AU2084" s="262" t="s">
        <v>85</v>
      </c>
      <c r="AV2084" s="14" t="s">
        <v>85</v>
      </c>
      <c r="AW2084" s="14" t="s">
        <v>32</v>
      </c>
      <c r="AX2084" s="14" t="s">
        <v>76</v>
      </c>
      <c r="AY2084" s="262" t="s">
        <v>156</v>
      </c>
    </row>
    <row r="2085" s="14" customFormat="1">
      <c r="A2085" s="14"/>
      <c r="B2085" s="252"/>
      <c r="C2085" s="253"/>
      <c r="D2085" s="243" t="s">
        <v>165</v>
      </c>
      <c r="E2085" s="254" t="s">
        <v>1</v>
      </c>
      <c r="F2085" s="255" t="s">
        <v>1771</v>
      </c>
      <c r="G2085" s="253"/>
      <c r="H2085" s="256">
        <v>-2</v>
      </c>
      <c r="I2085" s="257"/>
      <c r="J2085" s="253"/>
      <c r="K2085" s="253"/>
      <c r="L2085" s="258"/>
      <c r="M2085" s="259"/>
      <c r="N2085" s="260"/>
      <c r="O2085" s="260"/>
      <c r="P2085" s="260"/>
      <c r="Q2085" s="260"/>
      <c r="R2085" s="260"/>
      <c r="S2085" s="260"/>
      <c r="T2085" s="261"/>
      <c r="U2085" s="14"/>
      <c r="V2085" s="14"/>
      <c r="W2085" s="14"/>
      <c r="X2085" s="14"/>
      <c r="Y2085" s="14"/>
      <c r="Z2085" s="14"/>
      <c r="AA2085" s="14"/>
      <c r="AB2085" s="14"/>
      <c r="AC2085" s="14"/>
      <c r="AD2085" s="14"/>
      <c r="AE2085" s="14"/>
      <c r="AT2085" s="262" t="s">
        <v>165</v>
      </c>
      <c r="AU2085" s="262" t="s">
        <v>85</v>
      </c>
      <c r="AV2085" s="14" t="s">
        <v>85</v>
      </c>
      <c r="AW2085" s="14" t="s">
        <v>32</v>
      </c>
      <c r="AX2085" s="14" t="s">
        <v>76</v>
      </c>
      <c r="AY2085" s="262" t="s">
        <v>156</v>
      </c>
    </row>
    <row r="2086" s="13" customFormat="1">
      <c r="A2086" s="13"/>
      <c r="B2086" s="241"/>
      <c r="C2086" s="242"/>
      <c r="D2086" s="243" t="s">
        <v>165</v>
      </c>
      <c r="E2086" s="244" t="s">
        <v>1</v>
      </c>
      <c r="F2086" s="245" t="s">
        <v>556</v>
      </c>
      <c r="G2086" s="242"/>
      <c r="H2086" s="244" t="s">
        <v>1</v>
      </c>
      <c r="I2086" s="246"/>
      <c r="J2086" s="242"/>
      <c r="K2086" s="242"/>
      <c r="L2086" s="247"/>
      <c r="M2086" s="248"/>
      <c r="N2086" s="249"/>
      <c r="O2086" s="249"/>
      <c r="P2086" s="249"/>
      <c r="Q2086" s="249"/>
      <c r="R2086" s="249"/>
      <c r="S2086" s="249"/>
      <c r="T2086" s="250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T2086" s="251" t="s">
        <v>165</v>
      </c>
      <c r="AU2086" s="251" t="s">
        <v>85</v>
      </c>
      <c r="AV2086" s="13" t="s">
        <v>83</v>
      </c>
      <c r="AW2086" s="13" t="s">
        <v>32</v>
      </c>
      <c r="AX2086" s="13" t="s">
        <v>76</v>
      </c>
      <c r="AY2086" s="251" t="s">
        <v>156</v>
      </c>
    </row>
    <row r="2087" s="13" customFormat="1">
      <c r="A2087" s="13"/>
      <c r="B2087" s="241"/>
      <c r="C2087" s="242"/>
      <c r="D2087" s="243" t="s">
        <v>165</v>
      </c>
      <c r="E2087" s="244" t="s">
        <v>1</v>
      </c>
      <c r="F2087" s="245" t="s">
        <v>190</v>
      </c>
      <c r="G2087" s="242"/>
      <c r="H2087" s="244" t="s">
        <v>1</v>
      </c>
      <c r="I2087" s="246"/>
      <c r="J2087" s="242"/>
      <c r="K2087" s="242"/>
      <c r="L2087" s="247"/>
      <c r="M2087" s="248"/>
      <c r="N2087" s="249"/>
      <c r="O2087" s="249"/>
      <c r="P2087" s="249"/>
      <c r="Q2087" s="249"/>
      <c r="R2087" s="249"/>
      <c r="S2087" s="249"/>
      <c r="T2087" s="250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T2087" s="251" t="s">
        <v>165</v>
      </c>
      <c r="AU2087" s="251" t="s">
        <v>85</v>
      </c>
      <c r="AV2087" s="13" t="s">
        <v>83</v>
      </c>
      <c r="AW2087" s="13" t="s">
        <v>32</v>
      </c>
      <c r="AX2087" s="13" t="s">
        <v>76</v>
      </c>
      <c r="AY2087" s="251" t="s">
        <v>156</v>
      </c>
    </row>
    <row r="2088" s="14" customFormat="1">
      <c r="A2088" s="14"/>
      <c r="B2088" s="252"/>
      <c r="C2088" s="253"/>
      <c r="D2088" s="243" t="s">
        <v>165</v>
      </c>
      <c r="E2088" s="254" t="s">
        <v>1</v>
      </c>
      <c r="F2088" s="255" t="s">
        <v>625</v>
      </c>
      <c r="G2088" s="253"/>
      <c r="H2088" s="256">
        <v>16.5</v>
      </c>
      <c r="I2088" s="257"/>
      <c r="J2088" s="253"/>
      <c r="K2088" s="253"/>
      <c r="L2088" s="258"/>
      <c r="M2088" s="259"/>
      <c r="N2088" s="260"/>
      <c r="O2088" s="260"/>
      <c r="P2088" s="260"/>
      <c r="Q2088" s="260"/>
      <c r="R2088" s="260"/>
      <c r="S2088" s="260"/>
      <c r="T2088" s="261"/>
      <c r="U2088" s="14"/>
      <c r="V2088" s="14"/>
      <c r="W2088" s="14"/>
      <c r="X2088" s="14"/>
      <c r="Y2088" s="14"/>
      <c r="Z2088" s="14"/>
      <c r="AA2088" s="14"/>
      <c r="AB2088" s="14"/>
      <c r="AC2088" s="14"/>
      <c r="AD2088" s="14"/>
      <c r="AE2088" s="14"/>
      <c r="AT2088" s="262" t="s">
        <v>165</v>
      </c>
      <c r="AU2088" s="262" t="s">
        <v>85</v>
      </c>
      <c r="AV2088" s="14" t="s">
        <v>85</v>
      </c>
      <c r="AW2088" s="14" t="s">
        <v>32</v>
      </c>
      <c r="AX2088" s="14" t="s">
        <v>76</v>
      </c>
      <c r="AY2088" s="262" t="s">
        <v>156</v>
      </c>
    </row>
    <row r="2089" s="14" customFormat="1">
      <c r="A2089" s="14"/>
      <c r="B2089" s="252"/>
      <c r="C2089" s="253"/>
      <c r="D2089" s="243" t="s">
        <v>165</v>
      </c>
      <c r="E2089" s="254" t="s">
        <v>1</v>
      </c>
      <c r="F2089" s="255" t="s">
        <v>925</v>
      </c>
      <c r="G2089" s="253"/>
      <c r="H2089" s="256">
        <v>0.69999999999999996</v>
      </c>
      <c r="I2089" s="257"/>
      <c r="J2089" s="253"/>
      <c r="K2089" s="253"/>
      <c r="L2089" s="258"/>
      <c r="M2089" s="259"/>
      <c r="N2089" s="260"/>
      <c r="O2089" s="260"/>
      <c r="P2089" s="260"/>
      <c r="Q2089" s="260"/>
      <c r="R2089" s="260"/>
      <c r="S2089" s="260"/>
      <c r="T2089" s="261"/>
      <c r="U2089" s="14"/>
      <c r="V2089" s="14"/>
      <c r="W2089" s="14"/>
      <c r="X2089" s="14"/>
      <c r="Y2089" s="14"/>
      <c r="Z2089" s="14"/>
      <c r="AA2089" s="14"/>
      <c r="AB2089" s="14"/>
      <c r="AC2089" s="14"/>
      <c r="AD2089" s="14"/>
      <c r="AE2089" s="14"/>
      <c r="AT2089" s="262" t="s">
        <v>165</v>
      </c>
      <c r="AU2089" s="262" t="s">
        <v>85</v>
      </c>
      <c r="AV2089" s="14" t="s">
        <v>85</v>
      </c>
      <c r="AW2089" s="14" t="s">
        <v>32</v>
      </c>
      <c r="AX2089" s="14" t="s">
        <v>76</v>
      </c>
      <c r="AY2089" s="262" t="s">
        <v>156</v>
      </c>
    </row>
    <row r="2090" s="13" customFormat="1">
      <c r="A2090" s="13"/>
      <c r="B2090" s="241"/>
      <c r="C2090" s="242"/>
      <c r="D2090" s="243" t="s">
        <v>165</v>
      </c>
      <c r="E2090" s="244" t="s">
        <v>1</v>
      </c>
      <c r="F2090" s="245" t="s">
        <v>269</v>
      </c>
      <c r="G2090" s="242"/>
      <c r="H2090" s="244" t="s">
        <v>1</v>
      </c>
      <c r="I2090" s="246"/>
      <c r="J2090" s="242"/>
      <c r="K2090" s="242"/>
      <c r="L2090" s="247"/>
      <c r="M2090" s="248"/>
      <c r="N2090" s="249"/>
      <c r="O2090" s="249"/>
      <c r="P2090" s="249"/>
      <c r="Q2090" s="249"/>
      <c r="R2090" s="249"/>
      <c r="S2090" s="249"/>
      <c r="T2090" s="250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T2090" s="251" t="s">
        <v>165</v>
      </c>
      <c r="AU2090" s="251" t="s">
        <v>85</v>
      </c>
      <c r="AV2090" s="13" t="s">
        <v>83</v>
      </c>
      <c r="AW2090" s="13" t="s">
        <v>32</v>
      </c>
      <c r="AX2090" s="13" t="s">
        <v>76</v>
      </c>
      <c r="AY2090" s="251" t="s">
        <v>156</v>
      </c>
    </row>
    <row r="2091" s="14" customFormat="1">
      <c r="A2091" s="14"/>
      <c r="B2091" s="252"/>
      <c r="C2091" s="253"/>
      <c r="D2091" s="243" t="s">
        <v>165</v>
      </c>
      <c r="E2091" s="254" t="s">
        <v>1</v>
      </c>
      <c r="F2091" s="255" t="s">
        <v>1772</v>
      </c>
      <c r="G2091" s="253"/>
      <c r="H2091" s="256">
        <v>-2.25</v>
      </c>
      <c r="I2091" s="257"/>
      <c r="J2091" s="253"/>
      <c r="K2091" s="253"/>
      <c r="L2091" s="258"/>
      <c r="M2091" s="259"/>
      <c r="N2091" s="260"/>
      <c r="O2091" s="260"/>
      <c r="P2091" s="260"/>
      <c r="Q2091" s="260"/>
      <c r="R2091" s="260"/>
      <c r="S2091" s="260"/>
      <c r="T2091" s="261"/>
      <c r="U2091" s="14"/>
      <c r="V2091" s="14"/>
      <c r="W2091" s="14"/>
      <c r="X2091" s="14"/>
      <c r="Y2091" s="14"/>
      <c r="Z2091" s="14"/>
      <c r="AA2091" s="14"/>
      <c r="AB2091" s="14"/>
      <c r="AC2091" s="14"/>
      <c r="AD2091" s="14"/>
      <c r="AE2091" s="14"/>
      <c r="AT2091" s="262" t="s">
        <v>165</v>
      </c>
      <c r="AU2091" s="262" t="s">
        <v>85</v>
      </c>
      <c r="AV2091" s="14" t="s">
        <v>85</v>
      </c>
      <c r="AW2091" s="14" t="s">
        <v>32</v>
      </c>
      <c r="AX2091" s="14" t="s">
        <v>76</v>
      </c>
      <c r="AY2091" s="262" t="s">
        <v>156</v>
      </c>
    </row>
    <row r="2092" s="14" customFormat="1">
      <c r="A2092" s="14"/>
      <c r="B2092" s="252"/>
      <c r="C2092" s="253"/>
      <c r="D2092" s="243" t="s">
        <v>165</v>
      </c>
      <c r="E2092" s="254" t="s">
        <v>1</v>
      </c>
      <c r="F2092" s="255" t="s">
        <v>490</v>
      </c>
      <c r="G2092" s="253"/>
      <c r="H2092" s="256">
        <v>-1.6499999999999999</v>
      </c>
      <c r="I2092" s="257"/>
      <c r="J2092" s="253"/>
      <c r="K2092" s="253"/>
      <c r="L2092" s="258"/>
      <c r="M2092" s="259"/>
      <c r="N2092" s="260"/>
      <c r="O2092" s="260"/>
      <c r="P2092" s="260"/>
      <c r="Q2092" s="260"/>
      <c r="R2092" s="260"/>
      <c r="S2092" s="260"/>
      <c r="T2092" s="261"/>
      <c r="U2092" s="14"/>
      <c r="V2092" s="14"/>
      <c r="W2092" s="14"/>
      <c r="X2092" s="14"/>
      <c r="Y2092" s="14"/>
      <c r="Z2092" s="14"/>
      <c r="AA2092" s="14"/>
      <c r="AB2092" s="14"/>
      <c r="AC2092" s="14"/>
      <c r="AD2092" s="14"/>
      <c r="AE2092" s="14"/>
      <c r="AT2092" s="262" t="s">
        <v>165</v>
      </c>
      <c r="AU2092" s="262" t="s">
        <v>85</v>
      </c>
      <c r="AV2092" s="14" t="s">
        <v>85</v>
      </c>
      <c r="AW2092" s="14" t="s">
        <v>32</v>
      </c>
      <c r="AX2092" s="14" t="s">
        <v>76</v>
      </c>
      <c r="AY2092" s="262" t="s">
        <v>156</v>
      </c>
    </row>
    <row r="2093" s="13" customFormat="1">
      <c r="A2093" s="13"/>
      <c r="B2093" s="241"/>
      <c r="C2093" s="242"/>
      <c r="D2093" s="243" t="s">
        <v>165</v>
      </c>
      <c r="E2093" s="244" t="s">
        <v>1</v>
      </c>
      <c r="F2093" s="245" t="s">
        <v>699</v>
      </c>
      <c r="G2093" s="242"/>
      <c r="H2093" s="244" t="s">
        <v>1</v>
      </c>
      <c r="I2093" s="246"/>
      <c r="J2093" s="242"/>
      <c r="K2093" s="242"/>
      <c r="L2093" s="247"/>
      <c r="M2093" s="248"/>
      <c r="N2093" s="249"/>
      <c r="O2093" s="249"/>
      <c r="P2093" s="249"/>
      <c r="Q2093" s="249"/>
      <c r="R2093" s="249"/>
      <c r="S2093" s="249"/>
      <c r="T2093" s="250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T2093" s="251" t="s">
        <v>165</v>
      </c>
      <c r="AU2093" s="251" t="s">
        <v>85</v>
      </c>
      <c r="AV2093" s="13" t="s">
        <v>83</v>
      </c>
      <c r="AW2093" s="13" t="s">
        <v>32</v>
      </c>
      <c r="AX2093" s="13" t="s">
        <v>76</v>
      </c>
      <c r="AY2093" s="251" t="s">
        <v>156</v>
      </c>
    </row>
    <row r="2094" s="13" customFormat="1">
      <c r="A2094" s="13"/>
      <c r="B2094" s="241"/>
      <c r="C2094" s="242"/>
      <c r="D2094" s="243" t="s">
        <v>165</v>
      </c>
      <c r="E2094" s="244" t="s">
        <v>1</v>
      </c>
      <c r="F2094" s="245" t="s">
        <v>646</v>
      </c>
      <c r="G2094" s="242"/>
      <c r="H2094" s="244" t="s">
        <v>1</v>
      </c>
      <c r="I2094" s="246"/>
      <c r="J2094" s="242"/>
      <c r="K2094" s="242"/>
      <c r="L2094" s="247"/>
      <c r="M2094" s="248"/>
      <c r="N2094" s="249"/>
      <c r="O2094" s="249"/>
      <c r="P2094" s="249"/>
      <c r="Q2094" s="249"/>
      <c r="R2094" s="249"/>
      <c r="S2094" s="249"/>
      <c r="T2094" s="250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T2094" s="251" t="s">
        <v>165</v>
      </c>
      <c r="AU2094" s="251" t="s">
        <v>85</v>
      </c>
      <c r="AV2094" s="13" t="s">
        <v>83</v>
      </c>
      <c r="AW2094" s="13" t="s">
        <v>32</v>
      </c>
      <c r="AX2094" s="13" t="s">
        <v>76</v>
      </c>
      <c r="AY2094" s="251" t="s">
        <v>156</v>
      </c>
    </row>
    <row r="2095" s="14" customFormat="1">
      <c r="A2095" s="14"/>
      <c r="B2095" s="252"/>
      <c r="C2095" s="253"/>
      <c r="D2095" s="243" t="s">
        <v>165</v>
      </c>
      <c r="E2095" s="254" t="s">
        <v>1</v>
      </c>
      <c r="F2095" s="255" t="s">
        <v>1773</v>
      </c>
      <c r="G2095" s="253"/>
      <c r="H2095" s="256">
        <v>28.210000000000001</v>
      </c>
      <c r="I2095" s="257"/>
      <c r="J2095" s="253"/>
      <c r="K2095" s="253"/>
      <c r="L2095" s="258"/>
      <c r="M2095" s="259"/>
      <c r="N2095" s="260"/>
      <c r="O2095" s="260"/>
      <c r="P2095" s="260"/>
      <c r="Q2095" s="260"/>
      <c r="R2095" s="260"/>
      <c r="S2095" s="260"/>
      <c r="T2095" s="261"/>
      <c r="U2095" s="14"/>
      <c r="V2095" s="14"/>
      <c r="W2095" s="14"/>
      <c r="X2095" s="14"/>
      <c r="Y2095" s="14"/>
      <c r="Z2095" s="14"/>
      <c r="AA2095" s="14"/>
      <c r="AB2095" s="14"/>
      <c r="AC2095" s="14"/>
      <c r="AD2095" s="14"/>
      <c r="AE2095" s="14"/>
      <c r="AT2095" s="262" t="s">
        <v>165</v>
      </c>
      <c r="AU2095" s="262" t="s">
        <v>85</v>
      </c>
      <c r="AV2095" s="14" t="s">
        <v>85</v>
      </c>
      <c r="AW2095" s="14" t="s">
        <v>32</v>
      </c>
      <c r="AX2095" s="14" t="s">
        <v>76</v>
      </c>
      <c r="AY2095" s="262" t="s">
        <v>156</v>
      </c>
    </row>
    <row r="2096" s="14" customFormat="1">
      <c r="A2096" s="14"/>
      <c r="B2096" s="252"/>
      <c r="C2096" s="253"/>
      <c r="D2096" s="243" t="s">
        <v>165</v>
      </c>
      <c r="E2096" s="254" t="s">
        <v>1</v>
      </c>
      <c r="F2096" s="255" t="s">
        <v>929</v>
      </c>
      <c r="G2096" s="253"/>
      <c r="H2096" s="256">
        <v>2.3999999999999999</v>
      </c>
      <c r="I2096" s="257"/>
      <c r="J2096" s="253"/>
      <c r="K2096" s="253"/>
      <c r="L2096" s="258"/>
      <c r="M2096" s="259"/>
      <c r="N2096" s="260"/>
      <c r="O2096" s="260"/>
      <c r="P2096" s="260"/>
      <c r="Q2096" s="260"/>
      <c r="R2096" s="260"/>
      <c r="S2096" s="260"/>
      <c r="T2096" s="261"/>
      <c r="U2096" s="14"/>
      <c r="V2096" s="14"/>
      <c r="W2096" s="14"/>
      <c r="X2096" s="14"/>
      <c r="Y2096" s="14"/>
      <c r="Z2096" s="14"/>
      <c r="AA2096" s="14"/>
      <c r="AB2096" s="14"/>
      <c r="AC2096" s="14"/>
      <c r="AD2096" s="14"/>
      <c r="AE2096" s="14"/>
      <c r="AT2096" s="262" t="s">
        <v>165</v>
      </c>
      <c r="AU2096" s="262" t="s">
        <v>85</v>
      </c>
      <c r="AV2096" s="14" t="s">
        <v>85</v>
      </c>
      <c r="AW2096" s="14" t="s">
        <v>32</v>
      </c>
      <c r="AX2096" s="14" t="s">
        <v>76</v>
      </c>
      <c r="AY2096" s="262" t="s">
        <v>156</v>
      </c>
    </row>
    <row r="2097" s="14" customFormat="1">
      <c r="A2097" s="14"/>
      <c r="B2097" s="252"/>
      <c r="C2097" s="253"/>
      <c r="D2097" s="243" t="s">
        <v>165</v>
      </c>
      <c r="E2097" s="254" t="s">
        <v>1</v>
      </c>
      <c r="F2097" s="255" t="s">
        <v>1774</v>
      </c>
      <c r="G2097" s="253"/>
      <c r="H2097" s="256">
        <v>3.8399999999999999</v>
      </c>
      <c r="I2097" s="257"/>
      <c r="J2097" s="253"/>
      <c r="K2097" s="253"/>
      <c r="L2097" s="258"/>
      <c r="M2097" s="259"/>
      <c r="N2097" s="260"/>
      <c r="O2097" s="260"/>
      <c r="P2097" s="260"/>
      <c r="Q2097" s="260"/>
      <c r="R2097" s="260"/>
      <c r="S2097" s="260"/>
      <c r="T2097" s="261"/>
      <c r="U2097" s="14"/>
      <c r="V2097" s="14"/>
      <c r="W2097" s="14"/>
      <c r="X2097" s="14"/>
      <c r="Y2097" s="14"/>
      <c r="Z2097" s="14"/>
      <c r="AA2097" s="14"/>
      <c r="AB2097" s="14"/>
      <c r="AC2097" s="14"/>
      <c r="AD2097" s="14"/>
      <c r="AE2097" s="14"/>
      <c r="AT2097" s="262" t="s">
        <v>165</v>
      </c>
      <c r="AU2097" s="262" t="s">
        <v>85</v>
      </c>
      <c r="AV2097" s="14" t="s">
        <v>85</v>
      </c>
      <c r="AW2097" s="14" t="s">
        <v>32</v>
      </c>
      <c r="AX2097" s="14" t="s">
        <v>76</v>
      </c>
      <c r="AY2097" s="262" t="s">
        <v>156</v>
      </c>
    </row>
    <row r="2098" s="14" customFormat="1">
      <c r="A2098" s="14"/>
      <c r="B2098" s="252"/>
      <c r="C2098" s="253"/>
      <c r="D2098" s="243" t="s">
        <v>165</v>
      </c>
      <c r="E2098" s="254" t="s">
        <v>1</v>
      </c>
      <c r="F2098" s="255" t="s">
        <v>1775</v>
      </c>
      <c r="G2098" s="253"/>
      <c r="H2098" s="256">
        <v>4.1600000000000001</v>
      </c>
      <c r="I2098" s="257"/>
      <c r="J2098" s="253"/>
      <c r="K2098" s="253"/>
      <c r="L2098" s="258"/>
      <c r="M2098" s="259"/>
      <c r="N2098" s="260"/>
      <c r="O2098" s="260"/>
      <c r="P2098" s="260"/>
      <c r="Q2098" s="260"/>
      <c r="R2098" s="260"/>
      <c r="S2098" s="260"/>
      <c r="T2098" s="261"/>
      <c r="U2098" s="14"/>
      <c r="V2098" s="14"/>
      <c r="W2098" s="14"/>
      <c r="X2098" s="14"/>
      <c r="Y2098" s="14"/>
      <c r="Z2098" s="14"/>
      <c r="AA2098" s="14"/>
      <c r="AB2098" s="14"/>
      <c r="AC2098" s="14"/>
      <c r="AD2098" s="14"/>
      <c r="AE2098" s="14"/>
      <c r="AT2098" s="262" t="s">
        <v>165</v>
      </c>
      <c r="AU2098" s="262" t="s">
        <v>85</v>
      </c>
      <c r="AV2098" s="14" t="s">
        <v>85</v>
      </c>
      <c r="AW2098" s="14" t="s">
        <v>32</v>
      </c>
      <c r="AX2098" s="14" t="s">
        <v>76</v>
      </c>
      <c r="AY2098" s="262" t="s">
        <v>156</v>
      </c>
    </row>
    <row r="2099" s="14" customFormat="1">
      <c r="A2099" s="14"/>
      <c r="B2099" s="252"/>
      <c r="C2099" s="253"/>
      <c r="D2099" s="243" t="s">
        <v>165</v>
      </c>
      <c r="E2099" s="254" t="s">
        <v>1</v>
      </c>
      <c r="F2099" s="255" t="s">
        <v>931</v>
      </c>
      <c r="G2099" s="253"/>
      <c r="H2099" s="256">
        <v>1.5</v>
      </c>
      <c r="I2099" s="257"/>
      <c r="J2099" s="253"/>
      <c r="K2099" s="253"/>
      <c r="L2099" s="258"/>
      <c r="M2099" s="259"/>
      <c r="N2099" s="260"/>
      <c r="O2099" s="260"/>
      <c r="P2099" s="260"/>
      <c r="Q2099" s="260"/>
      <c r="R2099" s="260"/>
      <c r="S2099" s="260"/>
      <c r="T2099" s="261"/>
      <c r="U2099" s="14"/>
      <c r="V2099" s="14"/>
      <c r="W2099" s="14"/>
      <c r="X2099" s="14"/>
      <c r="Y2099" s="14"/>
      <c r="Z2099" s="14"/>
      <c r="AA2099" s="14"/>
      <c r="AB2099" s="14"/>
      <c r="AC2099" s="14"/>
      <c r="AD2099" s="14"/>
      <c r="AE2099" s="14"/>
      <c r="AT2099" s="262" t="s">
        <v>165</v>
      </c>
      <c r="AU2099" s="262" t="s">
        <v>85</v>
      </c>
      <c r="AV2099" s="14" t="s">
        <v>85</v>
      </c>
      <c r="AW2099" s="14" t="s">
        <v>32</v>
      </c>
      <c r="AX2099" s="14" t="s">
        <v>76</v>
      </c>
      <c r="AY2099" s="262" t="s">
        <v>156</v>
      </c>
    </row>
    <row r="2100" s="13" customFormat="1">
      <c r="A2100" s="13"/>
      <c r="B2100" s="241"/>
      <c r="C2100" s="242"/>
      <c r="D2100" s="243" t="s">
        <v>165</v>
      </c>
      <c r="E2100" s="244" t="s">
        <v>1</v>
      </c>
      <c r="F2100" s="245" t="s">
        <v>269</v>
      </c>
      <c r="G2100" s="242"/>
      <c r="H2100" s="244" t="s">
        <v>1</v>
      </c>
      <c r="I2100" s="246"/>
      <c r="J2100" s="242"/>
      <c r="K2100" s="242"/>
      <c r="L2100" s="247"/>
      <c r="M2100" s="248"/>
      <c r="N2100" s="249"/>
      <c r="O2100" s="249"/>
      <c r="P2100" s="249"/>
      <c r="Q2100" s="249"/>
      <c r="R2100" s="249"/>
      <c r="S2100" s="249"/>
      <c r="T2100" s="250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T2100" s="251" t="s">
        <v>165</v>
      </c>
      <c r="AU2100" s="251" t="s">
        <v>85</v>
      </c>
      <c r="AV2100" s="13" t="s">
        <v>83</v>
      </c>
      <c r="AW2100" s="13" t="s">
        <v>32</v>
      </c>
      <c r="AX2100" s="13" t="s">
        <v>76</v>
      </c>
      <c r="AY2100" s="251" t="s">
        <v>156</v>
      </c>
    </row>
    <row r="2101" s="14" customFormat="1">
      <c r="A2101" s="14"/>
      <c r="B2101" s="252"/>
      <c r="C2101" s="253"/>
      <c r="D2101" s="243" t="s">
        <v>165</v>
      </c>
      <c r="E2101" s="254" t="s">
        <v>1</v>
      </c>
      <c r="F2101" s="255" t="s">
        <v>1776</v>
      </c>
      <c r="G2101" s="253"/>
      <c r="H2101" s="256">
        <v>-3.6000000000000001</v>
      </c>
      <c r="I2101" s="257"/>
      <c r="J2101" s="253"/>
      <c r="K2101" s="253"/>
      <c r="L2101" s="258"/>
      <c r="M2101" s="259"/>
      <c r="N2101" s="260"/>
      <c r="O2101" s="260"/>
      <c r="P2101" s="260"/>
      <c r="Q2101" s="260"/>
      <c r="R2101" s="260"/>
      <c r="S2101" s="260"/>
      <c r="T2101" s="261"/>
      <c r="U2101" s="14"/>
      <c r="V2101" s="14"/>
      <c r="W2101" s="14"/>
      <c r="X2101" s="14"/>
      <c r="Y2101" s="14"/>
      <c r="Z2101" s="14"/>
      <c r="AA2101" s="14"/>
      <c r="AB2101" s="14"/>
      <c r="AC2101" s="14"/>
      <c r="AD2101" s="14"/>
      <c r="AE2101" s="14"/>
      <c r="AT2101" s="262" t="s">
        <v>165</v>
      </c>
      <c r="AU2101" s="262" t="s">
        <v>85</v>
      </c>
      <c r="AV2101" s="14" t="s">
        <v>85</v>
      </c>
      <c r="AW2101" s="14" t="s">
        <v>32</v>
      </c>
      <c r="AX2101" s="14" t="s">
        <v>76</v>
      </c>
      <c r="AY2101" s="262" t="s">
        <v>156</v>
      </c>
    </row>
    <row r="2102" s="14" customFormat="1">
      <c r="A2102" s="14"/>
      <c r="B2102" s="252"/>
      <c r="C2102" s="253"/>
      <c r="D2102" s="243" t="s">
        <v>165</v>
      </c>
      <c r="E2102" s="254" t="s">
        <v>1</v>
      </c>
      <c r="F2102" s="255" t="s">
        <v>489</v>
      </c>
      <c r="G2102" s="253"/>
      <c r="H2102" s="256">
        <v>-1.5</v>
      </c>
      <c r="I2102" s="257"/>
      <c r="J2102" s="253"/>
      <c r="K2102" s="253"/>
      <c r="L2102" s="258"/>
      <c r="M2102" s="259"/>
      <c r="N2102" s="260"/>
      <c r="O2102" s="260"/>
      <c r="P2102" s="260"/>
      <c r="Q2102" s="260"/>
      <c r="R2102" s="260"/>
      <c r="S2102" s="260"/>
      <c r="T2102" s="261"/>
      <c r="U2102" s="14"/>
      <c r="V2102" s="14"/>
      <c r="W2102" s="14"/>
      <c r="X2102" s="14"/>
      <c r="Y2102" s="14"/>
      <c r="Z2102" s="14"/>
      <c r="AA2102" s="14"/>
      <c r="AB2102" s="14"/>
      <c r="AC2102" s="14"/>
      <c r="AD2102" s="14"/>
      <c r="AE2102" s="14"/>
      <c r="AT2102" s="262" t="s">
        <v>165</v>
      </c>
      <c r="AU2102" s="262" t="s">
        <v>85</v>
      </c>
      <c r="AV2102" s="14" t="s">
        <v>85</v>
      </c>
      <c r="AW2102" s="14" t="s">
        <v>32</v>
      </c>
      <c r="AX2102" s="14" t="s">
        <v>76</v>
      </c>
      <c r="AY2102" s="262" t="s">
        <v>156</v>
      </c>
    </row>
    <row r="2103" s="15" customFormat="1">
      <c r="A2103" s="15"/>
      <c r="B2103" s="263"/>
      <c r="C2103" s="264"/>
      <c r="D2103" s="243" t="s">
        <v>165</v>
      </c>
      <c r="E2103" s="265" t="s">
        <v>1</v>
      </c>
      <c r="F2103" s="266" t="s">
        <v>168</v>
      </c>
      <c r="G2103" s="264"/>
      <c r="H2103" s="267">
        <v>144.09</v>
      </c>
      <c r="I2103" s="268"/>
      <c r="J2103" s="264"/>
      <c r="K2103" s="264"/>
      <c r="L2103" s="269"/>
      <c r="M2103" s="270"/>
      <c r="N2103" s="271"/>
      <c r="O2103" s="271"/>
      <c r="P2103" s="271"/>
      <c r="Q2103" s="271"/>
      <c r="R2103" s="271"/>
      <c r="S2103" s="271"/>
      <c r="T2103" s="272"/>
      <c r="U2103" s="15"/>
      <c r="V2103" s="15"/>
      <c r="W2103" s="15"/>
      <c r="X2103" s="15"/>
      <c r="Y2103" s="15"/>
      <c r="Z2103" s="15"/>
      <c r="AA2103" s="15"/>
      <c r="AB2103" s="15"/>
      <c r="AC2103" s="15"/>
      <c r="AD2103" s="15"/>
      <c r="AE2103" s="15"/>
      <c r="AT2103" s="273" t="s">
        <v>165</v>
      </c>
      <c r="AU2103" s="273" t="s">
        <v>85</v>
      </c>
      <c r="AV2103" s="15" t="s">
        <v>163</v>
      </c>
      <c r="AW2103" s="15" t="s">
        <v>32</v>
      </c>
      <c r="AX2103" s="15" t="s">
        <v>83</v>
      </c>
      <c r="AY2103" s="273" t="s">
        <v>156</v>
      </c>
    </row>
    <row r="2104" s="2" customFormat="1" ht="16.5" customHeight="1">
      <c r="A2104" s="38"/>
      <c r="B2104" s="39"/>
      <c r="C2104" s="277" t="s">
        <v>1777</v>
      </c>
      <c r="D2104" s="277" t="s">
        <v>355</v>
      </c>
      <c r="E2104" s="278" t="s">
        <v>1778</v>
      </c>
      <c r="F2104" s="279" t="s">
        <v>1779</v>
      </c>
      <c r="G2104" s="280" t="s">
        <v>235</v>
      </c>
      <c r="H2104" s="281">
        <v>146.97200000000001</v>
      </c>
      <c r="I2104" s="282"/>
      <c r="J2104" s="283">
        <f>ROUND(I2104*H2104,2)</f>
        <v>0</v>
      </c>
      <c r="K2104" s="284"/>
      <c r="L2104" s="285"/>
      <c r="M2104" s="286" t="s">
        <v>1</v>
      </c>
      <c r="N2104" s="287" t="s">
        <v>41</v>
      </c>
      <c r="O2104" s="91"/>
      <c r="P2104" s="237">
        <f>O2104*H2104</f>
        <v>0</v>
      </c>
      <c r="Q2104" s="237">
        <v>0.00027999999999999998</v>
      </c>
      <c r="R2104" s="237">
        <f>Q2104*H2104</f>
        <v>0.04115216</v>
      </c>
      <c r="S2104" s="237">
        <v>0</v>
      </c>
      <c r="T2104" s="238">
        <f>S2104*H2104</f>
        <v>0</v>
      </c>
      <c r="U2104" s="38"/>
      <c r="V2104" s="38"/>
      <c r="W2104" s="38"/>
      <c r="X2104" s="38"/>
      <c r="Y2104" s="38"/>
      <c r="Z2104" s="38"/>
      <c r="AA2104" s="38"/>
      <c r="AB2104" s="38"/>
      <c r="AC2104" s="38"/>
      <c r="AD2104" s="38"/>
      <c r="AE2104" s="38"/>
      <c r="AR2104" s="239" t="s">
        <v>501</v>
      </c>
      <c r="AT2104" s="239" t="s">
        <v>355</v>
      </c>
      <c r="AU2104" s="239" t="s">
        <v>85</v>
      </c>
      <c r="AY2104" s="17" t="s">
        <v>156</v>
      </c>
      <c r="BE2104" s="240">
        <f>IF(N2104="základní",J2104,0)</f>
        <v>0</v>
      </c>
      <c r="BF2104" s="240">
        <f>IF(N2104="snížená",J2104,0)</f>
        <v>0</v>
      </c>
      <c r="BG2104" s="240">
        <f>IF(N2104="zákl. přenesená",J2104,0)</f>
        <v>0</v>
      </c>
      <c r="BH2104" s="240">
        <f>IF(N2104="sníž. přenesená",J2104,0)</f>
        <v>0</v>
      </c>
      <c r="BI2104" s="240">
        <f>IF(N2104="nulová",J2104,0)</f>
        <v>0</v>
      </c>
      <c r="BJ2104" s="17" t="s">
        <v>83</v>
      </c>
      <c r="BK2104" s="240">
        <f>ROUND(I2104*H2104,2)</f>
        <v>0</v>
      </c>
      <c r="BL2104" s="17" t="s">
        <v>222</v>
      </c>
      <c r="BM2104" s="239" t="s">
        <v>1780</v>
      </c>
    </row>
    <row r="2105" s="14" customFormat="1">
      <c r="A2105" s="14"/>
      <c r="B2105" s="252"/>
      <c r="C2105" s="253"/>
      <c r="D2105" s="243" t="s">
        <v>165</v>
      </c>
      <c r="E2105" s="253"/>
      <c r="F2105" s="255" t="s">
        <v>1781</v>
      </c>
      <c r="G2105" s="253"/>
      <c r="H2105" s="256">
        <v>146.97200000000001</v>
      </c>
      <c r="I2105" s="257"/>
      <c r="J2105" s="253"/>
      <c r="K2105" s="253"/>
      <c r="L2105" s="258"/>
      <c r="M2105" s="259"/>
      <c r="N2105" s="260"/>
      <c r="O2105" s="260"/>
      <c r="P2105" s="260"/>
      <c r="Q2105" s="260"/>
      <c r="R2105" s="260"/>
      <c r="S2105" s="260"/>
      <c r="T2105" s="261"/>
      <c r="U2105" s="14"/>
      <c r="V2105" s="14"/>
      <c r="W2105" s="14"/>
      <c r="X2105" s="14"/>
      <c r="Y2105" s="14"/>
      <c r="Z2105" s="14"/>
      <c r="AA2105" s="14"/>
      <c r="AB2105" s="14"/>
      <c r="AC2105" s="14"/>
      <c r="AD2105" s="14"/>
      <c r="AE2105" s="14"/>
      <c r="AT2105" s="262" t="s">
        <v>165</v>
      </c>
      <c r="AU2105" s="262" t="s">
        <v>85</v>
      </c>
      <c r="AV2105" s="14" t="s">
        <v>85</v>
      </c>
      <c r="AW2105" s="14" t="s">
        <v>4</v>
      </c>
      <c r="AX2105" s="14" t="s">
        <v>83</v>
      </c>
      <c r="AY2105" s="262" t="s">
        <v>156</v>
      </c>
    </row>
    <row r="2106" s="2" customFormat="1" ht="16.5" customHeight="1">
      <c r="A2106" s="38"/>
      <c r="B2106" s="39"/>
      <c r="C2106" s="227" t="s">
        <v>1782</v>
      </c>
      <c r="D2106" s="227" t="s">
        <v>159</v>
      </c>
      <c r="E2106" s="228" t="s">
        <v>1783</v>
      </c>
      <c r="F2106" s="229" t="s">
        <v>1784</v>
      </c>
      <c r="G2106" s="230" t="s">
        <v>235</v>
      </c>
      <c r="H2106" s="231">
        <v>4.0499999999999998</v>
      </c>
      <c r="I2106" s="232"/>
      <c r="J2106" s="233">
        <f>ROUND(I2106*H2106,2)</f>
        <v>0</v>
      </c>
      <c r="K2106" s="234"/>
      <c r="L2106" s="44"/>
      <c r="M2106" s="235" t="s">
        <v>1</v>
      </c>
      <c r="N2106" s="236" t="s">
        <v>41</v>
      </c>
      <c r="O2106" s="91"/>
      <c r="P2106" s="237">
        <f>O2106*H2106</f>
        <v>0</v>
      </c>
      <c r="Q2106" s="237">
        <v>0</v>
      </c>
      <c r="R2106" s="237">
        <f>Q2106*H2106</f>
        <v>0</v>
      </c>
      <c r="S2106" s="237">
        <v>0</v>
      </c>
      <c r="T2106" s="238">
        <f>S2106*H2106</f>
        <v>0</v>
      </c>
      <c r="U2106" s="38"/>
      <c r="V2106" s="38"/>
      <c r="W2106" s="38"/>
      <c r="X2106" s="38"/>
      <c r="Y2106" s="38"/>
      <c r="Z2106" s="38"/>
      <c r="AA2106" s="38"/>
      <c r="AB2106" s="38"/>
      <c r="AC2106" s="38"/>
      <c r="AD2106" s="38"/>
      <c r="AE2106" s="38"/>
      <c r="AR2106" s="239" t="s">
        <v>222</v>
      </c>
      <c r="AT2106" s="239" t="s">
        <v>159</v>
      </c>
      <c r="AU2106" s="239" t="s">
        <v>85</v>
      </c>
      <c r="AY2106" s="17" t="s">
        <v>156</v>
      </c>
      <c r="BE2106" s="240">
        <f>IF(N2106="základní",J2106,0)</f>
        <v>0</v>
      </c>
      <c r="BF2106" s="240">
        <f>IF(N2106="snížená",J2106,0)</f>
        <v>0</v>
      </c>
      <c r="BG2106" s="240">
        <f>IF(N2106="zákl. přenesená",J2106,0)</f>
        <v>0</v>
      </c>
      <c r="BH2106" s="240">
        <f>IF(N2106="sníž. přenesená",J2106,0)</f>
        <v>0</v>
      </c>
      <c r="BI2106" s="240">
        <f>IF(N2106="nulová",J2106,0)</f>
        <v>0</v>
      </c>
      <c r="BJ2106" s="17" t="s">
        <v>83</v>
      </c>
      <c r="BK2106" s="240">
        <f>ROUND(I2106*H2106,2)</f>
        <v>0</v>
      </c>
      <c r="BL2106" s="17" t="s">
        <v>222</v>
      </c>
      <c r="BM2106" s="239" t="s">
        <v>1785</v>
      </c>
    </row>
    <row r="2107" s="13" customFormat="1">
      <c r="A2107" s="13"/>
      <c r="B2107" s="241"/>
      <c r="C2107" s="242"/>
      <c r="D2107" s="243" t="s">
        <v>165</v>
      </c>
      <c r="E2107" s="244" t="s">
        <v>1</v>
      </c>
      <c r="F2107" s="245" t="s">
        <v>1786</v>
      </c>
      <c r="G2107" s="242"/>
      <c r="H2107" s="244" t="s">
        <v>1</v>
      </c>
      <c r="I2107" s="246"/>
      <c r="J2107" s="242"/>
      <c r="K2107" s="242"/>
      <c r="L2107" s="247"/>
      <c r="M2107" s="248"/>
      <c r="N2107" s="249"/>
      <c r="O2107" s="249"/>
      <c r="P2107" s="249"/>
      <c r="Q2107" s="249"/>
      <c r="R2107" s="249"/>
      <c r="S2107" s="249"/>
      <c r="T2107" s="250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T2107" s="251" t="s">
        <v>165</v>
      </c>
      <c r="AU2107" s="251" t="s">
        <v>85</v>
      </c>
      <c r="AV2107" s="13" t="s">
        <v>83</v>
      </c>
      <c r="AW2107" s="13" t="s">
        <v>32</v>
      </c>
      <c r="AX2107" s="13" t="s">
        <v>76</v>
      </c>
      <c r="AY2107" s="251" t="s">
        <v>156</v>
      </c>
    </row>
    <row r="2108" s="14" customFormat="1">
      <c r="A2108" s="14"/>
      <c r="B2108" s="252"/>
      <c r="C2108" s="253"/>
      <c r="D2108" s="243" t="s">
        <v>165</v>
      </c>
      <c r="E2108" s="254" t="s">
        <v>1</v>
      </c>
      <c r="F2108" s="255" t="s">
        <v>1787</v>
      </c>
      <c r="G2108" s="253"/>
      <c r="H2108" s="256">
        <v>1.8</v>
      </c>
      <c r="I2108" s="257"/>
      <c r="J2108" s="253"/>
      <c r="K2108" s="253"/>
      <c r="L2108" s="258"/>
      <c r="M2108" s="259"/>
      <c r="N2108" s="260"/>
      <c r="O2108" s="260"/>
      <c r="P2108" s="260"/>
      <c r="Q2108" s="260"/>
      <c r="R2108" s="260"/>
      <c r="S2108" s="260"/>
      <c r="T2108" s="261"/>
      <c r="U2108" s="14"/>
      <c r="V2108" s="14"/>
      <c r="W2108" s="14"/>
      <c r="X2108" s="14"/>
      <c r="Y2108" s="14"/>
      <c r="Z2108" s="14"/>
      <c r="AA2108" s="14"/>
      <c r="AB2108" s="14"/>
      <c r="AC2108" s="14"/>
      <c r="AD2108" s="14"/>
      <c r="AE2108" s="14"/>
      <c r="AT2108" s="262" t="s">
        <v>165</v>
      </c>
      <c r="AU2108" s="262" t="s">
        <v>85</v>
      </c>
      <c r="AV2108" s="14" t="s">
        <v>85</v>
      </c>
      <c r="AW2108" s="14" t="s">
        <v>32</v>
      </c>
      <c r="AX2108" s="14" t="s">
        <v>76</v>
      </c>
      <c r="AY2108" s="262" t="s">
        <v>156</v>
      </c>
    </row>
    <row r="2109" s="13" customFormat="1">
      <c r="A2109" s="13"/>
      <c r="B2109" s="241"/>
      <c r="C2109" s="242"/>
      <c r="D2109" s="243" t="s">
        <v>165</v>
      </c>
      <c r="E2109" s="244" t="s">
        <v>1</v>
      </c>
      <c r="F2109" s="245" t="s">
        <v>1788</v>
      </c>
      <c r="G2109" s="242"/>
      <c r="H2109" s="244" t="s">
        <v>1</v>
      </c>
      <c r="I2109" s="246"/>
      <c r="J2109" s="242"/>
      <c r="K2109" s="242"/>
      <c r="L2109" s="247"/>
      <c r="M2109" s="248"/>
      <c r="N2109" s="249"/>
      <c r="O2109" s="249"/>
      <c r="P2109" s="249"/>
      <c r="Q2109" s="249"/>
      <c r="R2109" s="249"/>
      <c r="S2109" s="249"/>
      <c r="T2109" s="250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T2109" s="251" t="s">
        <v>165</v>
      </c>
      <c r="AU2109" s="251" t="s">
        <v>85</v>
      </c>
      <c r="AV2109" s="13" t="s">
        <v>83</v>
      </c>
      <c r="AW2109" s="13" t="s">
        <v>32</v>
      </c>
      <c r="AX2109" s="13" t="s">
        <v>76</v>
      </c>
      <c r="AY2109" s="251" t="s">
        <v>156</v>
      </c>
    </row>
    <row r="2110" s="14" customFormat="1">
      <c r="A2110" s="14"/>
      <c r="B2110" s="252"/>
      <c r="C2110" s="253"/>
      <c r="D2110" s="243" t="s">
        <v>165</v>
      </c>
      <c r="E2110" s="254" t="s">
        <v>1</v>
      </c>
      <c r="F2110" s="255" t="s">
        <v>937</v>
      </c>
      <c r="G2110" s="253"/>
      <c r="H2110" s="256">
        <v>2.25</v>
      </c>
      <c r="I2110" s="257"/>
      <c r="J2110" s="253"/>
      <c r="K2110" s="253"/>
      <c r="L2110" s="258"/>
      <c r="M2110" s="259"/>
      <c r="N2110" s="260"/>
      <c r="O2110" s="260"/>
      <c r="P2110" s="260"/>
      <c r="Q2110" s="260"/>
      <c r="R2110" s="260"/>
      <c r="S2110" s="260"/>
      <c r="T2110" s="261"/>
      <c r="U2110" s="14"/>
      <c r="V2110" s="14"/>
      <c r="W2110" s="14"/>
      <c r="X2110" s="14"/>
      <c r="Y2110" s="14"/>
      <c r="Z2110" s="14"/>
      <c r="AA2110" s="14"/>
      <c r="AB2110" s="14"/>
      <c r="AC2110" s="14"/>
      <c r="AD2110" s="14"/>
      <c r="AE2110" s="14"/>
      <c r="AT2110" s="262" t="s">
        <v>165</v>
      </c>
      <c r="AU2110" s="262" t="s">
        <v>85</v>
      </c>
      <c r="AV2110" s="14" t="s">
        <v>85</v>
      </c>
      <c r="AW2110" s="14" t="s">
        <v>32</v>
      </c>
      <c r="AX2110" s="14" t="s">
        <v>76</v>
      </c>
      <c r="AY2110" s="262" t="s">
        <v>156</v>
      </c>
    </row>
    <row r="2111" s="15" customFormat="1">
      <c r="A2111" s="15"/>
      <c r="B2111" s="263"/>
      <c r="C2111" s="264"/>
      <c r="D2111" s="243" t="s">
        <v>165</v>
      </c>
      <c r="E2111" s="265" t="s">
        <v>1</v>
      </c>
      <c r="F2111" s="266" t="s">
        <v>168</v>
      </c>
      <c r="G2111" s="264"/>
      <c r="H2111" s="267">
        <v>4.0499999999999998</v>
      </c>
      <c r="I2111" s="268"/>
      <c r="J2111" s="264"/>
      <c r="K2111" s="264"/>
      <c r="L2111" s="269"/>
      <c r="M2111" s="270"/>
      <c r="N2111" s="271"/>
      <c r="O2111" s="271"/>
      <c r="P2111" s="271"/>
      <c r="Q2111" s="271"/>
      <c r="R2111" s="271"/>
      <c r="S2111" s="271"/>
      <c r="T2111" s="272"/>
      <c r="U2111" s="15"/>
      <c r="V2111" s="15"/>
      <c r="W2111" s="15"/>
      <c r="X2111" s="15"/>
      <c r="Y2111" s="15"/>
      <c r="Z2111" s="15"/>
      <c r="AA2111" s="15"/>
      <c r="AB2111" s="15"/>
      <c r="AC2111" s="15"/>
      <c r="AD2111" s="15"/>
      <c r="AE2111" s="15"/>
      <c r="AT2111" s="273" t="s">
        <v>165</v>
      </c>
      <c r="AU2111" s="273" t="s">
        <v>85</v>
      </c>
      <c r="AV2111" s="15" t="s">
        <v>163</v>
      </c>
      <c r="AW2111" s="15" t="s">
        <v>32</v>
      </c>
      <c r="AX2111" s="15" t="s">
        <v>83</v>
      </c>
      <c r="AY2111" s="273" t="s">
        <v>156</v>
      </c>
    </row>
    <row r="2112" s="2" customFormat="1" ht="16.5" customHeight="1">
      <c r="A2112" s="38"/>
      <c r="B2112" s="39"/>
      <c r="C2112" s="277" t="s">
        <v>1789</v>
      </c>
      <c r="D2112" s="277" t="s">
        <v>355</v>
      </c>
      <c r="E2112" s="278" t="s">
        <v>1790</v>
      </c>
      <c r="F2112" s="279" t="s">
        <v>1680</v>
      </c>
      <c r="G2112" s="280" t="s">
        <v>235</v>
      </c>
      <c r="H2112" s="281">
        <v>4.1310000000000002</v>
      </c>
      <c r="I2112" s="282"/>
      <c r="J2112" s="283">
        <f>ROUND(I2112*H2112,2)</f>
        <v>0</v>
      </c>
      <c r="K2112" s="284"/>
      <c r="L2112" s="285"/>
      <c r="M2112" s="286" t="s">
        <v>1</v>
      </c>
      <c r="N2112" s="287" t="s">
        <v>41</v>
      </c>
      <c r="O2112" s="91"/>
      <c r="P2112" s="237">
        <f>O2112*H2112</f>
        <v>0</v>
      </c>
      <c r="Q2112" s="237">
        <v>0.00040000000000000002</v>
      </c>
      <c r="R2112" s="237">
        <f>Q2112*H2112</f>
        <v>0.0016524000000000003</v>
      </c>
      <c r="S2112" s="237">
        <v>0</v>
      </c>
      <c r="T2112" s="238">
        <f>S2112*H2112</f>
        <v>0</v>
      </c>
      <c r="U2112" s="38"/>
      <c r="V2112" s="38"/>
      <c r="W2112" s="38"/>
      <c r="X2112" s="38"/>
      <c r="Y2112" s="38"/>
      <c r="Z2112" s="38"/>
      <c r="AA2112" s="38"/>
      <c r="AB2112" s="38"/>
      <c r="AC2112" s="38"/>
      <c r="AD2112" s="38"/>
      <c r="AE2112" s="38"/>
      <c r="AR2112" s="239" t="s">
        <v>501</v>
      </c>
      <c r="AT2112" s="239" t="s">
        <v>355</v>
      </c>
      <c r="AU2112" s="239" t="s">
        <v>85</v>
      </c>
      <c r="AY2112" s="17" t="s">
        <v>156</v>
      </c>
      <c r="BE2112" s="240">
        <f>IF(N2112="základní",J2112,0)</f>
        <v>0</v>
      </c>
      <c r="BF2112" s="240">
        <f>IF(N2112="snížená",J2112,0)</f>
        <v>0</v>
      </c>
      <c r="BG2112" s="240">
        <f>IF(N2112="zákl. přenesená",J2112,0)</f>
        <v>0</v>
      </c>
      <c r="BH2112" s="240">
        <f>IF(N2112="sníž. přenesená",J2112,0)</f>
        <v>0</v>
      </c>
      <c r="BI2112" s="240">
        <f>IF(N2112="nulová",J2112,0)</f>
        <v>0</v>
      </c>
      <c r="BJ2112" s="17" t="s">
        <v>83</v>
      </c>
      <c r="BK2112" s="240">
        <f>ROUND(I2112*H2112,2)</f>
        <v>0</v>
      </c>
      <c r="BL2112" s="17" t="s">
        <v>222</v>
      </c>
      <c r="BM2112" s="239" t="s">
        <v>1791</v>
      </c>
    </row>
    <row r="2113" s="14" customFormat="1">
      <c r="A2113" s="14"/>
      <c r="B2113" s="252"/>
      <c r="C2113" s="253"/>
      <c r="D2113" s="243" t="s">
        <v>165</v>
      </c>
      <c r="E2113" s="253"/>
      <c r="F2113" s="255" t="s">
        <v>1792</v>
      </c>
      <c r="G2113" s="253"/>
      <c r="H2113" s="256">
        <v>4.1310000000000002</v>
      </c>
      <c r="I2113" s="257"/>
      <c r="J2113" s="253"/>
      <c r="K2113" s="253"/>
      <c r="L2113" s="258"/>
      <c r="M2113" s="259"/>
      <c r="N2113" s="260"/>
      <c r="O2113" s="260"/>
      <c r="P2113" s="260"/>
      <c r="Q2113" s="260"/>
      <c r="R2113" s="260"/>
      <c r="S2113" s="260"/>
      <c r="T2113" s="261"/>
      <c r="U2113" s="14"/>
      <c r="V2113" s="14"/>
      <c r="W2113" s="14"/>
      <c r="X2113" s="14"/>
      <c r="Y2113" s="14"/>
      <c r="Z2113" s="14"/>
      <c r="AA2113" s="14"/>
      <c r="AB2113" s="14"/>
      <c r="AC2113" s="14"/>
      <c r="AD2113" s="14"/>
      <c r="AE2113" s="14"/>
      <c r="AT2113" s="262" t="s">
        <v>165</v>
      </c>
      <c r="AU2113" s="262" t="s">
        <v>85</v>
      </c>
      <c r="AV2113" s="14" t="s">
        <v>85</v>
      </c>
      <c r="AW2113" s="14" t="s">
        <v>4</v>
      </c>
      <c r="AX2113" s="14" t="s">
        <v>83</v>
      </c>
      <c r="AY2113" s="262" t="s">
        <v>156</v>
      </c>
    </row>
    <row r="2114" s="2" customFormat="1" ht="24.15" customHeight="1">
      <c r="A2114" s="38"/>
      <c r="B2114" s="39"/>
      <c r="C2114" s="227" t="s">
        <v>1793</v>
      </c>
      <c r="D2114" s="227" t="s">
        <v>159</v>
      </c>
      <c r="E2114" s="228" t="s">
        <v>1794</v>
      </c>
      <c r="F2114" s="229" t="s">
        <v>1795</v>
      </c>
      <c r="G2114" s="230" t="s">
        <v>1071</v>
      </c>
      <c r="H2114" s="288"/>
      <c r="I2114" s="232"/>
      <c r="J2114" s="233">
        <f>ROUND(I2114*H2114,2)</f>
        <v>0</v>
      </c>
      <c r="K2114" s="234"/>
      <c r="L2114" s="44"/>
      <c r="M2114" s="235" t="s">
        <v>1</v>
      </c>
      <c r="N2114" s="236" t="s">
        <v>41</v>
      </c>
      <c r="O2114" s="91"/>
      <c r="P2114" s="237">
        <f>O2114*H2114</f>
        <v>0</v>
      </c>
      <c r="Q2114" s="237">
        <v>0</v>
      </c>
      <c r="R2114" s="237">
        <f>Q2114*H2114</f>
        <v>0</v>
      </c>
      <c r="S2114" s="237">
        <v>0</v>
      </c>
      <c r="T2114" s="238">
        <f>S2114*H2114</f>
        <v>0</v>
      </c>
      <c r="U2114" s="38"/>
      <c r="V2114" s="38"/>
      <c r="W2114" s="38"/>
      <c r="X2114" s="38"/>
      <c r="Y2114" s="38"/>
      <c r="Z2114" s="38"/>
      <c r="AA2114" s="38"/>
      <c r="AB2114" s="38"/>
      <c r="AC2114" s="38"/>
      <c r="AD2114" s="38"/>
      <c r="AE2114" s="38"/>
      <c r="AR2114" s="239" t="s">
        <v>222</v>
      </c>
      <c r="AT2114" s="239" t="s">
        <v>159</v>
      </c>
      <c r="AU2114" s="239" t="s">
        <v>85</v>
      </c>
      <c r="AY2114" s="17" t="s">
        <v>156</v>
      </c>
      <c r="BE2114" s="240">
        <f>IF(N2114="základní",J2114,0)</f>
        <v>0</v>
      </c>
      <c r="BF2114" s="240">
        <f>IF(N2114="snížená",J2114,0)</f>
        <v>0</v>
      </c>
      <c r="BG2114" s="240">
        <f>IF(N2114="zákl. přenesená",J2114,0)</f>
        <v>0</v>
      </c>
      <c r="BH2114" s="240">
        <f>IF(N2114="sníž. přenesená",J2114,0)</f>
        <v>0</v>
      </c>
      <c r="BI2114" s="240">
        <f>IF(N2114="nulová",J2114,0)</f>
        <v>0</v>
      </c>
      <c r="BJ2114" s="17" t="s">
        <v>83</v>
      </c>
      <c r="BK2114" s="240">
        <f>ROUND(I2114*H2114,2)</f>
        <v>0</v>
      </c>
      <c r="BL2114" s="17" t="s">
        <v>222</v>
      </c>
      <c r="BM2114" s="239" t="s">
        <v>1796</v>
      </c>
    </row>
    <row r="2115" s="2" customFormat="1" ht="33" customHeight="1">
      <c r="A2115" s="38"/>
      <c r="B2115" s="39"/>
      <c r="C2115" s="227" t="s">
        <v>1797</v>
      </c>
      <c r="D2115" s="227" t="s">
        <v>159</v>
      </c>
      <c r="E2115" s="228" t="s">
        <v>1798</v>
      </c>
      <c r="F2115" s="229" t="s">
        <v>1799</v>
      </c>
      <c r="G2115" s="230" t="s">
        <v>1071</v>
      </c>
      <c r="H2115" s="288"/>
      <c r="I2115" s="232"/>
      <c r="J2115" s="233">
        <f>ROUND(I2115*H2115,2)</f>
        <v>0</v>
      </c>
      <c r="K2115" s="234"/>
      <c r="L2115" s="44"/>
      <c r="M2115" s="235" t="s">
        <v>1</v>
      </c>
      <c r="N2115" s="236" t="s">
        <v>41</v>
      </c>
      <c r="O2115" s="91"/>
      <c r="P2115" s="237">
        <f>O2115*H2115</f>
        <v>0</v>
      </c>
      <c r="Q2115" s="237">
        <v>0</v>
      </c>
      <c r="R2115" s="237">
        <f>Q2115*H2115</f>
        <v>0</v>
      </c>
      <c r="S2115" s="237">
        <v>0</v>
      </c>
      <c r="T2115" s="238">
        <f>S2115*H2115</f>
        <v>0</v>
      </c>
      <c r="U2115" s="38"/>
      <c r="V2115" s="38"/>
      <c r="W2115" s="38"/>
      <c r="X2115" s="38"/>
      <c r="Y2115" s="38"/>
      <c r="Z2115" s="38"/>
      <c r="AA2115" s="38"/>
      <c r="AB2115" s="38"/>
      <c r="AC2115" s="38"/>
      <c r="AD2115" s="38"/>
      <c r="AE2115" s="38"/>
      <c r="AR2115" s="239" t="s">
        <v>222</v>
      </c>
      <c r="AT2115" s="239" t="s">
        <v>159</v>
      </c>
      <c r="AU2115" s="239" t="s">
        <v>85</v>
      </c>
      <c r="AY2115" s="17" t="s">
        <v>156</v>
      </c>
      <c r="BE2115" s="240">
        <f>IF(N2115="základní",J2115,0)</f>
        <v>0</v>
      </c>
      <c r="BF2115" s="240">
        <f>IF(N2115="snížená",J2115,0)</f>
        <v>0</v>
      </c>
      <c r="BG2115" s="240">
        <f>IF(N2115="zákl. přenesená",J2115,0)</f>
        <v>0</v>
      </c>
      <c r="BH2115" s="240">
        <f>IF(N2115="sníž. přenesená",J2115,0)</f>
        <v>0</v>
      </c>
      <c r="BI2115" s="240">
        <f>IF(N2115="nulová",J2115,0)</f>
        <v>0</v>
      </c>
      <c r="BJ2115" s="17" t="s">
        <v>83</v>
      </c>
      <c r="BK2115" s="240">
        <f>ROUND(I2115*H2115,2)</f>
        <v>0</v>
      </c>
      <c r="BL2115" s="17" t="s">
        <v>222</v>
      </c>
      <c r="BM2115" s="239" t="s">
        <v>1800</v>
      </c>
    </row>
    <row r="2116" s="12" customFormat="1" ht="22.8" customHeight="1">
      <c r="A2116" s="12"/>
      <c r="B2116" s="211"/>
      <c r="C2116" s="212"/>
      <c r="D2116" s="213" t="s">
        <v>75</v>
      </c>
      <c r="E2116" s="225" t="s">
        <v>1801</v>
      </c>
      <c r="F2116" s="225" t="s">
        <v>1802</v>
      </c>
      <c r="G2116" s="212"/>
      <c r="H2116" s="212"/>
      <c r="I2116" s="215"/>
      <c r="J2116" s="226">
        <f>BK2116</f>
        <v>0</v>
      </c>
      <c r="K2116" s="212"/>
      <c r="L2116" s="217"/>
      <c r="M2116" s="218"/>
      <c r="N2116" s="219"/>
      <c r="O2116" s="219"/>
      <c r="P2116" s="220">
        <f>SUM(P2117:P2234)</f>
        <v>0</v>
      </c>
      <c r="Q2116" s="219"/>
      <c r="R2116" s="220">
        <f>SUM(R2117:R2234)</f>
        <v>2.2082760000000001</v>
      </c>
      <c r="S2116" s="219"/>
      <c r="T2116" s="221">
        <f>SUM(T2117:T2234)</f>
        <v>0</v>
      </c>
      <c r="U2116" s="12"/>
      <c r="V2116" s="12"/>
      <c r="W2116" s="12"/>
      <c r="X2116" s="12"/>
      <c r="Y2116" s="12"/>
      <c r="Z2116" s="12"/>
      <c r="AA2116" s="12"/>
      <c r="AB2116" s="12"/>
      <c r="AC2116" s="12"/>
      <c r="AD2116" s="12"/>
      <c r="AE2116" s="12"/>
      <c r="AR2116" s="222" t="s">
        <v>85</v>
      </c>
      <c r="AT2116" s="223" t="s">
        <v>75</v>
      </c>
      <c r="AU2116" s="223" t="s">
        <v>83</v>
      </c>
      <c r="AY2116" s="222" t="s">
        <v>156</v>
      </c>
      <c r="BK2116" s="224">
        <f>SUM(BK2117:BK2234)</f>
        <v>0</v>
      </c>
    </row>
    <row r="2117" s="2" customFormat="1" ht="16.5" customHeight="1">
      <c r="A2117" s="38"/>
      <c r="B2117" s="39"/>
      <c r="C2117" s="227" t="s">
        <v>1803</v>
      </c>
      <c r="D2117" s="227" t="s">
        <v>159</v>
      </c>
      <c r="E2117" s="228" t="s">
        <v>1804</v>
      </c>
      <c r="F2117" s="229" t="s">
        <v>1805</v>
      </c>
      <c r="G2117" s="230" t="s">
        <v>162</v>
      </c>
      <c r="H2117" s="231">
        <v>70.140000000000001</v>
      </c>
      <c r="I2117" s="232"/>
      <c r="J2117" s="233">
        <f>ROUND(I2117*H2117,2)</f>
        <v>0</v>
      </c>
      <c r="K2117" s="234"/>
      <c r="L2117" s="44"/>
      <c r="M2117" s="235" t="s">
        <v>1</v>
      </c>
      <c r="N2117" s="236" t="s">
        <v>41</v>
      </c>
      <c r="O2117" s="91"/>
      <c r="P2117" s="237">
        <f>O2117*H2117</f>
        <v>0</v>
      </c>
      <c r="Q2117" s="237">
        <v>0</v>
      </c>
      <c r="R2117" s="237">
        <f>Q2117*H2117</f>
        <v>0</v>
      </c>
      <c r="S2117" s="237">
        <v>0</v>
      </c>
      <c r="T2117" s="238">
        <f>S2117*H2117</f>
        <v>0</v>
      </c>
      <c r="U2117" s="38"/>
      <c r="V2117" s="38"/>
      <c r="W2117" s="38"/>
      <c r="X2117" s="38"/>
      <c r="Y2117" s="38"/>
      <c r="Z2117" s="38"/>
      <c r="AA2117" s="38"/>
      <c r="AB2117" s="38"/>
      <c r="AC2117" s="38"/>
      <c r="AD2117" s="38"/>
      <c r="AE2117" s="38"/>
      <c r="AR2117" s="239" t="s">
        <v>222</v>
      </c>
      <c r="AT2117" s="239" t="s">
        <v>159</v>
      </c>
      <c r="AU2117" s="239" t="s">
        <v>85</v>
      </c>
      <c r="AY2117" s="17" t="s">
        <v>156</v>
      </c>
      <c r="BE2117" s="240">
        <f>IF(N2117="základní",J2117,0)</f>
        <v>0</v>
      </c>
      <c r="BF2117" s="240">
        <f>IF(N2117="snížená",J2117,0)</f>
        <v>0</v>
      </c>
      <c r="BG2117" s="240">
        <f>IF(N2117="zákl. přenesená",J2117,0)</f>
        <v>0</v>
      </c>
      <c r="BH2117" s="240">
        <f>IF(N2117="sníž. přenesená",J2117,0)</f>
        <v>0</v>
      </c>
      <c r="BI2117" s="240">
        <f>IF(N2117="nulová",J2117,0)</f>
        <v>0</v>
      </c>
      <c r="BJ2117" s="17" t="s">
        <v>83</v>
      </c>
      <c r="BK2117" s="240">
        <f>ROUND(I2117*H2117,2)</f>
        <v>0</v>
      </c>
      <c r="BL2117" s="17" t="s">
        <v>222</v>
      </c>
      <c r="BM2117" s="239" t="s">
        <v>1806</v>
      </c>
    </row>
    <row r="2118" s="13" customFormat="1">
      <c r="A2118" s="13"/>
      <c r="B2118" s="241"/>
      <c r="C2118" s="242"/>
      <c r="D2118" s="243" t="s">
        <v>165</v>
      </c>
      <c r="E2118" s="244" t="s">
        <v>1</v>
      </c>
      <c r="F2118" s="245" t="s">
        <v>181</v>
      </c>
      <c r="G2118" s="242"/>
      <c r="H2118" s="244" t="s">
        <v>1</v>
      </c>
      <c r="I2118" s="246"/>
      <c r="J2118" s="242"/>
      <c r="K2118" s="242"/>
      <c r="L2118" s="247"/>
      <c r="M2118" s="248"/>
      <c r="N2118" s="249"/>
      <c r="O2118" s="249"/>
      <c r="P2118" s="249"/>
      <c r="Q2118" s="249"/>
      <c r="R2118" s="249"/>
      <c r="S2118" s="249"/>
      <c r="T2118" s="250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T2118" s="251" t="s">
        <v>165</v>
      </c>
      <c r="AU2118" s="251" t="s">
        <v>85</v>
      </c>
      <c r="AV2118" s="13" t="s">
        <v>83</v>
      </c>
      <c r="AW2118" s="13" t="s">
        <v>32</v>
      </c>
      <c r="AX2118" s="13" t="s">
        <v>76</v>
      </c>
      <c r="AY2118" s="251" t="s">
        <v>156</v>
      </c>
    </row>
    <row r="2119" s="13" customFormat="1">
      <c r="A2119" s="13"/>
      <c r="B2119" s="241"/>
      <c r="C2119" s="242"/>
      <c r="D2119" s="243" t="s">
        <v>165</v>
      </c>
      <c r="E2119" s="244" t="s">
        <v>1</v>
      </c>
      <c r="F2119" s="245" t="s">
        <v>638</v>
      </c>
      <c r="G2119" s="242"/>
      <c r="H2119" s="244" t="s">
        <v>1</v>
      </c>
      <c r="I2119" s="246"/>
      <c r="J2119" s="242"/>
      <c r="K2119" s="242"/>
      <c r="L2119" s="247"/>
      <c r="M2119" s="248"/>
      <c r="N2119" s="249"/>
      <c r="O2119" s="249"/>
      <c r="P2119" s="249"/>
      <c r="Q2119" s="249"/>
      <c r="R2119" s="249"/>
      <c r="S2119" s="249"/>
      <c r="T2119" s="250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T2119" s="251" t="s">
        <v>165</v>
      </c>
      <c r="AU2119" s="251" t="s">
        <v>85</v>
      </c>
      <c r="AV2119" s="13" t="s">
        <v>83</v>
      </c>
      <c r="AW2119" s="13" t="s">
        <v>32</v>
      </c>
      <c r="AX2119" s="13" t="s">
        <v>76</v>
      </c>
      <c r="AY2119" s="251" t="s">
        <v>156</v>
      </c>
    </row>
    <row r="2120" s="14" customFormat="1">
      <c r="A2120" s="14"/>
      <c r="B2120" s="252"/>
      <c r="C2120" s="253"/>
      <c r="D2120" s="243" t="s">
        <v>165</v>
      </c>
      <c r="E2120" s="254" t="s">
        <v>1</v>
      </c>
      <c r="F2120" s="255" t="s">
        <v>1807</v>
      </c>
      <c r="G2120" s="253"/>
      <c r="H2120" s="256">
        <v>11.550000000000001</v>
      </c>
      <c r="I2120" s="257"/>
      <c r="J2120" s="253"/>
      <c r="K2120" s="253"/>
      <c r="L2120" s="258"/>
      <c r="M2120" s="259"/>
      <c r="N2120" s="260"/>
      <c r="O2120" s="260"/>
      <c r="P2120" s="260"/>
      <c r="Q2120" s="260"/>
      <c r="R2120" s="260"/>
      <c r="S2120" s="260"/>
      <c r="T2120" s="261"/>
      <c r="U2120" s="14"/>
      <c r="V2120" s="14"/>
      <c r="W2120" s="14"/>
      <c r="X2120" s="14"/>
      <c r="Y2120" s="14"/>
      <c r="Z2120" s="14"/>
      <c r="AA2120" s="14"/>
      <c r="AB2120" s="14"/>
      <c r="AC2120" s="14"/>
      <c r="AD2120" s="14"/>
      <c r="AE2120" s="14"/>
      <c r="AT2120" s="262" t="s">
        <v>165</v>
      </c>
      <c r="AU2120" s="262" t="s">
        <v>85</v>
      </c>
      <c r="AV2120" s="14" t="s">
        <v>85</v>
      </c>
      <c r="AW2120" s="14" t="s">
        <v>32</v>
      </c>
      <c r="AX2120" s="14" t="s">
        <v>76</v>
      </c>
      <c r="AY2120" s="262" t="s">
        <v>156</v>
      </c>
    </row>
    <row r="2121" s="14" customFormat="1">
      <c r="A2121" s="14"/>
      <c r="B2121" s="252"/>
      <c r="C2121" s="253"/>
      <c r="D2121" s="243" t="s">
        <v>165</v>
      </c>
      <c r="E2121" s="254" t="s">
        <v>1</v>
      </c>
      <c r="F2121" s="255" t="s">
        <v>1808</v>
      </c>
      <c r="G2121" s="253"/>
      <c r="H2121" s="256">
        <v>19.949999999999999</v>
      </c>
      <c r="I2121" s="257"/>
      <c r="J2121" s="253"/>
      <c r="K2121" s="253"/>
      <c r="L2121" s="258"/>
      <c r="M2121" s="259"/>
      <c r="N2121" s="260"/>
      <c r="O2121" s="260"/>
      <c r="P2121" s="260"/>
      <c r="Q2121" s="260"/>
      <c r="R2121" s="260"/>
      <c r="S2121" s="260"/>
      <c r="T2121" s="261"/>
      <c r="U2121" s="14"/>
      <c r="V2121" s="14"/>
      <c r="W2121" s="14"/>
      <c r="X2121" s="14"/>
      <c r="Y2121" s="14"/>
      <c r="Z2121" s="14"/>
      <c r="AA2121" s="14"/>
      <c r="AB2121" s="14"/>
      <c r="AC2121" s="14"/>
      <c r="AD2121" s="14"/>
      <c r="AE2121" s="14"/>
      <c r="AT2121" s="262" t="s">
        <v>165</v>
      </c>
      <c r="AU2121" s="262" t="s">
        <v>85</v>
      </c>
      <c r="AV2121" s="14" t="s">
        <v>85</v>
      </c>
      <c r="AW2121" s="14" t="s">
        <v>32</v>
      </c>
      <c r="AX2121" s="14" t="s">
        <v>76</v>
      </c>
      <c r="AY2121" s="262" t="s">
        <v>156</v>
      </c>
    </row>
    <row r="2122" s="13" customFormat="1">
      <c r="A2122" s="13"/>
      <c r="B2122" s="241"/>
      <c r="C2122" s="242"/>
      <c r="D2122" s="243" t="s">
        <v>165</v>
      </c>
      <c r="E2122" s="244" t="s">
        <v>1</v>
      </c>
      <c r="F2122" s="245" t="s">
        <v>1809</v>
      </c>
      <c r="G2122" s="242"/>
      <c r="H2122" s="244" t="s">
        <v>1</v>
      </c>
      <c r="I2122" s="246"/>
      <c r="J2122" s="242"/>
      <c r="K2122" s="242"/>
      <c r="L2122" s="247"/>
      <c r="M2122" s="248"/>
      <c r="N2122" s="249"/>
      <c r="O2122" s="249"/>
      <c r="P2122" s="249"/>
      <c r="Q2122" s="249"/>
      <c r="R2122" s="249"/>
      <c r="S2122" s="249"/>
      <c r="T2122" s="250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  <c r="AE2122" s="13"/>
      <c r="AT2122" s="251" t="s">
        <v>165</v>
      </c>
      <c r="AU2122" s="251" t="s">
        <v>85</v>
      </c>
      <c r="AV2122" s="13" t="s">
        <v>83</v>
      </c>
      <c r="AW2122" s="13" t="s">
        <v>32</v>
      </c>
      <c r="AX2122" s="13" t="s">
        <v>76</v>
      </c>
      <c r="AY2122" s="251" t="s">
        <v>156</v>
      </c>
    </row>
    <row r="2123" s="14" customFormat="1">
      <c r="A2123" s="14"/>
      <c r="B2123" s="252"/>
      <c r="C2123" s="253"/>
      <c r="D2123" s="243" t="s">
        <v>165</v>
      </c>
      <c r="E2123" s="254" t="s">
        <v>1</v>
      </c>
      <c r="F2123" s="255" t="s">
        <v>267</v>
      </c>
      <c r="G2123" s="253"/>
      <c r="H2123" s="256">
        <v>0.59999999999999998</v>
      </c>
      <c r="I2123" s="257"/>
      <c r="J2123" s="253"/>
      <c r="K2123" s="253"/>
      <c r="L2123" s="258"/>
      <c r="M2123" s="259"/>
      <c r="N2123" s="260"/>
      <c r="O2123" s="260"/>
      <c r="P2123" s="260"/>
      <c r="Q2123" s="260"/>
      <c r="R2123" s="260"/>
      <c r="S2123" s="260"/>
      <c r="T2123" s="261"/>
      <c r="U2123" s="14"/>
      <c r="V2123" s="14"/>
      <c r="W2123" s="14"/>
      <c r="X2123" s="14"/>
      <c r="Y2123" s="14"/>
      <c r="Z2123" s="14"/>
      <c r="AA2123" s="14"/>
      <c r="AB2123" s="14"/>
      <c r="AC2123" s="14"/>
      <c r="AD2123" s="14"/>
      <c r="AE2123" s="14"/>
      <c r="AT2123" s="262" t="s">
        <v>165</v>
      </c>
      <c r="AU2123" s="262" t="s">
        <v>85</v>
      </c>
      <c r="AV2123" s="14" t="s">
        <v>85</v>
      </c>
      <c r="AW2123" s="14" t="s">
        <v>32</v>
      </c>
      <c r="AX2123" s="14" t="s">
        <v>76</v>
      </c>
      <c r="AY2123" s="262" t="s">
        <v>156</v>
      </c>
    </row>
    <row r="2124" s="14" customFormat="1">
      <c r="A2124" s="14"/>
      <c r="B2124" s="252"/>
      <c r="C2124" s="253"/>
      <c r="D2124" s="243" t="s">
        <v>165</v>
      </c>
      <c r="E2124" s="254" t="s">
        <v>1</v>
      </c>
      <c r="F2124" s="255" t="s">
        <v>1810</v>
      </c>
      <c r="G2124" s="253"/>
      <c r="H2124" s="256">
        <v>0.17999999999999999</v>
      </c>
      <c r="I2124" s="257"/>
      <c r="J2124" s="253"/>
      <c r="K2124" s="253"/>
      <c r="L2124" s="258"/>
      <c r="M2124" s="259"/>
      <c r="N2124" s="260"/>
      <c r="O2124" s="260"/>
      <c r="P2124" s="260"/>
      <c r="Q2124" s="260"/>
      <c r="R2124" s="260"/>
      <c r="S2124" s="260"/>
      <c r="T2124" s="261"/>
      <c r="U2124" s="14"/>
      <c r="V2124" s="14"/>
      <c r="W2124" s="14"/>
      <c r="X2124" s="14"/>
      <c r="Y2124" s="14"/>
      <c r="Z2124" s="14"/>
      <c r="AA2124" s="14"/>
      <c r="AB2124" s="14"/>
      <c r="AC2124" s="14"/>
      <c r="AD2124" s="14"/>
      <c r="AE2124" s="14"/>
      <c r="AT2124" s="262" t="s">
        <v>165</v>
      </c>
      <c r="AU2124" s="262" t="s">
        <v>85</v>
      </c>
      <c r="AV2124" s="14" t="s">
        <v>85</v>
      </c>
      <c r="AW2124" s="14" t="s">
        <v>32</v>
      </c>
      <c r="AX2124" s="14" t="s">
        <v>76</v>
      </c>
      <c r="AY2124" s="262" t="s">
        <v>156</v>
      </c>
    </row>
    <row r="2125" s="13" customFormat="1">
      <c r="A2125" s="13"/>
      <c r="B2125" s="241"/>
      <c r="C2125" s="242"/>
      <c r="D2125" s="243" t="s">
        <v>165</v>
      </c>
      <c r="E2125" s="244" t="s">
        <v>1</v>
      </c>
      <c r="F2125" s="245" t="s">
        <v>269</v>
      </c>
      <c r="G2125" s="242"/>
      <c r="H2125" s="244" t="s">
        <v>1</v>
      </c>
      <c r="I2125" s="246"/>
      <c r="J2125" s="242"/>
      <c r="K2125" s="242"/>
      <c r="L2125" s="247"/>
      <c r="M2125" s="248"/>
      <c r="N2125" s="249"/>
      <c r="O2125" s="249"/>
      <c r="P2125" s="249"/>
      <c r="Q2125" s="249"/>
      <c r="R2125" s="249"/>
      <c r="S2125" s="249"/>
      <c r="T2125" s="250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T2125" s="251" t="s">
        <v>165</v>
      </c>
      <c r="AU2125" s="251" t="s">
        <v>85</v>
      </c>
      <c r="AV2125" s="13" t="s">
        <v>83</v>
      </c>
      <c r="AW2125" s="13" t="s">
        <v>32</v>
      </c>
      <c r="AX2125" s="13" t="s">
        <v>76</v>
      </c>
      <c r="AY2125" s="251" t="s">
        <v>156</v>
      </c>
    </row>
    <row r="2126" s="14" customFormat="1">
      <c r="A2126" s="14"/>
      <c r="B2126" s="252"/>
      <c r="C2126" s="253"/>
      <c r="D2126" s="243" t="s">
        <v>165</v>
      </c>
      <c r="E2126" s="254" t="s">
        <v>1</v>
      </c>
      <c r="F2126" s="255" t="s">
        <v>643</v>
      </c>
      <c r="G2126" s="253"/>
      <c r="H2126" s="256">
        <v>-2.1000000000000001</v>
      </c>
      <c r="I2126" s="257"/>
      <c r="J2126" s="253"/>
      <c r="K2126" s="253"/>
      <c r="L2126" s="258"/>
      <c r="M2126" s="259"/>
      <c r="N2126" s="260"/>
      <c r="O2126" s="260"/>
      <c r="P2126" s="260"/>
      <c r="Q2126" s="260"/>
      <c r="R2126" s="260"/>
      <c r="S2126" s="260"/>
      <c r="T2126" s="261"/>
      <c r="U2126" s="14"/>
      <c r="V2126" s="14"/>
      <c r="W2126" s="14"/>
      <c r="X2126" s="14"/>
      <c r="Y2126" s="14"/>
      <c r="Z2126" s="14"/>
      <c r="AA2126" s="14"/>
      <c r="AB2126" s="14"/>
      <c r="AC2126" s="14"/>
      <c r="AD2126" s="14"/>
      <c r="AE2126" s="14"/>
      <c r="AT2126" s="262" t="s">
        <v>165</v>
      </c>
      <c r="AU2126" s="262" t="s">
        <v>85</v>
      </c>
      <c r="AV2126" s="14" t="s">
        <v>85</v>
      </c>
      <c r="AW2126" s="14" t="s">
        <v>32</v>
      </c>
      <c r="AX2126" s="14" t="s">
        <v>76</v>
      </c>
      <c r="AY2126" s="262" t="s">
        <v>156</v>
      </c>
    </row>
    <row r="2127" s="13" customFormat="1">
      <c r="A2127" s="13"/>
      <c r="B2127" s="241"/>
      <c r="C2127" s="242"/>
      <c r="D2127" s="243" t="s">
        <v>165</v>
      </c>
      <c r="E2127" s="244" t="s">
        <v>1</v>
      </c>
      <c r="F2127" s="245" t="s">
        <v>644</v>
      </c>
      <c r="G2127" s="242"/>
      <c r="H2127" s="244" t="s">
        <v>1</v>
      </c>
      <c r="I2127" s="246"/>
      <c r="J2127" s="242"/>
      <c r="K2127" s="242"/>
      <c r="L2127" s="247"/>
      <c r="M2127" s="248"/>
      <c r="N2127" s="249"/>
      <c r="O2127" s="249"/>
      <c r="P2127" s="249"/>
      <c r="Q2127" s="249"/>
      <c r="R2127" s="249"/>
      <c r="S2127" s="249"/>
      <c r="T2127" s="250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  <c r="AE2127" s="13"/>
      <c r="AT2127" s="251" t="s">
        <v>165</v>
      </c>
      <c r="AU2127" s="251" t="s">
        <v>85</v>
      </c>
      <c r="AV2127" s="13" t="s">
        <v>83</v>
      </c>
      <c r="AW2127" s="13" t="s">
        <v>32</v>
      </c>
      <c r="AX2127" s="13" t="s">
        <v>76</v>
      </c>
      <c r="AY2127" s="251" t="s">
        <v>156</v>
      </c>
    </row>
    <row r="2128" s="14" customFormat="1">
      <c r="A2128" s="14"/>
      <c r="B2128" s="252"/>
      <c r="C2128" s="253"/>
      <c r="D2128" s="243" t="s">
        <v>165</v>
      </c>
      <c r="E2128" s="254" t="s">
        <v>1</v>
      </c>
      <c r="F2128" s="255" t="s">
        <v>1811</v>
      </c>
      <c r="G2128" s="253"/>
      <c r="H2128" s="256">
        <v>16.170000000000002</v>
      </c>
      <c r="I2128" s="257"/>
      <c r="J2128" s="253"/>
      <c r="K2128" s="253"/>
      <c r="L2128" s="258"/>
      <c r="M2128" s="259"/>
      <c r="N2128" s="260"/>
      <c r="O2128" s="260"/>
      <c r="P2128" s="260"/>
      <c r="Q2128" s="260"/>
      <c r="R2128" s="260"/>
      <c r="S2128" s="260"/>
      <c r="T2128" s="261"/>
      <c r="U2128" s="14"/>
      <c r="V2128" s="14"/>
      <c r="W2128" s="14"/>
      <c r="X2128" s="14"/>
      <c r="Y2128" s="14"/>
      <c r="Z2128" s="14"/>
      <c r="AA2128" s="14"/>
      <c r="AB2128" s="14"/>
      <c r="AC2128" s="14"/>
      <c r="AD2128" s="14"/>
      <c r="AE2128" s="14"/>
      <c r="AT2128" s="262" t="s">
        <v>165</v>
      </c>
      <c r="AU2128" s="262" t="s">
        <v>85</v>
      </c>
      <c r="AV2128" s="14" t="s">
        <v>85</v>
      </c>
      <c r="AW2128" s="14" t="s">
        <v>32</v>
      </c>
      <c r="AX2128" s="14" t="s">
        <v>76</v>
      </c>
      <c r="AY2128" s="262" t="s">
        <v>156</v>
      </c>
    </row>
    <row r="2129" s="14" customFormat="1">
      <c r="A2129" s="14"/>
      <c r="B2129" s="252"/>
      <c r="C2129" s="253"/>
      <c r="D2129" s="243" t="s">
        <v>165</v>
      </c>
      <c r="E2129" s="254" t="s">
        <v>1</v>
      </c>
      <c r="F2129" s="255" t="s">
        <v>1808</v>
      </c>
      <c r="G2129" s="253"/>
      <c r="H2129" s="256">
        <v>19.949999999999999</v>
      </c>
      <c r="I2129" s="257"/>
      <c r="J2129" s="253"/>
      <c r="K2129" s="253"/>
      <c r="L2129" s="258"/>
      <c r="M2129" s="259"/>
      <c r="N2129" s="260"/>
      <c r="O2129" s="260"/>
      <c r="P2129" s="260"/>
      <c r="Q2129" s="260"/>
      <c r="R2129" s="260"/>
      <c r="S2129" s="260"/>
      <c r="T2129" s="261"/>
      <c r="U2129" s="14"/>
      <c r="V2129" s="14"/>
      <c r="W2129" s="14"/>
      <c r="X2129" s="14"/>
      <c r="Y2129" s="14"/>
      <c r="Z2129" s="14"/>
      <c r="AA2129" s="14"/>
      <c r="AB2129" s="14"/>
      <c r="AC2129" s="14"/>
      <c r="AD2129" s="14"/>
      <c r="AE2129" s="14"/>
      <c r="AT2129" s="262" t="s">
        <v>165</v>
      </c>
      <c r="AU2129" s="262" t="s">
        <v>85</v>
      </c>
      <c r="AV2129" s="14" t="s">
        <v>85</v>
      </c>
      <c r="AW2129" s="14" t="s">
        <v>32</v>
      </c>
      <c r="AX2129" s="14" t="s">
        <v>76</v>
      </c>
      <c r="AY2129" s="262" t="s">
        <v>156</v>
      </c>
    </row>
    <row r="2130" s="13" customFormat="1">
      <c r="A2130" s="13"/>
      <c r="B2130" s="241"/>
      <c r="C2130" s="242"/>
      <c r="D2130" s="243" t="s">
        <v>165</v>
      </c>
      <c r="E2130" s="244" t="s">
        <v>1</v>
      </c>
      <c r="F2130" s="245" t="s">
        <v>1809</v>
      </c>
      <c r="G2130" s="242"/>
      <c r="H2130" s="244" t="s">
        <v>1</v>
      </c>
      <c r="I2130" s="246"/>
      <c r="J2130" s="242"/>
      <c r="K2130" s="242"/>
      <c r="L2130" s="247"/>
      <c r="M2130" s="248"/>
      <c r="N2130" s="249"/>
      <c r="O2130" s="249"/>
      <c r="P2130" s="249"/>
      <c r="Q2130" s="249"/>
      <c r="R2130" s="249"/>
      <c r="S2130" s="249"/>
      <c r="T2130" s="250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  <c r="AE2130" s="13"/>
      <c r="AT2130" s="251" t="s">
        <v>165</v>
      </c>
      <c r="AU2130" s="251" t="s">
        <v>85</v>
      </c>
      <c r="AV2130" s="13" t="s">
        <v>83</v>
      </c>
      <c r="AW2130" s="13" t="s">
        <v>32</v>
      </c>
      <c r="AX2130" s="13" t="s">
        <v>76</v>
      </c>
      <c r="AY2130" s="251" t="s">
        <v>156</v>
      </c>
    </row>
    <row r="2131" s="14" customFormat="1">
      <c r="A2131" s="14"/>
      <c r="B2131" s="252"/>
      <c r="C2131" s="253"/>
      <c r="D2131" s="243" t="s">
        <v>165</v>
      </c>
      <c r="E2131" s="254" t="s">
        <v>1</v>
      </c>
      <c r="F2131" s="255" t="s">
        <v>267</v>
      </c>
      <c r="G2131" s="253"/>
      <c r="H2131" s="256">
        <v>0.59999999999999998</v>
      </c>
      <c r="I2131" s="257"/>
      <c r="J2131" s="253"/>
      <c r="K2131" s="253"/>
      <c r="L2131" s="258"/>
      <c r="M2131" s="259"/>
      <c r="N2131" s="260"/>
      <c r="O2131" s="260"/>
      <c r="P2131" s="260"/>
      <c r="Q2131" s="260"/>
      <c r="R2131" s="260"/>
      <c r="S2131" s="260"/>
      <c r="T2131" s="261"/>
      <c r="U2131" s="14"/>
      <c r="V2131" s="14"/>
      <c r="W2131" s="14"/>
      <c r="X2131" s="14"/>
      <c r="Y2131" s="14"/>
      <c r="Z2131" s="14"/>
      <c r="AA2131" s="14"/>
      <c r="AB2131" s="14"/>
      <c r="AC2131" s="14"/>
      <c r="AD2131" s="14"/>
      <c r="AE2131" s="14"/>
      <c r="AT2131" s="262" t="s">
        <v>165</v>
      </c>
      <c r="AU2131" s="262" t="s">
        <v>85</v>
      </c>
      <c r="AV2131" s="14" t="s">
        <v>85</v>
      </c>
      <c r="AW2131" s="14" t="s">
        <v>32</v>
      </c>
      <c r="AX2131" s="14" t="s">
        <v>76</v>
      </c>
      <c r="AY2131" s="262" t="s">
        <v>156</v>
      </c>
    </row>
    <row r="2132" s="14" customFormat="1">
      <c r="A2132" s="14"/>
      <c r="B2132" s="252"/>
      <c r="C2132" s="253"/>
      <c r="D2132" s="243" t="s">
        <v>165</v>
      </c>
      <c r="E2132" s="254" t="s">
        <v>1</v>
      </c>
      <c r="F2132" s="255" t="s">
        <v>1810</v>
      </c>
      <c r="G2132" s="253"/>
      <c r="H2132" s="256">
        <v>0.17999999999999999</v>
      </c>
      <c r="I2132" s="257"/>
      <c r="J2132" s="253"/>
      <c r="K2132" s="253"/>
      <c r="L2132" s="258"/>
      <c r="M2132" s="259"/>
      <c r="N2132" s="260"/>
      <c r="O2132" s="260"/>
      <c r="P2132" s="260"/>
      <c r="Q2132" s="260"/>
      <c r="R2132" s="260"/>
      <c r="S2132" s="260"/>
      <c r="T2132" s="261"/>
      <c r="U2132" s="14"/>
      <c r="V2132" s="14"/>
      <c r="W2132" s="14"/>
      <c r="X2132" s="14"/>
      <c r="Y2132" s="14"/>
      <c r="Z2132" s="14"/>
      <c r="AA2132" s="14"/>
      <c r="AB2132" s="14"/>
      <c r="AC2132" s="14"/>
      <c r="AD2132" s="14"/>
      <c r="AE2132" s="14"/>
      <c r="AT2132" s="262" t="s">
        <v>165</v>
      </c>
      <c r="AU2132" s="262" t="s">
        <v>85</v>
      </c>
      <c r="AV2132" s="14" t="s">
        <v>85</v>
      </c>
      <c r="AW2132" s="14" t="s">
        <v>32</v>
      </c>
      <c r="AX2132" s="14" t="s">
        <v>76</v>
      </c>
      <c r="AY2132" s="262" t="s">
        <v>156</v>
      </c>
    </row>
    <row r="2133" s="13" customFormat="1">
      <c r="A2133" s="13"/>
      <c r="B2133" s="241"/>
      <c r="C2133" s="242"/>
      <c r="D2133" s="243" t="s">
        <v>165</v>
      </c>
      <c r="E2133" s="244" t="s">
        <v>1</v>
      </c>
      <c r="F2133" s="245" t="s">
        <v>269</v>
      </c>
      <c r="G2133" s="242"/>
      <c r="H2133" s="244" t="s">
        <v>1</v>
      </c>
      <c r="I2133" s="246"/>
      <c r="J2133" s="242"/>
      <c r="K2133" s="242"/>
      <c r="L2133" s="247"/>
      <c r="M2133" s="248"/>
      <c r="N2133" s="249"/>
      <c r="O2133" s="249"/>
      <c r="P2133" s="249"/>
      <c r="Q2133" s="249"/>
      <c r="R2133" s="249"/>
      <c r="S2133" s="249"/>
      <c r="T2133" s="250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T2133" s="251" t="s">
        <v>165</v>
      </c>
      <c r="AU2133" s="251" t="s">
        <v>85</v>
      </c>
      <c r="AV2133" s="13" t="s">
        <v>83</v>
      </c>
      <c r="AW2133" s="13" t="s">
        <v>32</v>
      </c>
      <c r="AX2133" s="13" t="s">
        <v>76</v>
      </c>
      <c r="AY2133" s="251" t="s">
        <v>156</v>
      </c>
    </row>
    <row r="2134" s="14" customFormat="1">
      <c r="A2134" s="14"/>
      <c r="B2134" s="252"/>
      <c r="C2134" s="253"/>
      <c r="D2134" s="243" t="s">
        <v>165</v>
      </c>
      <c r="E2134" s="254" t="s">
        <v>1</v>
      </c>
      <c r="F2134" s="255" t="s">
        <v>643</v>
      </c>
      <c r="G2134" s="253"/>
      <c r="H2134" s="256">
        <v>-2.1000000000000001</v>
      </c>
      <c r="I2134" s="257"/>
      <c r="J2134" s="253"/>
      <c r="K2134" s="253"/>
      <c r="L2134" s="258"/>
      <c r="M2134" s="259"/>
      <c r="N2134" s="260"/>
      <c r="O2134" s="260"/>
      <c r="P2134" s="260"/>
      <c r="Q2134" s="260"/>
      <c r="R2134" s="260"/>
      <c r="S2134" s="260"/>
      <c r="T2134" s="261"/>
      <c r="U2134" s="14"/>
      <c r="V2134" s="14"/>
      <c r="W2134" s="14"/>
      <c r="X2134" s="14"/>
      <c r="Y2134" s="14"/>
      <c r="Z2134" s="14"/>
      <c r="AA2134" s="14"/>
      <c r="AB2134" s="14"/>
      <c r="AC2134" s="14"/>
      <c r="AD2134" s="14"/>
      <c r="AE2134" s="14"/>
      <c r="AT2134" s="262" t="s">
        <v>165</v>
      </c>
      <c r="AU2134" s="262" t="s">
        <v>85</v>
      </c>
      <c r="AV2134" s="14" t="s">
        <v>85</v>
      </c>
      <c r="AW2134" s="14" t="s">
        <v>32</v>
      </c>
      <c r="AX2134" s="14" t="s">
        <v>76</v>
      </c>
      <c r="AY2134" s="262" t="s">
        <v>156</v>
      </c>
    </row>
    <row r="2135" s="13" customFormat="1">
      <c r="A2135" s="13"/>
      <c r="B2135" s="241"/>
      <c r="C2135" s="242"/>
      <c r="D2135" s="243" t="s">
        <v>165</v>
      </c>
      <c r="E2135" s="244" t="s">
        <v>1</v>
      </c>
      <c r="F2135" s="245" t="s">
        <v>185</v>
      </c>
      <c r="G2135" s="242"/>
      <c r="H2135" s="244" t="s">
        <v>1</v>
      </c>
      <c r="I2135" s="246"/>
      <c r="J2135" s="242"/>
      <c r="K2135" s="242"/>
      <c r="L2135" s="247"/>
      <c r="M2135" s="248"/>
      <c r="N2135" s="249"/>
      <c r="O2135" s="249"/>
      <c r="P2135" s="249"/>
      <c r="Q2135" s="249"/>
      <c r="R2135" s="249"/>
      <c r="S2135" s="249"/>
      <c r="T2135" s="250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T2135" s="251" t="s">
        <v>165</v>
      </c>
      <c r="AU2135" s="251" t="s">
        <v>85</v>
      </c>
      <c r="AV2135" s="13" t="s">
        <v>83</v>
      </c>
      <c r="AW2135" s="13" t="s">
        <v>32</v>
      </c>
      <c r="AX2135" s="13" t="s">
        <v>76</v>
      </c>
      <c r="AY2135" s="251" t="s">
        <v>156</v>
      </c>
    </row>
    <row r="2136" s="13" customFormat="1">
      <c r="A2136" s="13"/>
      <c r="B2136" s="241"/>
      <c r="C2136" s="242"/>
      <c r="D2136" s="243" t="s">
        <v>165</v>
      </c>
      <c r="E2136" s="244" t="s">
        <v>1</v>
      </c>
      <c r="F2136" s="245" t="s">
        <v>652</v>
      </c>
      <c r="G2136" s="242"/>
      <c r="H2136" s="244" t="s">
        <v>1</v>
      </c>
      <c r="I2136" s="246"/>
      <c r="J2136" s="242"/>
      <c r="K2136" s="242"/>
      <c r="L2136" s="247"/>
      <c r="M2136" s="248"/>
      <c r="N2136" s="249"/>
      <c r="O2136" s="249"/>
      <c r="P2136" s="249"/>
      <c r="Q2136" s="249"/>
      <c r="R2136" s="249"/>
      <c r="S2136" s="249"/>
      <c r="T2136" s="250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T2136" s="251" t="s">
        <v>165</v>
      </c>
      <c r="AU2136" s="251" t="s">
        <v>85</v>
      </c>
      <c r="AV2136" s="13" t="s">
        <v>83</v>
      </c>
      <c r="AW2136" s="13" t="s">
        <v>32</v>
      </c>
      <c r="AX2136" s="13" t="s">
        <v>76</v>
      </c>
      <c r="AY2136" s="251" t="s">
        <v>156</v>
      </c>
    </row>
    <row r="2137" s="14" customFormat="1">
      <c r="A2137" s="14"/>
      <c r="B2137" s="252"/>
      <c r="C2137" s="253"/>
      <c r="D2137" s="243" t="s">
        <v>165</v>
      </c>
      <c r="E2137" s="254" t="s">
        <v>1</v>
      </c>
      <c r="F2137" s="255" t="s">
        <v>1812</v>
      </c>
      <c r="G2137" s="253"/>
      <c r="H2137" s="256">
        <v>1.8</v>
      </c>
      <c r="I2137" s="257"/>
      <c r="J2137" s="253"/>
      <c r="K2137" s="253"/>
      <c r="L2137" s="258"/>
      <c r="M2137" s="259"/>
      <c r="N2137" s="260"/>
      <c r="O2137" s="260"/>
      <c r="P2137" s="260"/>
      <c r="Q2137" s="260"/>
      <c r="R2137" s="260"/>
      <c r="S2137" s="260"/>
      <c r="T2137" s="261"/>
      <c r="U2137" s="14"/>
      <c r="V2137" s="14"/>
      <c r="W2137" s="14"/>
      <c r="X2137" s="14"/>
      <c r="Y2137" s="14"/>
      <c r="Z2137" s="14"/>
      <c r="AA2137" s="14"/>
      <c r="AB2137" s="14"/>
      <c r="AC2137" s="14"/>
      <c r="AD2137" s="14"/>
      <c r="AE2137" s="14"/>
      <c r="AT2137" s="262" t="s">
        <v>165</v>
      </c>
      <c r="AU2137" s="262" t="s">
        <v>85</v>
      </c>
      <c r="AV2137" s="14" t="s">
        <v>85</v>
      </c>
      <c r="AW2137" s="14" t="s">
        <v>32</v>
      </c>
      <c r="AX2137" s="14" t="s">
        <v>76</v>
      </c>
      <c r="AY2137" s="262" t="s">
        <v>156</v>
      </c>
    </row>
    <row r="2138" s="14" customFormat="1">
      <c r="A2138" s="14"/>
      <c r="B2138" s="252"/>
      <c r="C2138" s="253"/>
      <c r="D2138" s="243" t="s">
        <v>165</v>
      </c>
      <c r="E2138" s="254" t="s">
        <v>1</v>
      </c>
      <c r="F2138" s="255" t="s">
        <v>1813</v>
      </c>
      <c r="G2138" s="253"/>
      <c r="H2138" s="256">
        <v>0.78000000000000003</v>
      </c>
      <c r="I2138" s="257"/>
      <c r="J2138" s="253"/>
      <c r="K2138" s="253"/>
      <c r="L2138" s="258"/>
      <c r="M2138" s="259"/>
      <c r="N2138" s="260"/>
      <c r="O2138" s="260"/>
      <c r="P2138" s="260"/>
      <c r="Q2138" s="260"/>
      <c r="R2138" s="260"/>
      <c r="S2138" s="260"/>
      <c r="T2138" s="261"/>
      <c r="U2138" s="14"/>
      <c r="V2138" s="14"/>
      <c r="W2138" s="14"/>
      <c r="X2138" s="14"/>
      <c r="Y2138" s="14"/>
      <c r="Z2138" s="14"/>
      <c r="AA2138" s="14"/>
      <c r="AB2138" s="14"/>
      <c r="AC2138" s="14"/>
      <c r="AD2138" s="14"/>
      <c r="AE2138" s="14"/>
      <c r="AT2138" s="262" t="s">
        <v>165</v>
      </c>
      <c r="AU2138" s="262" t="s">
        <v>85</v>
      </c>
      <c r="AV2138" s="14" t="s">
        <v>85</v>
      </c>
      <c r="AW2138" s="14" t="s">
        <v>32</v>
      </c>
      <c r="AX2138" s="14" t="s">
        <v>76</v>
      </c>
      <c r="AY2138" s="262" t="s">
        <v>156</v>
      </c>
    </row>
    <row r="2139" s="13" customFormat="1">
      <c r="A2139" s="13"/>
      <c r="B2139" s="241"/>
      <c r="C2139" s="242"/>
      <c r="D2139" s="243" t="s">
        <v>165</v>
      </c>
      <c r="E2139" s="244" t="s">
        <v>1</v>
      </c>
      <c r="F2139" s="245" t="s">
        <v>658</v>
      </c>
      <c r="G2139" s="242"/>
      <c r="H2139" s="244" t="s">
        <v>1</v>
      </c>
      <c r="I2139" s="246"/>
      <c r="J2139" s="242"/>
      <c r="K2139" s="242"/>
      <c r="L2139" s="247"/>
      <c r="M2139" s="248"/>
      <c r="N2139" s="249"/>
      <c r="O2139" s="249"/>
      <c r="P2139" s="249"/>
      <c r="Q2139" s="249"/>
      <c r="R2139" s="249"/>
      <c r="S2139" s="249"/>
      <c r="T2139" s="250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T2139" s="251" t="s">
        <v>165</v>
      </c>
      <c r="AU2139" s="251" t="s">
        <v>85</v>
      </c>
      <c r="AV2139" s="13" t="s">
        <v>83</v>
      </c>
      <c r="AW2139" s="13" t="s">
        <v>32</v>
      </c>
      <c r="AX2139" s="13" t="s">
        <v>76</v>
      </c>
      <c r="AY2139" s="251" t="s">
        <v>156</v>
      </c>
    </row>
    <row r="2140" s="14" customFormat="1">
      <c r="A2140" s="14"/>
      <c r="B2140" s="252"/>
      <c r="C2140" s="253"/>
      <c r="D2140" s="243" t="s">
        <v>165</v>
      </c>
      <c r="E2140" s="254" t="s">
        <v>1</v>
      </c>
      <c r="F2140" s="255" t="s">
        <v>1812</v>
      </c>
      <c r="G2140" s="253"/>
      <c r="H2140" s="256">
        <v>1.8</v>
      </c>
      <c r="I2140" s="257"/>
      <c r="J2140" s="253"/>
      <c r="K2140" s="253"/>
      <c r="L2140" s="258"/>
      <c r="M2140" s="259"/>
      <c r="N2140" s="260"/>
      <c r="O2140" s="260"/>
      <c r="P2140" s="260"/>
      <c r="Q2140" s="260"/>
      <c r="R2140" s="260"/>
      <c r="S2140" s="260"/>
      <c r="T2140" s="261"/>
      <c r="U2140" s="14"/>
      <c r="V2140" s="14"/>
      <c r="W2140" s="14"/>
      <c r="X2140" s="14"/>
      <c r="Y2140" s="14"/>
      <c r="Z2140" s="14"/>
      <c r="AA2140" s="14"/>
      <c r="AB2140" s="14"/>
      <c r="AC2140" s="14"/>
      <c r="AD2140" s="14"/>
      <c r="AE2140" s="14"/>
      <c r="AT2140" s="262" t="s">
        <v>165</v>
      </c>
      <c r="AU2140" s="262" t="s">
        <v>85</v>
      </c>
      <c r="AV2140" s="14" t="s">
        <v>85</v>
      </c>
      <c r="AW2140" s="14" t="s">
        <v>32</v>
      </c>
      <c r="AX2140" s="14" t="s">
        <v>76</v>
      </c>
      <c r="AY2140" s="262" t="s">
        <v>156</v>
      </c>
    </row>
    <row r="2141" s="14" customFormat="1">
      <c r="A2141" s="14"/>
      <c r="B2141" s="252"/>
      <c r="C2141" s="253"/>
      <c r="D2141" s="243" t="s">
        <v>165</v>
      </c>
      <c r="E2141" s="254" t="s">
        <v>1</v>
      </c>
      <c r="F2141" s="255" t="s">
        <v>1813</v>
      </c>
      <c r="G2141" s="253"/>
      <c r="H2141" s="256">
        <v>0.78000000000000003</v>
      </c>
      <c r="I2141" s="257"/>
      <c r="J2141" s="253"/>
      <c r="K2141" s="253"/>
      <c r="L2141" s="258"/>
      <c r="M2141" s="259"/>
      <c r="N2141" s="260"/>
      <c r="O2141" s="260"/>
      <c r="P2141" s="260"/>
      <c r="Q2141" s="260"/>
      <c r="R2141" s="260"/>
      <c r="S2141" s="260"/>
      <c r="T2141" s="261"/>
      <c r="U2141" s="14"/>
      <c r="V2141" s="14"/>
      <c r="W2141" s="14"/>
      <c r="X2141" s="14"/>
      <c r="Y2141" s="14"/>
      <c r="Z2141" s="14"/>
      <c r="AA2141" s="14"/>
      <c r="AB2141" s="14"/>
      <c r="AC2141" s="14"/>
      <c r="AD2141" s="14"/>
      <c r="AE2141" s="14"/>
      <c r="AT2141" s="262" t="s">
        <v>165</v>
      </c>
      <c r="AU2141" s="262" t="s">
        <v>85</v>
      </c>
      <c r="AV2141" s="14" t="s">
        <v>85</v>
      </c>
      <c r="AW2141" s="14" t="s">
        <v>32</v>
      </c>
      <c r="AX2141" s="14" t="s">
        <v>76</v>
      </c>
      <c r="AY2141" s="262" t="s">
        <v>156</v>
      </c>
    </row>
    <row r="2142" s="15" customFormat="1">
      <c r="A2142" s="15"/>
      <c r="B2142" s="263"/>
      <c r="C2142" s="264"/>
      <c r="D2142" s="243" t="s">
        <v>165</v>
      </c>
      <c r="E2142" s="265" t="s">
        <v>1</v>
      </c>
      <c r="F2142" s="266" t="s">
        <v>168</v>
      </c>
      <c r="G2142" s="264"/>
      <c r="H2142" s="267">
        <v>70.140000000000001</v>
      </c>
      <c r="I2142" s="268"/>
      <c r="J2142" s="264"/>
      <c r="K2142" s="264"/>
      <c r="L2142" s="269"/>
      <c r="M2142" s="270"/>
      <c r="N2142" s="271"/>
      <c r="O2142" s="271"/>
      <c r="P2142" s="271"/>
      <c r="Q2142" s="271"/>
      <c r="R2142" s="271"/>
      <c r="S2142" s="271"/>
      <c r="T2142" s="272"/>
      <c r="U2142" s="15"/>
      <c r="V2142" s="15"/>
      <c r="W2142" s="15"/>
      <c r="X2142" s="15"/>
      <c r="Y2142" s="15"/>
      <c r="Z2142" s="15"/>
      <c r="AA2142" s="15"/>
      <c r="AB2142" s="15"/>
      <c r="AC2142" s="15"/>
      <c r="AD2142" s="15"/>
      <c r="AE2142" s="15"/>
      <c r="AT2142" s="273" t="s">
        <v>165</v>
      </c>
      <c r="AU2142" s="273" t="s">
        <v>85</v>
      </c>
      <c r="AV2142" s="15" t="s">
        <v>163</v>
      </c>
      <c r="AW2142" s="15" t="s">
        <v>32</v>
      </c>
      <c r="AX2142" s="15" t="s">
        <v>83</v>
      </c>
      <c r="AY2142" s="273" t="s">
        <v>156</v>
      </c>
    </row>
    <row r="2143" s="2" customFormat="1" ht="16.5" customHeight="1">
      <c r="A2143" s="38"/>
      <c r="B2143" s="39"/>
      <c r="C2143" s="227" t="s">
        <v>1814</v>
      </c>
      <c r="D2143" s="227" t="s">
        <v>159</v>
      </c>
      <c r="E2143" s="228" t="s">
        <v>1815</v>
      </c>
      <c r="F2143" s="229" t="s">
        <v>1816</v>
      </c>
      <c r="G2143" s="230" t="s">
        <v>162</v>
      </c>
      <c r="H2143" s="231">
        <v>70.140000000000001</v>
      </c>
      <c r="I2143" s="232"/>
      <c r="J2143" s="233">
        <f>ROUND(I2143*H2143,2)</f>
        <v>0</v>
      </c>
      <c r="K2143" s="234"/>
      <c r="L2143" s="44"/>
      <c r="M2143" s="235" t="s">
        <v>1</v>
      </c>
      <c r="N2143" s="236" t="s">
        <v>41</v>
      </c>
      <c r="O2143" s="91"/>
      <c r="P2143" s="237">
        <f>O2143*H2143</f>
        <v>0</v>
      </c>
      <c r="Q2143" s="237">
        <v>0.00029999999999999997</v>
      </c>
      <c r="R2143" s="237">
        <f>Q2143*H2143</f>
        <v>0.021041999999999998</v>
      </c>
      <c r="S2143" s="237">
        <v>0</v>
      </c>
      <c r="T2143" s="238">
        <f>S2143*H2143</f>
        <v>0</v>
      </c>
      <c r="U2143" s="38"/>
      <c r="V2143" s="38"/>
      <c r="W2143" s="38"/>
      <c r="X2143" s="38"/>
      <c r="Y2143" s="38"/>
      <c r="Z2143" s="38"/>
      <c r="AA2143" s="38"/>
      <c r="AB2143" s="38"/>
      <c r="AC2143" s="38"/>
      <c r="AD2143" s="38"/>
      <c r="AE2143" s="38"/>
      <c r="AR2143" s="239" t="s">
        <v>222</v>
      </c>
      <c r="AT2143" s="239" t="s">
        <v>159</v>
      </c>
      <c r="AU2143" s="239" t="s">
        <v>85</v>
      </c>
      <c r="AY2143" s="17" t="s">
        <v>156</v>
      </c>
      <c r="BE2143" s="240">
        <f>IF(N2143="základní",J2143,0)</f>
        <v>0</v>
      </c>
      <c r="BF2143" s="240">
        <f>IF(N2143="snížená",J2143,0)</f>
        <v>0</v>
      </c>
      <c r="BG2143" s="240">
        <f>IF(N2143="zákl. přenesená",J2143,0)</f>
        <v>0</v>
      </c>
      <c r="BH2143" s="240">
        <f>IF(N2143="sníž. přenesená",J2143,0)</f>
        <v>0</v>
      </c>
      <c r="BI2143" s="240">
        <f>IF(N2143="nulová",J2143,0)</f>
        <v>0</v>
      </c>
      <c r="BJ2143" s="17" t="s">
        <v>83</v>
      </c>
      <c r="BK2143" s="240">
        <f>ROUND(I2143*H2143,2)</f>
        <v>0</v>
      </c>
      <c r="BL2143" s="17" t="s">
        <v>222</v>
      </c>
      <c r="BM2143" s="239" t="s">
        <v>1817</v>
      </c>
    </row>
    <row r="2144" s="13" customFormat="1">
      <c r="A2144" s="13"/>
      <c r="B2144" s="241"/>
      <c r="C2144" s="242"/>
      <c r="D2144" s="243" t="s">
        <v>165</v>
      </c>
      <c r="E2144" s="244" t="s">
        <v>1</v>
      </c>
      <c r="F2144" s="245" t="s">
        <v>181</v>
      </c>
      <c r="G2144" s="242"/>
      <c r="H2144" s="244" t="s">
        <v>1</v>
      </c>
      <c r="I2144" s="246"/>
      <c r="J2144" s="242"/>
      <c r="K2144" s="242"/>
      <c r="L2144" s="247"/>
      <c r="M2144" s="248"/>
      <c r="N2144" s="249"/>
      <c r="O2144" s="249"/>
      <c r="P2144" s="249"/>
      <c r="Q2144" s="249"/>
      <c r="R2144" s="249"/>
      <c r="S2144" s="249"/>
      <c r="T2144" s="250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T2144" s="251" t="s">
        <v>165</v>
      </c>
      <c r="AU2144" s="251" t="s">
        <v>85</v>
      </c>
      <c r="AV2144" s="13" t="s">
        <v>83</v>
      </c>
      <c r="AW2144" s="13" t="s">
        <v>32</v>
      </c>
      <c r="AX2144" s="13" t="s">
        <v>76</v>
      </c>
      <c r="AY2144" s="251" t="s">
        <v>156</v>
      </c>
    </row>
    <row r="2145" s="13" customFormat="1">
      <c r="A2145" s="13"/>
      <c r="B2145" s="241"/>
      <c r="C2145" s="242"/>
      <c r="D2145" s="243" t="s">
        <v>165</v>
      </c>
      <c r="E2145" s="244" t="s">
        <v>1</v>
      </c>
      <c r="F2145" s="245" t="s">
        <v>638</v>
      </c>
      <c r="G2145" s="242"/>
      <c r="H2145" s="244" t="s">
        <v>1</v>
      </c>
      <c r="I2145" s="246"/>
      <c r="J2145" s="242"/>
      <c r="K2145" s="242"/>
      <c r="L2145" s="247"/>
      <c r="M2145" s="248"/>
      <c r="N2145" s="249"/>
      <c r="O2145" s="249"/>
      <c r="P2145" s="249"/>
      <c r="Q2145" s="249"/>
      <c r="R2145" s="249"/>
      <c r="S2145" s="249"/>
      <c r="T2145" s="250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T2145" s="251" t="s">
        <v>165</v>
      </c>
      <c r="AU2145" s="251" t="s">
        <v>85</v>
      </c>
      <c r="AV2145" s="13" t="s">
        <v>83</v>
      </c>
      <c r="AW2145" s="13" t="s">
        <v>32</v>
      </c>
      <c r="AX2145" s="13" t="s">
        <v>76</v>
      </c>
      <c r="AY2145" s="251" t="s">
        <v>156</v>
      </c>
    </row>
    <row r="2146" s="14" customFormat="1">
      <c r="A2146" s="14"/>
      <c r="B2146" s="252"/>
      <c r="C2146" s="253"/>
      <c r="D2146" s="243" t="s">
        <v>165</v>
      </c>
      <c r="E2146" s="254" t="s">
        <v>1</v>
      </c>
      <c r="F2146" s="255" t="s">
        <v>1807</v>
      </c>
      <c r="G2146" s="253"/>
      <c r="H2146" s="256">
        <v>11.550000000000001</v>
      </c>
      <c r="I2146" s="257"/>
      <c r="J2146" s="253"/>
      <c r="K2146" s="253"/>
      <c r="L2146" s="258"/>
      <c r="M2146" s="259"/>
      <c r="N2146" s="260"/>
      <c r="O2146" s="260"/>
      <c r="P2146" s="260"/>
      <c r="Q2146" s="260"/>
      <c r="R2146" s="260"/>
      <c r="S2146" s="260"/>
      <c r="T2146" s="261"/>
      <c r="U2146" s="14"/>
      <c r="V2146" s="14"/>
      <c r="W2146" s="14"/>
      <c r="X2146" s="14"/>
      <c r="Y2146" s="14"/>
      <c r="Z2146" s="14"/>
      <c r="AA2146" s="14"/>
      <c r="AB2146" s="14"/>
      <c r="AC2146" s="14"/>
      <c r="AD2146" s="14"/>
      <c r="AE2146" s="14"/>
      <c r="AT2146" s="262" t="s">
        <v>165</v>
      </c>
      <c r="AU2146" s="262" t="s">
        <v>85</v>
      </c>
      <c r="AV2146" s="14" t="s">
        <v>85</v>
      </c>
      <c r="AW2146" s="14" t="s">
        <v>32</v>
      </c>
      <c r="AX2146" s="14" t="s">
        <v>76</v>
      </c>
      <c r="AY2146" s="262" t="s">
        <v>156</v>
      </c>
    </row>
    <row r="2147" s="14" customFormat="1">
      <c r="A2147" s="14"/>
      <c r="B2147" s="252"/>
      <c r="C2147" s="253"/>
      <c r="D2147" s="243" t="s">
        <v>165</v>
      </c>
      <c r="E2147" s="254" t="s">
        <v>1</v>
      </c>
      <c r="F2147" s="255" t="s">
        <v>1808</v>
      </c>
      <c r="G2147" s="253"/>
      <c r="H2147" s="256">
        <v>19.949999999999999</v>
      </c>
      <c r="I2147" s="257"/>
      <c r="J2147" s="253"/>
      <c r="K2147" s="253"/>
      <c r="L2147" s="258"/>
      <c r="M2147" s="259"/>
      <c r="N2147" s="260"/>
      <c r="O2147" s="260"/>
      <c r="P2147" s="260"/>
      <c r="Q2147" s="260"/>
      <c r="R2147" s="260"/>
      <c r="S2147" s="260"/>
      <c r="T2147" s="261"/>
      <c r="U2147" s="14"/>
      <c r="V2147" s="14"/>
      <c r="W2147" s="14"/>
      <c r="X2147" s="14"/>
      <c r="Y2147" s="14"/>
      <c r="Z2147" s="14"/>
      <c r="AA2147" s="14"/>
      <c r="AB2147" s="14"/>
      <c r="AC2147" s="14"/>
      <c r="AD2147" s="14"/>
      <c r="AE2147" s="14"/>
      <c r="AT2147" s="262" t="s">
        <v>165</v>
      </c>
      <c r="AU2147" s="262" t="s">
        <v>85</v>
      </c>
      <c r="AV2147" s="14" t="s">
        <v>85</v>
      </c>
      <c r="AW2147" s="14" t="s">
        <v>32</v>
      </c>
      <c r="AX2147" s="14" t="s">
        <v>76</v>
      </c>
      <c r="AY2147" s="262" t="s">
        <v>156</v>
      </c>
    </row>
    <row r="2148" s="13" customFormat="1">
      <c r="A2148" s="13"/>
      <c r="B2148" s="241"/>
      <c r="C2148" s="242"/>
      <c r="D2148" s="243" t="s">
        <v>165</v>
      </c>
      <c r="E2148" s="244" t="s">
        <v>1</v>
      </c>
      <c r="F2148" s="245" t="s">
        <v>1809</v>
      </c>
      <c r="G2148" s="242"/>
      <c r="H2148" s="244" t="s">
        <v>1</v>
      </c>
      <c r="I2148" s="246"/>
      <c r="J2148" s="242"/>
      <c r="K2148" s="242"/>
      <c r="L2148" s="247"/>
      <c r="M2148" s="248"/>
      <c r="N2148" s="249"/>
      <c r="O2148" s="249"/>
      <c r="P2148" s="249"/>
      <c r="Q2148" s="249"/>
      <c r="R2148" s="249"/>
      <c r="S2148" s="249"/>
      <c r="T2148" s="250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T2148" s="251" t="s">
        <v>165</v>
      </c>
      <c r="AU2148" s="251" t="s">
        <v>85</v>
      </c>
      <c r="AV2148" s="13" t="s">
        <v>83</v>
      </c>
      <c r="AW2148" s="13" t="s">
        <v>32</v>
      </c>
      <c r="AX2148" s="13" t="s">
        <v>76</v>
      </c>
      <c r="AY2148" s="251" t="s">
        <v>156</v>
      </c>
    </row>
    <row r="2149" s="14" customFormat="1">
      <c r="A2149" s="14"/>
      <c r="B2149" s="252"/>
      <c r="C2149" s="253"/>
      <c r="D2149" s="243" t="s">
        <v>165</v>
      </c>
      <c r="E2149" s="254" t="s">
        <v>1</v>
      </c>
      <c r="F2149" s="255" t="s">
        <v>267</v>
      </c>
      <c r="G2149" s="253"/>
      <c r="H2149" s="256">
        <v>0.59999999999999998</v>
      </c>
      <c r="I2149" s="257"/>
      <c r="J2149" s="253"/>
      <c r="K2149" s="253"/>
      <c r="L2149" s="258"/>
      <c r="M2149" s="259"/>
      <c r="N2149" s="260"/>
      <c r="O2149" s="260"/>
      <c r="P2149" s="260"/>
      <c r="Q2149" s="260"/>
      <c r="R2149" s="260"/>
      <c r="S2149" s="260"/>
      <c r="T2149" s="261"/>
      <c r="U2149" s="14"/>
      <c r="V2149" s="14"/>
      <c r="W2149" s="14"/>
      <c r="X2149" s="14"/>
      <c r="Y2149" s="14"/>
      <c r="Z2149" s="14"/>
      <c r="AA2149" s="14"/>
      <c r="AB2149" s="14"/>
      <c r="AC2149" s="14"/>
      <c r="AD2149" s="14"/>
      <c r="AE2149" s="14"/>
      <c r="AT2149" s="262" t="s">
        <v>165</v>
      </c>
      <c r="AU2149" s="262" t="s">
        <v>85</v>
      </c>
      <c r="AV2149" s="14" t="s">
        <v>85</v>
      </c>
      <c r="AW2149" s="14" t="s">
        <v>32</v>
      </c>
      <c r="AX2149" s="14" t="s">
        <v>76</v>
      </c>
      <c r="AY2149" s="262" t="s">
        <v>156</v>
      </c>
    </row>
    <row r="2150" s="14" customFormat="1">
      <c r="A2150" s="14"/>
      <c r="B2150" s="252"/>
      <c r="C2150" s="253"/>
      <c r="D2150" s="243" t="s">
        <v>165</v>
      </c>
      <c r="E2150" s="254" t="s">
        <v>1</v>
      </c>
      <c r="F2150" s="255" t="s">
        <v>1810</v>
      </c>
      <c r="G2150" s="253"/>
      <c r="H2150" s="256">
        <v>0.17999999999999999</v>
      </c>
      <c r="I2150" s="257"/>
      <c r="J2150" s="253"/>
      <c r="K2150" s="253"/>
      <c r="L2150" s="258"/>
      <c r="M2150" s="259"/>
      <c r="N2150" s="260"/>
      <c r="O2150" s="260"/>
      <c r="P2150" s="260"/>
      <c r="Q2150" s="260"/>
      <c r="R2150" s="260"/>
      <c r="S2150" s="260"/>
      <c r="T2150" s="261"/>
      <c r="U2150" s="14"/>
      <c r="V2150" s="14"/>
      <c r="W2150" s="14"/>
      <c r="X2150" s="14"/>
      <c r="Y2150" s="14"/>
      <c r="Z2150" s="14"/>
      <c r="AA2150" s="14"/>
      <c r="AB2150" s="14"/>
      <c r="AC2150" s="14"/>
      <c r="AD2150" s="14"/>
      <c r="AE2150" s="14"/>
      <c r="AT2150" s="262" t="s">
        <v>165</v>
      </c>
      <c r="AU2150" s="262" t="s">
        <v>85</v>
      </c>
      <c r="AV2150" s="14" t="s">
        <v>85</v>
      </c>
      <c r="AW2150" s="14" t="s">
        <v>32</v>
      </c>
      <c r="AX2150" s="14" t="s">
        <v>76</v>
      </c>
      <c r="AY2150" s="262" t="s">
        <v>156</v>
      </c>
    </row>
    <row r="2151" s="13" customFormat="1">
      <c r="A2151" s="13"/>
      <c r="B2151" s="241"/>
      <c r="C2151" s="242"/>
      <c r="D2151" s="243" t="s">
        <v>165</v>
      </c>
      <c r="E2151" s="244" t="s">
        <v>1</v>
      </c>
      <c r="F2151" s="245" t="s">
        <v>269</v>
      </c>
      <c r="G2151" s="242"/>
      <c r="H2151" s="244" t="s">
        <v>1</v>
      </c>
      <c r="I2151" s="246"/>
      <c r="J2151" s="242"/>
      <c r="K2151" s="242"/>
      <c r="L2151" s="247"/>
      <c r="M2151" s="248"/>
      <c r="N2151" s="249"/>
      <c r="O2151" s="249"/>
      <c r="P2151" s="249"/>
      <c r="Q2151" s="249"/>
      <c r="R2151" s="249"/>
      <c r="S2151" s="249"/>
      <c r="T2151" s="250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T2151" s="251" t="s">
        <v>165</v>
      </c>
      <c r="AU2151" s="251" t="s">
        <v>85</v>
      </c>
      <c r="AV2151" s="13" t="s">
        <v>83</v>
      </c>
      <c r="AW2151" s="13" t="s">
        <v>32</v>
      </c>
      <c r="AX2151" s="13" t="s">
        <v>76</v>
      </c>
      <c r="AY2151" s="251" t="s">
        <v>156</v>
      </c>
    </row>
    <row r="2152" s="14" customFormat="1">
      <c r="A2152" s="14"/>
      <c r="B2152" s="252"/>
      <c r="C2152" s="253"/>
      <c r="D2152" s="243" t="s">
        <v>165</v>
      </c>
      <c r="E2152" s="254" t="s">
        <v>1</v>
      </c>
      <c r="F2152" s="255" t="s">
        <v>643</v>
      </c>
      <c r="G2152" s="253"/>
      <c r="H2152" s="256">
        <v>-2.1000000000000001</v>
      </c>
      <c r="I2152" s="257"/>
      <c r="J2152" s="253"/>
      <c r="K2152" s="253"/>
      <c r="L2152" s="258"/>
      <c r="M2152" s="259"/>
      <c r="N2152" s="260"/>
      <c r="O2152" s="260"/>
      <c r="P2152" s="260"/>
      <c r="Q2152" s="260"/>
      <c r="R2152" s="260"/>
      <c r="S2152" s="260"/>
      <c r="T2152" s="261"/>
      <c r="U2152" s="14"/>
      <c r="V2152" s="14"/>
      <c r="W2152" s="14"/>
      <c r="X2152" s="14"/>
      <c r="Y2152" s="14"/>
      <c r="Z2152" s="14"/>
      <c r="AA2152" s="14"/>
      <c r="AB2152" s="14"/>
      <c r="AC2152" s="14"/>
      <c r="AD2152" s="14"/>
      <c r="AE2152" s="14"/>
      <c r="AT2152" s="262" t="s">
        <v>165</v>
      </c>
      <c r="AU2152" s="262" t="s">
        <v>85</v>
      </c>
      <c r="AV2152" s="14" t="s">
        <v>85</v>
      </c>
      <c r="AW2152" s="14" t="s">
        <v>32</v>
      </c>
      <c r="AX2152" s="14" t="s">
        <v>76</v>
      </c>
      <c r="AY2152" s="262" t="s">
        <v>156</v>
      </c>
    </row>
    <row r="2153" s="13" customFormat="1">
      <c r="A2153" s="13"/>
      <c r="B2153" s="241"/>
      <c r="C2153" s="242"/>
      <c r="D2153" s="243" t="s">
        <v>165</v>
      </c>
      <c r="E2153" s="244" t="s">
        <v>1</v>
      </c>
      <c r="F2153" s="245" t="s">
        <v>644</v>
      </c>
      <c r="G2153" s="242"/>
      <c r="H2153" s="244" t="s">
        <v>1</v>
      </c>
      <c r="I2153" s="246"/>
      <c r="J2153" s="242"/>
      <c r="K2153" s="242"/>
      <c r="L2153" s="247"/>
      <c r="M2153" s="248"/>
      <c r="N2153" s="249"/>
      <c r="O2153" s="249"/>
      <c r="P2153" s="249"/>
      <c r="Q2153" s="249"/>
      <c r="R2153" s="249"/>
      <c r="S2153" s="249"/>
      <c r="T2153" s="250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T2153" s="251" t="s">
        <v>165</v>
      </c>
      <c r="AU2153" s="251" t="s">
        <v>85</v>
      </c>
      <c r="AV2153" s="13" t="s">
        <v>83</v>
      </c>
      <c r="AW2153" s="13" t="s">
        <v>32</v>
      </c>
      <c r="AX2153" s="13" t="s">
        <v>76</v>
      </c>
      <c r="AY2153" s="251" t="s">
        <v>156</v>
      </c>
    </row>
    <row r="2154" s="14" customFormat="1">
      <c r="A2154" s="14"/>
      <c r="B2154" s="252"/>
      <c r="C2154" s="253"/>
      <c r="D2154" s="243" t="s">
        <v>165</v>
      </c>
      <c r="E2154" s="254" t="s">
        <v>1</v>
      </c>
      <c r="F2154" s="255" t="s">
        <v>1811</v>
      </c>
      <c r="G2154" s="253"/>
      <c r="H2154" s="256">
        <v>16.170000000000002</v>
      </c>
      <c r="I2154" s="257"/>
      <c r="J2154" s="253"/>
      <c r="K2154" s="253"/>
      <c r="L2154" s="258"/>
      <c r="M2154" s="259"/>
      <c r="N2154" s="260"/>
      <c r="O2154" s="260"/>
      <c r="P2154" s="260"/>
      <c r="Q2154" s="260"/>
      <c r="R2154" s="260"/>
      <c r="S2154" s="260"/>
      <c r="T2154" s="261"/>
      <c r="U2154" s="14"/>
      <c r="V2154" s="14"/>
      <c r="W2154" s="14"/>
      <c r="X2154" s="14"/>
      <c r="Y2154" s="14"/>
      <c r="Z2154" s="14"/>
      <c r="AA2154" s="14"/>
      <c r="AB2154" s="14"/>
      <c r="AC2154" s="14"/>
      <c r="AD2154" s="14"/>
      <c r="AE2154" s="14"/>
      <c r="AT2154" s="262" t="s">
        <v>165</v>
      </c>
      <c r="AU2154" s="262" t="s">
        <v>85</v>
      </c>
      <c r="AV2154" s="14" t="s">
        <v>85</v>
      </c>
      <c r="AW2154" s="14" t="s">
        <v>32</v>
      </c>
      <c r="AX2154" s="14" t="s">
        <v>76</v>
      </c>
      <c r="AY2154" s="262" t="s">
        <v>156</v>
      </c>
    </row>
    <row r="2155" s="14" customFormat="1">
      <c r="A2155" s="14"/>
      <c r="B2155" s="252"/>
      <c r="C2155" s="253"/>
      <c r="D2155" s="243" t="s">
        <v>165</v>
      </c>
      <c r="E2155" s="254" t="s">
        <v>1</v>
      </c>
      <c r="F2155" s="255" t="s">
        <v>1808</v>
      </c>
      <c r="G2155" s="253"/>
      <c r="H2155" s="256">
        <v>19.949999999999999</v>
      </c>
      <c r="I2155" s="257"/>
      <c r="J2155" s="253"/>
      <c r="K2155" s="253"/>
      <c r="L2155" s="258"/>
      <c r="M2155" s="259"/>
      <c r="N2155" s="260"/>
      <c r="O2155" s="260"/>
      <c r="P2155" s="260"/>
      <c r="Q2155" s="260"/>
      <c r="R2155" s="260"/>
      <c r="S2155" s="260"/>
      <c r="T2155" s="261"/>
      <c r="U2155" s="14"/>
      <c r="V2155" s="14"/>
      <c r="W2155" s="14"/>
      <c r="X2155" s="14"/>
      <c r="Y2155" s="14"/>
      <c r="Z2155" s="14"/>
      <c r="AA2155" s="14"/>
      <c r="AB2155" s="14"/>
      <c r="AC2155" s="14"/>
      <c r="AD2155" s="14"/>
      <c r="AE2155" s="14"/>
      <c r="AT2155" s="262" t="s">
        <v>165</v>
      </c>
      <c r="AU2155" s="262" t="s">
        <v>85</v>
      </c>
      <c r="AV2155" s="14" t="s">
        <v>85</v>
      </c>
      <c r="AW2155" s="14" t="s">
        <v>32</v>
      </c>
      <c r="AX2155" s="14" t="s">
        <v>76</v>
      </c>
      <c r="AY2155" s="262" t="s">
        <v>156</v>
      </c>
    </row>
    <row r="2156" s="13" customFormat="1">
      <c r="A2156" s="13"/>
      <c r="B2156" s="241"/>
      <c r="C2156" s="242"/>
      <c r="D2156" s="243" t="s">
        <v>165</v>
      </c>
      <c r="E2156" s="244" t="s">
        <v>1</v>
      </c>
      <c r="F2156" s="245" t="s">
        <v>1809</v>
      </c>
      <c r="G2156" s="242"/>
      <c r="H2156" s="244" t="s">
        <v>1</v>
      </c>
      <c r="I2156" s="246"/>
      <c r="J2156" s="242"/>
      <c r="K2156" s="242"/>
      <c r="L2156" s="247"/>
      <c r="M2156" s="248"/>
      <c r="N2156" s="249"/>
      <c r="O2156" s="249"/>
      <c r="P2156" s="249"/>
      <c r="Q2156" s="249"/>
      <c r="R2156" s="249"/>
      <c r="S2156" s="249"/>
      <c r="T2156" s="250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T2156" s="251" t="s">
        <v>165</v>
      </c>
      <c r="AU2156" s="251" t="s">
        <v>85</v>
      </c>
      <c r="AV2156" s="13" t="s">
        <v>83</v>
      </c>
      <c r="AW2156" s="13" t="s">
        <v>32</v>
      </c>
      <c r="AX2156" s="13" t="s">
        <v>76</v>
      </c>
      <c r="AY2156" s="251" t="s">
        <v>156</v>
      </c>
    </row>
    <row r="2157" s="14" customFormat="1">
      <c r="A2157" s="14"/>
      <c r="B2157" s="252"/>
      <c r="C2157" s="253"/>
      <c r="D2157" s="243" t="s">
        <v>165</v>
      </c>
      <c r="E2157" s="254" t="s">
        <v>1</v>
      </c>
      <c r="F2157" s="255" t="s">
        <v>267</v>
      </c>
      <c r="G2157" s="253"/>
      <c r="H2157" s="256">
        <v>0.59999999999999998</v>
      </c>
      <c r="I2157" s="257"/>
      <c r="J2157" s="253"/>
      <c r="K2157" s="253"/>
      <c r="L2157" s="258"/>
      <c r="M2157" s="259"/>
      <c r="N2157" s="260"/>
      <c r="O2157" s="260"/>
      <c r="P2157" s="260"/>
      <c r="Q2157" s="260"/>
      <c r="R2157" s="260"/>
      <c r="S2157" s="260"/>
      <c r="T2157" s="261"/>
      <c r="U2157" s="14"/>
      <c r="V2157" s="14"/>
      <c r="W2157" s="14"/>
      <c r="X2157" s="14"/>
      <c r="Y2157" s="14"/>
      <c r="Z2157" s="14"/>
      <c r="AA2157" s="14"/>
      <c r="AB2157" s="14"/>
      <c r="AC2157" s="14"/>
      <c r="AD2157" s="14"/>
      <c r="AE2157" s="14"/>
      <c r="AT2157" s="262" t="s">
        <v>165</v>
      </c>
      <c r="AU2157" s="262" t="s">
        <v>85</v>
      </c>
      <c r="AV2157" s="14" t="s">
        <v>85</v>
      </c>
      <c r="AW2157" s="14" t="s">
        <v>32</v>
      </c>
      <c r="AX2157" s="14" t="s">
        <v>76</v>
      </c>
      <c r="AY2157" s="262" t="s">
        <v>156</v>
      </c>
    </row>
    <row r="2158" s="14" customFormat="1">
      <c r="A2158" s="14"/>
      <c r="B2158" s="252"/>
      <c r="C2158" s="253"/>
      <c r="D2158" s="243" t="s">
        <v>165</v>
      </c>
      <c r="E2158" s="254" t="s">
        <v>1</v>
      </c>
      <c r="F2158" s="255" t="s">
        <v>1810</v>
      </c>
      <c r="G2158" s="253"/>
      <c r="H2158" s="256">
        <v>0.17999999999999999</v>
      </c>
      <c r="I2158" s="257"/>
      <c r="J2158" s="253"/>
      <c r="K2158" s="253"/>
      <c r="L2158" s="258"/>
      <c r="M2158" s="259"/>
      <c r="N2158" s="260"/>
      <c r="O2158" s="260"/>
      <c r="P2158" s="260"/>
      <c r="Q2158" s="260"/>
      <c r="R2158" s="260"/>
      <c r="S2158" s="260"/>
      <c r="T2158" s="261"/>
      <c r="U2158" s="14"/>
      <c r="V2158" s="14"/>
      <c r="W2158" s="14"/>
      <c r="X2158" s="14"/>
      <c r="Y2158" s="14"/>
      <c r="Z2158" s="14"/>
      <c r="AA2158" s="14"/>
      <c r="AB2158" s="14"/>
      <c r="AC2158" s="14"/>
      <c r="AD2158" s="14"/>
      <c r="AE2158" s="14"/>
      <c r="AT2158" s="262" t="s">
        <v>165</v>
      </c>
      <c r="AU2158" s="262" t="s">
        <v>85</v>
      </c>
      <c r="AV2158" s="14" t="s">
        <v>85</v>
      </c>
      <c r="AW2158" s="14" t="s">
        <v>32</v>
      </c>
      <c r="AX2158" s="14" t="s">
        <v>76</v>
      </c>
      <c r="AY2158" s="262" t="s">
        <v>156</v>
      </c>
    </row>
    <row r="2159" s="13" customFormat="1">
      <c r="A2159" s="13"/>
      <c r="B2159" s="241"/>
      <c r="C2159" s="242"/>
      <c r="D2159" s="243" t="s">
        <v>165</v>
      </c>
      <c r="E2159" s="244" t="s">
        <v>1</v>
      </c>
      <c r="F2159" s="245" t="s">
        <v>269</v>
      </c>
      <c r="G2159" s="242"/>
      <c r="H2159" s="244" t="s">
        <v>1</v>
      </c>
      <c r="I2159" s="246"/>
      <c r="J2159" s="242"/>
      <c r="K2159" s="242"/>
      <c r="L2159" s="247"/>
      <c r="M2159" s="248"/>
      <c r="N2159" s="249"/>
      <c r="O2159" s="249"/>
      <c r="P2159" s="249"/>
      <c r="Q2159" s="249"/>
      <c r="R2159" s="249"/>
      <c r="S2159" s="249"/>
      <c r="T2159" s="250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T2159" s="251" t="s">
        <v>165</v>
      </c>
      <c r="AU2159" s="251" t="s">
        <v>85</v>
      </c>
      <c r="AV2159" s="13" t="s">
        <v>83</v>
      </c>
      <c r="AW2159" s="13" t="s">
        <v>32</v>
      </c>
      <c r="AX2159" s="13" t="s">
        <v>76</v>
      </c>
      <c r="AY2159" s="251" t="s">
        <v>156</v>
      </c>
    </row>
    <row r="2160" s="14" customFormat="1">
      <c r="A2160" s="14"/>
      <c r="B2160" s="252"/>
      <c r="C2160" s="253"/>
      <c r="D2160" s="243" t="s">
        <v>165</v>
      </c>
      <c r="E2160" s="254" t="s">
        <v>1</v>
      </c>
      <c r="F2160" s="255" t="s">
        <v>643</v>
      </c>
      <c r="G2160" s="253"/>
      <c r="H2160" s="256">
        <v>-2.1000000000000001</v>
      </c>
      <c r="I2160" s="257"/>
      <c r="J2160" s="253"/>
      <c r="K2160" s="253"/>
      <c r="L2160" s="258"/>
      <c r="M2160" s="259"/>
      <c r="N2160" s="260"/>
      <c r="O2160" s="260"/>
      <c r="P2160" s="260"/>
      <c r="Q2160" s="260"/>
      <c r="R2160" s="260"/>
      <c r="S2160" s="260"/>
      <c r="T2160" s="261"/>
      <c r="U2160" s="14"/>
      <c r="V2160" s="14"/>
      <c r="W2160" s="14"/>
      <c r="X2160" s="14"/>
      <c r="Y2160" s="14"/>
      <c r="Z2160" s="14"/>
      <c r="AA2160" s="14"/>
      <c r="AB2160" s="14"/>
      <c r="AC2160" s="14"/>
      <c r="AD2160" s="14"/>
      <c r="AE2160" s="14"/>
      <c r="AT2160" s="262" t="s">
        <v>165</v>
      </c>
      <c r="AU2160" s="262" t="s">
        <v>85</v>
      </c>
      <c r="AV2160" s="14" t="s">
        <v>85</v>
      </c>
      <c r="AW2160" s="14" t="s">
        <v>32</v>
      </c>
      <c r="AX2160" s="14" t="s">
        <v>76</v>
      </c>
      <c r="AY2160" s="262" t="s">
        <v>156</v>
      </c>
    </row>
    <row r="2161" s="13" customFormat="1">
      <c r="A2161" s="13"/>
      <c r="B2161" s="241"/>
      <c r="C2161" s="242"/>
      <c r="D2161" s="243" t="s">
        <v>165</v>
      </c>
      <c r="E2161" s="244" t="s">
        <v>1</v>
      </c>
      <c r="F2161" s="245" t="s">
        <v>185</v>
      </c>
      <c r="G2161" s="242"/>
      <c r="H2161" s="244" t="s">
        <v>1</v>
      </c>
      <c r="I2161" s="246"/>
      <c r="J2161" s="242"/>
      <c r="K2161" s="242"/>
      <c r="L2161" s="247"/>
      <c r="M2161" s="248"/>
      <c r="N2161" s="249"/>
      <c r="O2161" s="249"/>
      <c r="P2161" s="249"/>
      <c r="Q2161" s="249"/>
      <c r="R2161" s="249"/>
      <c r="S2161" s="249"/>
      <c r="T2161" s="250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T2161" s="251" t="s">
        <v>165</v>
      </c>
      <c r="AU2161" s="251" t="s">
        <v>85</v>
      </c>
      <c r="AV2161" s="13" t="s">
        <v>83</v>
      </c>
      <c r="AW2161" s="13" t="s">
        <v>32</v>
      </c>
      <c r="AX2161" s="13" t="s">
        <v>76</v>
      </c>
      <c r="AY2161" s="251" t="s">
        <v>156</v>
      </c>
    </row>
    <row r="2162" s="13" customFormat="1">
      <c r="A2162" s="13"/>
      <c r="B2162" s="241"/>
      <c r="C2162" s="242"/>
      <c r="D2162" s="243" t="s">
        <v>165</v>
      </c>
      <c r="E2162" s="244" t="s">
        <v>1</v>
      </c>
      <c r="F2162" s="245" t="s">
        <v>652</v>
      </c>
      <c r="G2162" s="242"/>
      <c r="H2162" s="244" t="s">
        <v>1</v>
      </c>
      <c r="I2162" s="246"/>
      <c r="J2162" s="242"/>
      <c r="K2162" s="242"/>
      <c r="L2162" s="247"/>
      <c r="M2162" s="248"/>
      <c r="N2162" s="249"/>
      <c r="O2162" s="249"/>
      <c r="P2162" s="249"/>
      <c r="Q2162" s="249"/>
      <c r="R2162" s="249"/>
      <c r="S2162" s="249"/>
      <c r="T2162" s="250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  <c r="AE2162" s="13"/>
      <c r="AT2162" s="251" t="s">
        <v>165</v>
      </c>
      <c r="AU2162" s="251" t="s">
        <v>85</v>
      </c>
      <c r="AV2162" s="13" t="s">
        <v>83</v>
      </c>
      <c r="AW2162" s="13" t="s">
        <v>32</v>
      </c>
      <c r="AX2162" s="13" t="s">
        <v>76</v>
      </c>
      <c r="AY2162" s="251" t="s">
        <v>156</v>
      </c>
    </row>
    <row r="2163" s="14" customFormat="1">
      <c r="A2163" s="14"/>
      <c r="B2163" s="252"/>
      <c r="C2163" s="253"/>
      <c r="D2163" s="243" t="s">
        <v>165</v>
      </c>
      <c r="E2163" s="254" t="s">
        <v>1</v>
      </c>
      <c r="F2163" s="255" t="s">
        <v>1812</v>
      </c>
      <c r="G2163" s="253"/>
      <c r="H2163" s="256">
        <v>1.8</v>
      </c>
      <c r="I2163" s="257"/>
      <c r="J2163" s="253"/>
      <c r="K2163" s="253"/>
      <c r="L2163" s="258"/>
      <c r="M2163" s="259"/>
      <c r="N2163" s="260"/>
      <c r="O2163" s="260"/>
      <c r="P2163" s="260"/>
      <c r="Q2163" s="260"/>
      <c r="R2163" s="260"/>
      <c r="S2163" s="260"/>
      <c r="T2163" s="261"/>
      <c r="U2163" s="14"/>
      <c r="V2163" s="14"/>
      <c r="W2163" s="14"/>
      <c r="X2163" s="14"/>
      <c r="Y2163" s="14"/>
      <c r="Z2163" s="14"/>
      <c r="AA2163" s="14"/>
      <c r="AB2163" s="14"/>
      <c r="AC2163" s="14"/>
      <c r="AD2163" s="14"/>
      <c r="AE2163" s="14"/>
      <c r="AT2163" s="262" t="s">
        <v>165</v>
      </c>
      <c r="AU2163" s="262" t="s">
        <v>85</v>
      </c>
      <c r="AV2163" s="14" t="s">
        <v>85</v>
      </c>
      <c r="AW2163" s="14" t="s">
        <v>32</v>
      </c>
      <c r="AX2163" s="14" t="s">
        <v>76</v>
      </c>
      <c r="AY2163" s="262" t="s">
        <v>156</v>
      </c>
    </row>
    <row r="2164" s="14" customFormat="1">
      <c r="A2164" s="14"/>
      <c r="B2164" s="252"/>
      <c r="C2164" s="253"/>
      <c r="D2164" s="243" t="s">
        <v>165</v>
      </c>
      <c r="E2164" s="254" t="s">
        <v>1</v>
      </c>
      <c r="F2164" s="255" t="s">
        <v>1813</v>
      </c>
      <c r="G2164" s="253"/>
      <c r="H2164" s="256">
        <v>0.78000000000000003</v>
      </c>
      <c r="I2164" s="257"/>
      <c r="J2164" s="253"/>
      <c r="K2164" s="253"/>
      <c r="L2164" s="258"/>
      <c r="M2164" s="259"/>
      <c r="N2164" s="260"/>
      <c r="O2164" s="260"/>
      <c r="P2164" s="260"/>
      <c r="Q2164" s="260"/>
      <c r="R2164" s="260"/>
      <c r="S2164" s="260"/>
      <c r="T2164" s="261"/>
      <c r="U2164" s="14"/>
      <c r="V2164" s="14"/>
      <c r="W2164" s="14"/>
      <c r="X2164" s="14"/>
      <c r="Y2164" s="14"/>
      <c r="Z2164" s="14"/>
      <c r="AA2164" s="14"/>
      <c r="AB2164" s="14"/>
      <c r="AC2164" s="14"/>
      <c r="AD2164" s="14"/>
      <c r="AE2164" s="14"/>
      <c r="AT2164" s="262" t="s">
        <v>165</v>
      </c>
      <c r="AU2164" s="262" t="s">
        <v>85</v>
      </c>
      <c r="AV2164" s="14" t="s">
        <v>85</v>
      </c>
      <c r="AW2164" s="14" t="s">
        <v>32</v>
      </c>
      <c r="AX2164" s="14" t="s">
        <v>76</v>
      </c>
      <c r="AY2164" s="262" t="s">
        <v>156</v>
      </c>
    </row>
    <row r="2165" s="13" customFormat="1">
      <c r="A2165" s="13"/>
      <c r="B2165" s="241"/>
      <c r="C2165" s="242"/>
      <c r="D2165" s="243" t="s">
        <v>165</v>
      </c>
      <c r="E2165" s="244" t="s">
        <v>1</v>
      </c>
      <c r="F2165" s="245" t="s">
        <v>658</v>
      </c>
      <c r="G2165" s="242"/>
      <c r="H2165" s="244" t="s">
        <v>1</v>
      </c>
      <c r="I2165" s="246"/>
      <c r="J2165" s="242"/>
      <c r="K2165" s="242"/>
      <c r="L2165" s="247"/>
      <c r="M2165" s="248"/>
      <c r="N2165" s="249"/>
      <c r="O2165" s="249"/>
      <c r="P2165" s="249"/>
      <c r="Q2165" s="249"/>
      <c r="R2165" s="249"/>
      <c r="S2165" s="249"/>
      <c r="T2165" s="250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T2165" s="251" t="s">
        <v>165</v>
      </c>
      <c r="AU2165" s="251" t="s">
        <v>85</v>
      </c>
      <c r="AV2165" s="13" t="s">
        <v>83</v>
      </c>
      <c r="AW2165" s="13" t="s">
        <v>32</v>
      </c>
      <c r="AX2165" s="13" t="s">
        <v>76</v>
      </c>
      <c r="AY2165" s="251" t="s">
        <v>156</v>
      </c>
    </row>
    <row r="2166" s="14" customFormat="1">
      <c r="A2166" s="14"/>
      <c r="B2166" s="252"/>
      <c r="C2166" s="253"/>
      <c r="D2166" s="243" t="s">
        <v>165</v>
      </c>
      <c r="E2166" s="254" t="s">
        <v>1</v>
      </c>
      <c r="F2166" s="255" t="s">
        <v>1812</v>
      </c>
      <c r="G2166" s="253"/>
      <c r="H2166" s="256">
        <v>1.8</v>
      </c>
      <c r="I2166" s="257"/>
      <c r="J2166" s="253"/>
      <c r="K2166" s="253"/>
      <c r="L2166" s="258"/>
      <c r="M2166" s="259"/>
      <c r="N2166" s="260"/>
      <c r="O2166" s="260"/>
      <c r="P2166" s="260"/>
      <c r="Q2166" s="260"/>
      <c r="R2166" s="260"/>
      <c r="S2166" s="260"/>
      <c r="T2166" s="261"/>
      <c r="U2166" s="14"/>
      <c r="V2166" s="14"/>
      <c r="W2166" s="14"/>
      <c r="X2166" s="14"/>
      <c r="Y2166" s="14"/>
      <c r="Z2166" s="14"/>
      <c r="AA2166" s="14"/>
      <c r="AB2166" s="14"/>
      <c r="AC2166" s="14"/>
      <c r="AD2166" s="14"/>
      <c r="AE2166" s="14"/>
      <c r="AT2166" s="262" t="s">
        <v>165</v>
      </c>
      <c r="AU2166" s="262" t="s">
        <v>85</v>
      </c>
      <c r="AV2166" s="14" t="s">
        <v>85</v>
      </c>
      <c r="AW2166" s="14" t="s">
        <v>32</v>
      </c>
      <c r="AX2166" s="14" t="s">
        <v>76</v>
      </c>
      <c r="AY2166" s="262" t="s">
        <v>156</v>
      </c>
    </row>
    <row r="2167" s="14" customFormat="1">
      <c r="A2167" s="14"/>
      <c r="B2167" s="252"/>
      <c r="C2167" s="253"/>
      <c r="D2167" s="243" t="s">
        <v>165</v>
      </c>
      <c r="E2167" s="254" t="s">
        <v>1</v>
      </c>
      <c r="F2167" s="255" t="s">
        <v>1813</v>
      </c>
      <c r="G2167" s="253"/>
      <c r="H2167" s="256">
        <v>0.78000000000000003</v>
      </c>
      <c r="I2167" s="257"/>
      <c r="J2167" s="253"/>
      <c r="K2167" s="253"/>
      <c r="L2167" s="258"/>
      <c r="M2167" s="259"/>
      <c r="N2167" s="260"/>
      <c r="O2167" s="260"/>
      <c r="P2167" s="260"/>
      <c r="Q2167" s="260"/>
      <c r="R2167" s="260"/>
      <c r="S2167" s="260"/>
      <c r="T2167" s="261"/>
      <c r="U2167" s="14"/>
      <c r="V2167" s="14"/>
      <c r="W2167" s="14"/>
      <c r="X2167" s="14"/>
      <c r="Y2167" s="14"/>
      <c r="Z2167" s="14"/>
      <c r="AA2167" s="14"/>
      <c r="AB2167" s="14"/>
      <c r="AC2167" s="14"/>
      <c r="AD2167" s="14"/>
      <c r="AE2167" s="14"/>
      <c r="AT2167" s="262" t="s">
        <v>165</v>
      </c>
      <c r="AU2167" s="262" t="s">
        <v>85</v>
      </c>
      <c r="AV2167" s="14" t="s">
        <v>85</v>
      </c>
      <c r="AW2167" s="14" t="s">
        <v>32</v>
      </c>
      <c r="AX2167" s="14" t="s">
        <v>76</v>
      </c>
      <c r="AY2167" s="262" t="s">
        <v>156</v>
      </c>
    </row>
    <row r="2168" s="15" customFormat="1">
      <c r="A2168" s="15"/>
      <c r="B2168" s="263"/>
      <c r="C2168" s="264"/>
      <c r="D2168" s="243" t="s">
        <v>165</v>
      </c>
      <c r="E2168" s="265" t="s">
        <v>1</v>
      </c>
      <c r="F2168" s="266" t="s">
        <v>168</v>
      </c>
      <c r="G2168" s="264"/>
      <c r="H2168" s="267">
        <v>70.140000000000001</v>
      </c>
      <c r="I2168" s="268"/>
      <c r="J2168" s="264"/>
      <c r="K2168" s="264"/>
      <c r="L2168" s="269"/>
      <c r="M2168" s="270"/>
      <c r="N2168" s="271"/>
      <c r="O2168" s="271"/>
      <c r="P2168" s="271"/>
      <c r="Q2168" s="271"/>
      <c r="R2168" s="271"/>
      <c r="S2168" s="271"/>
      <c r="T2168" s="272"/>
      <c r="U2168" s="15"/>
      <c r="V2168" s="15"/>
      <c r="W2168" s="15"/>
      <c r="X2168" s="15"/>
      <c r="Y2168" s="15"/>
      <c r="Z2168" s="15"/>
      <c r="AA2168" s="15"/>
      <c r="AB2168" s="15"/>
      <c r="AC2168" s="15"/>
      <c r="AD2168" s="15"/>
      <c r="AE2168" s="15"/>
      <c r="AT2168" s="273" t="s">
        <v>165</v>
      </c>
      <c r="AU2168" s="273" t="s">
        <v>85</v>
      </c>
      <c r="AV2168" s="15" t="s">
        <v>163</v>
      </c>
      <c r="AW2168" s="15" t="s">
        <v>32</v>
      </c>
      <c r="AX2168" s="15" t="s">
        <v>83</v>
      </c>
      <c r="AY2168" s="273" t="s">
        <v>156</v>
      </c>
    </row>
    <row r="2169" s="2" customFormat="1" ht="33" customHeight="1">
      <c r="A2169" s="38"/>
      <c r="B2169" s="39"/>
      <c r="C2169" s="227" t="s">
        <v>1818</v>
      </c>
      <c r="D2169" s="227" t="s">
        <v>159</v>
      </c>
      <c r="E2169" s="228" t="s">
        <v>1819</v>
      </c>
      <c r="F2169" s="229" t="s">
        <v>1820</v>
      </c>
      <c r="G2169" s="230" t="s">
        <v>162</v>
      </c>
      <c r="H2169" s="231">
        <v>70.140000000000001</v>
      </c>
      <c r="I2169" s="232"/>
      <c r="J2169" s="233">
        <f>ROUND(I2169*H2169,2)</f>
        <v>0</v>
      </c>
      <c r="K2169" s="234"/>
      <c r="L2169" s="44"/>
      <c r="M2169" s="235" t="s">
        <v>1</v>
      </c>
      <c r="N2169" s="236" t="s">
        <v>41</v>
      </c>
      <c r="O2169" s="91"/>
      <c r="P2169" s="237">
        <f>O2169*H2169</f>
        <v>0</v>
      </c>
      <c r="Q2169" s="237">
        <v>0.0090900000000000009</v>
      </c>
      <c r="R2169" s="237">
        <f>Q2169*H2169</f>
        <v>0.63757260000000004</v>
      </c>
      <c r="S2169" s="237">
        <v>0</v>
      </c>
      <c r="T2169" s="238">
        <f>S2169*H2169</f>
        <v>0</v>
      </c>
      <c r="U2169" s="38"/>
      <c r="V2169" s="38"/>
      <c r="W2169" s="38"/>
      <c r="X2169" s="38"/>
      <c r="Y2169" s="38"/>
      <c r="Z2169" s="38"/>
      <c r="AA2169" s="38"/>
      <c r="AB2169" s="38"/>
      <c r="AC2169" s="38"/>
      <c r="AD2169" s="38"/>
      <c r="AE2169" s="38"/>
      <c r="AR2169" s="239" t="s">
        <v>222</v>
      </c>
      <c r="AT2169" s="239" t="s">
        <v>159</v>
      </c>
      <c r="AU2169" s="239" t="s">
        <v>85</v>
      </c>
      <c r="AY2169" s="17" t="s">
        <v>156</v>
      </c>
      <c r="BE2169" s="240">
        <f>IF(N2169="základní",J2169,0)</f>
        <v>0</v>
      </c>
      <c r="BF2169" s="240">
        <f>IF(N2169="snížená",J2169,0)</f>
        <v>0</v>
      </c>
      <c r="BG2169" s="240">
        <f>IF(N2169="zákl. přenesená",J2169,0)</f>
        <v>0</v>
      </c>
      <c r="BH2169" s="240">
        <f>IF(N2169="sníž. přenesená",J2169,0)</f>
        <v>0</v>
      </c>
      <c r="BI2169" s="240">
        <f>IF(N2169="nulová",J2169,0)</f>
        <v>0</v>
      </c>
      <c r="BJ2169" s="17" t="s">
        <v>83</v>
      </c>
      <c r="BK2169" s="240">
        <f>ROUND(I2169*H2169,2)</f>
        <v>0</v>
      </c>
      <c r="BL2169" s="17" t="s">
        <v>222</v>
      </c>
      <c r="BM2169" s="239" t="s">
        <v>1821</v>
      </c>
    </row>
    <row r="2170" s="13" customFormat="1">
      <c r="A2170" s="13"/>
      <c r="B2170" s="241"/>
      <c r="C2170" s="242"/>
      <c r="D2170" s="243" t="s">
        <v>165</v>
      </c>
      <c r="E2170" s="244" t="s">
        <v>1</v>
      </c>
      <c r="F2170" s="245" t="s">
        <v>181</v>
      </c>
      <c r="G2170" s="242"/>
      <c r="H2170" s="244" t="s">
        <v>1</v>
      </c>
      <c r="I2170" s="246"/>
      <c r="J2170" s="242"/>
      <c r="K2170" s="242"/>
      <c r="L2170" s="247"/>
      <c r="M2170" s="248"/>
      <c r="N2170" s="249"/>
      <c r="O2170" s="249"/>
      <c r="P2170" s="249"/>
      <c r="Q2170" s="249"/>
      <c r="R2170" s="249"/>
      <c r="S2170" s="249"/>
      <c r="T2170" s="250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T2170" s="251" t="s">
        <v>165</v>
      </c>
      <c r="AU2170" s="251" t="s">
        <v>85</v>
      </c>
      <c r="AV2170" s="13" t="s">
        <v>83</v>
      </c>
      <c r="AW2170" s="13" t="s">
        <v>32</v>
      </c>
      <c r="AX2170" s="13" t="s">
        <v>76</v>
      </c>
      <c r="AY2170" s="251" t="s">
        <v>156</v>
      </c>
    </row>
    <row r="2171" s="13" customFormat="1">
      <c r="A2171" s="13"/>
      <c r="B2171" s="241"/>
      <c r="C2171" s="242"/>
      <c r="D2171" s="243" t="s">
        <v>165</v>
      </c>
      <c r="E2171" s="244" t="s">
        <v>1</v>
      </c>
      <c r="F2171" s="245" t="s">
        <v>638</v>
      </c>
      <c r="G2171" s="242"/>
      <c r="H2171" s="244" t="s">
        <v>1</v>
      </c>
      <c r="I2171" s="246"/>
      <c r="J2171" s="242"/>
      <c r="K2171" s="242"/>
      <c r="L2171" s="247"/>
      <c r="M2171" s="248"/>
      <c r="N2171" s="249"/>
      <c r="O2171" s="249"/>
      <c r="P2171" s="249"/>
      <c r="Q2171" s="249"/>
      <c r="R2171" s="249"/>
      <c r="S2171" s="249"/>
      <c r="T2171" s="250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T2171" s="251" t="s">
        <v>165</v>
      </c>
      <c r="AU2171" s="251" t="s">
        <v>85</v>
      </c>
      <c r="AV2171" s="13" t="s">
        <v>83</v>
      </c>
      <c r="AW2171" s="13" t="s">
        <v>32</v>
      </c>
      <c r="AX2171" s="13" t="s">
        <v>76</v>
      </c>
      <c r="AY2171" s="251" t="s">
        <v>156</v>
      </c>
    </row>
    <row r="2172" s="14" customFormat="1">
      <c r="A2172" s="14"/>
      <c r="B2172" s="252"/>
      <c r="C2172" s="253"/>
      <c r="D2172" s="243" t="s">
        <v>165</v>
      </c>
      <c r="E2172" s="254" t="s">
        <v>1</v>
      </c>
      <c r="F2172" s="255" t="s">
        <v>1807</v>
      </c>
      <c r="G2172" s="253"/>
      <c r="H2172" s="256">
        <v>11.550000000000001</v>
      </c>
      <c r="I2172" s="257"/>
      <c r="J2172" s="253"/>
      <c r="K2172" s="253"/>
      <c r="L2172" s="258"/>
      <c r="M2172" s="259"/>
      <c r="N2172" s="260"/>
      <c r="O2172" s="260"/>
      <c r="P2172" s="260"/>
      <c r="Q2172" s="260"/>
      <c r="R2172" s="260"/>
      <c r="S2172" s="260"/>
      <c r="T2172" s="261"/>
      <c r="U2172" s="14"/>
      <c r="V2172" s="14"/>
      <c r="W2172" s="14"/>
      <c r="X2172" s="14"/>
      <c r="Y2172" s="14"/>
      <c r="Z2172" s="14"/>
      <c r="AA2172" s="14"/>
      <c r="AB2172" s="14"/>
      <c r="AC2172" s="14"/>
      <c r="AD2172" s="14"/>
      <c r="AE2172" s="14"/>
      <c r="AT2172" s="262" t="s">
        <v>165</v>
      </c>
      <c r="AU2172" s="262" t="s">
        <v>85</v>
      </c>
      <c r="AV2172" s="14" t="s">
        <v>85</v>
      </c>
      <c r="AW2172" s="14" t="s">
        <v>32</v>
      </c>
      <c r="AX2172" s="14" t="s">
        <v>76</v>
      </c>
      <c r="AY2172" s="262" t="s">
        <v>156</v>
      </c>
    </row>
    <row r="2173" s="14" customFormat="1">
      <c r="A2173" s="14"/>
      <c r="B2173" s="252"/>
      <c r="C2173" s="253"/>
      <c r="D2173" s="243" t="s">
        <v>165</v>
      </c>
      <c r="E2173" s="254" t="s">
        <v>1</v>
      </c>
      <c r="F2173" s="255" t="s">
        <v>1808</v>
      </c>
      <c r="G2173" s="253"/>
      <c r="H2173" s="256">
        <v>19.949999999999999</v>
      </c>
      <c r="I2173" s="257"/>
      <c r="J2173" s="253"/>
      <c r="K2173" s="253"/>
      <c r="L2173" s="258"/>
      <c r="M2173" s="259"/>
      <c r="N2173" s="260"/>
      <c r="O2173" s="260"/>
      <c r="P2173" s="260"/>
      <c r="Q2173" s="260"/>
      <c r="R2173" s="260"/>
      <c r="S2173" s="260"/>
      <c r="T2173" s="261"/>
      <c r="U2173" s="14"/>
      <c r="V2173" s="14"/>
      <c r="W2173" s="14"/>
      <c r="X2173" s="14"/>
      <c r="Y2173" s="14"/>
      <c r="Z2173" s="14"/>
      <c r="AA2173" s="14"/>
      <c r="AB2173" s="14"/>
      <c r="AC2173" s="14"/>
      <c r="AD2173" s="14"/>
      <c r="AE2173" s="14"/>
      <c r="AT2173" s="262" t="s">
        <v>165</v>
      </c>
      <c r="AU2173" s="262" t="s">
        <v>85</v>
      </c>
      <c r="AV2173" s="14" t="s">
        <v>85</v>
      </c>
      <c r="AW2173" s="14" t="s">
        <v>32</v>
      </c>
      <c r="AX2173" s="14" t="s">
        <v>76</v>
      </c>
      <c r="AY2173" s="262" t="s">
        <v>156</v>
      </c>
    </row>
    <row r="2174" s="13" customFormat="1">
      <c r="A2174" s="13"/>
      <c r="B2174" s="241"/>
      <c r="C2174" s="242"/>
      <c r="D2174" s="243" t="s">
        <v>165</v>
      </c>
      <c r="E2174" s="244" t="s">
        <v>1</v>
      </c>
      <c r="F2174" s="245" t="s">
        <v>1809</v>
      </c>
      <c r="G2174" s="242"/>
      <c r="H2174" s="244" t="s">
        <v>1</v>
      </c>
      <c r="I2174" s="246"/>
      <c r="J2174" s="242"/>
      <c r="K2174" s="242"/>
      <c r="L2174" s="247"/>
      <c r="M2174" s="248"/>
      <c r="N2174" s="249"/>
      <c r="O2174" s="249"/>
      <c r="P2174" s="249"/>
      <c r="Q2174" s="249"/>
      <c r="R2174" s="249"/>
      <c r="S2174" s="249"/>
      <c r="T2174" s="250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T2174" s="251" t="s">
        <v>165</v>
      </c>
      <c r="AU2174" s="251" t="s">
        <v>85</v>
      </c>
      <c r="AV2174" s="13" t="s">
        <v>83</v>
      </c>
      <c r="AW2174" s="13" t="s">
        <v>32</v>
      </c>
      <c r="AX2174" s="13" t="s">
        <v>76</v>
      </c>
      <c r="AY2174" s="251" t="s">
        <v>156</v>
      </c>
    </row>
    <row r="2175" s="14" customFormat="1">
      <c r="A2175" s="14"/>
      <c r="B2175" s="252"/>
      <c r="C2175" s="253"/>
      <c r="D2175" s="243" t="s">
        <v>165</v>
      </c>
      <c r="E2175" s="254" t="s">
        <v>1</v>
      </c>
      <c r="F2175" s="255" t="s">
        <v>267</v>
      </c>
      <c r="G2175" s="253"/>
      <c r="H2175" s="256">
        <v>0.59999999999999998</v>
      </c>
      <c r="I2175" s="257"/>
      <c r="J2175" s="253"/>
      <c r="K2175" s="253"/>
      <c r="L2175" s="258"/>
      <c r="M2175" s="259"/>
      <c r="N2175" s="260"/>
      <c r="O2175" s="260"/>
      <c r="P2175" s="260"/>
      <c r="Q2175" s="260"/>
      <c r="R2175" s="260"/>
      <c r="S2175" s="260"/>
      <c r="T2175" s="261"/>
      <c r="U2175" s="14"/>
      <c r="V2175" s="14"/>
      <c r="W2175" s="14"/>
      <c r="X2175" s="14"/>
      <c r="Y2175" s="14"/>
      <c r="Z2175" s="14"/>
      <c r="AA2175" s="14"/>
      <c r="AB2175" s="14"/>
      <c r="AC2175" s="14"/>
      <c r="AD2175" s="14"/>
      <c r="AE2175" s="14"/>
      <c r="AT2175" s="262" t="s">
        <v>165</v>
      </c>
      <c r="AU2175" s="262" t="s">
        <v>85</v>
      </c>
      <c r="AV2175" s="14" t="s">
        <v>85</v>
      </c>
      <c r="AW2175" s="14" t="s">
        <v>32</v>
      </c>
      <c r="AX2175" s="14" t="s">
        <v>76</v>
      </c>
      <c r="AY2175" s="262" t="s">
        <v>156</v>
      </c>
    </row>
    <row r="2176" s="14" customFormat="1">
      <c r="A2176" s="14"/>
      <c r="B2176" s="252"/>
      <c r="C2176" s="253"/>
      <c r="D2176" s="243" t="s">
        <v>165</v>
      </c>
      <c r="E2176" s="254" t="s">
        <v>1</v>
      </c>
      <c r="F2176" s="255" t="s">
        <v>1810</v>
      </c>
      <c r="G2176" s="253"/>
      <c r="H2176" s="256">
        <v>0.17999999999999999</v>
      </c>
      <c r="I2176" s="257"/>
      <c r="J2176" s="253"/>
      <c r="K2176" s="253"/>
      <c r="L2176" s="258"/>
      <c r="M2176" s="259"/>
      <c r="N2176" s="260"/>
      <c r="O2176" s="260"/>
      <c r="P2176" s="260"/>
      <c r="Q2176" s="260"/>
      <c r="R2176" s="260"/>
      <c r="S2176" s="260"/>
      <c r="T2176" s="261"/>
      <c r="U2176" s="14"/>
      <c r="V2176" s="14"/>
      <c r="W2176" s="14"/>
      <c r="X2176" s="14"/>
      <c r="Y2176" s="14"/>
      <c r="Z2176" s="14"/>
      <c r="AA2176" s="14"/>
      <c r="AB2176" s="14"/>
      <c r="AC2176" s="14"/>
      <c r="AD2176" s="14"/>
      <c r="AE2176" s="14"/>
      <c r="AT2176" s="262" t="s">
        <v>165</v>
      </c>
      <c r="AU2176" s="262" t="s">
        <v>85</v>
      </c>
      <c r="AV2176" s="14" t="s">
        <v>85</v>
      </c>
      <c r="AW2176" s="14" t="s">
        <v>32</v>
      </c>
      <c r="AX2176" s="14" t="s">
        <v>76</v>
      </c>
      <c r="AY2176" s="262" t="s">
        <v>156</v>
      </c>
    </row>
    <row r="2177" s="13" customFormat="1">
      <c r="A2177" s="13"/>
      <c r="B2177" s="241"/>
      <c r="C2177" s="242"/>
      <c r="D2177" s="243" t="s">
        <v>165</v>
      </c>
      <c r="E2177" s="244" t="s">
        <v>1</v>
      </c>
      <c r="F2177" s="245" t="s">
        <v>269</v>
      </c>
      <c r="G2177" s="242"/>
      <c r="H2177" s="244" t="s">
        <v>1</v>
      </c>
      <c r="I2177" s="246"/>
      <c r="J2177" s="242"/>
      <c r="K2177" s="242"/>
      <c r="L2177" s="247"/>
      <c r="M2177" s="248"/>
      <c r="N2177" s="249"/>
      <c r="O2177" s="249"/>
      <c r="P2177" s="249"/>
      <c r="Q2177" s="249"/>
      <c r="R2177" s="249"/>
      <c r="S2177" s="249"/>
      <c r="T2177" s="250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T2177" s="251" t="s">
        <v>165</v>
      </c>
      <c r="AU2177" s="251" t="s">
        <v>85</v>
      </c>
      <c r="AV2177" s="13" t="s">
        <v>83</v>
      </c>
      <c r="AW2177" s="13" t="s">
        <v>32</v>
      </c>
      <c r="AX2177" s="13" t="s">
        <v>76</v>
      </c>
      <c r="AY2177" s="251" t="s">
        <v>156</v>
      </c>
    </row>
    <row r="2178" s="14" customFormat="1">
      <c r="A2178" s="14"/>
      <c r="B2178" s="252"/>
      <c r="C2178" s="253"/>
      <c r="D2178" s="243" t="s">
        <v>165</v>
      </c>
      <c r="E2178" s="254" t="s">
        <v>1</v>
      </c>
      <c r="F2178" s="255" t="s">
        <v>643</v>
      </c>
      <c r="G2178" s="253"/>
      <c r="H2178" s="256">
        <v>-2.1000000000000001</v>
      </c>
      <c r="I2178" s="257"/>
      <c r="J2178" s="253"/>
      <c r="K2178" s="253"/>
      <c r="L2178" s="258"/>
      <c r="M2178" s="259"/>
      <c r="N2178" s="260"/>
      <c r="O2178" s="260"/>
      <c r="P2178" s="260"/>
      <c r="Q2178" s="260"/>
      <c r="R2178" s="260"/>
      <c r="S2178" s="260"/>
      <c r="T2178" s="261"/>
      <c r="U2178" s="14"/>
      <c r="V2178" s="14"/>
      <c r="W2178" s="14"/>
      <c r="X2178" s="14"/>
      <c r="Y2178" s="14"/>
      <c r="Z2178" s="14"/>
      <c r="AA2178" s="14"/>
      <c r="AB2178" s="14"/>
      <c r="AC2178" s="14"/>
      <c r="AD2178" s="14"/>
      <c r="AE2178" s="14"/>
      <c r="AT2178" s="262" t="s">
        <v>165</v>
      </c>
      <c r="AU2178" s="262" t="s">
        <v>85</v>
      </c>
      <c r="AV2178" s="14" t="s">
        <v>85</v>
      </c>
      <c r="AW2178" s="14" t="s">
        <v>32</v>
      </c>
      <c r="AX2178" s="14" t="s">
        <v>76</v>
      </c>
      <c r="AY2178" s="262" t="s">
        <v>156</v>
      </c>
    </row>
    <row r="2179" s="13" customFormat="1">
      <c r="A2179" s="13"/>
      <c r="B2179" s="241"/>
      <c r="C2179" s="242"/>
      <c r="D2179" s="243" t="s">
        <v>165</v>
      </c>
      <c r="E2179" s="244" t="s">
        <v>1</v>
      </c>
      <c r="F2179" s="245" t="s">
        <v>644</v>
      </c>
      <c r="G2179" s="242"/>
      <c r="H2179" s="244" t="s">
        <v>1</v>
      </c>
      <c r="I2179" s="246"/>
      <c r="J2179" s="242"/>
      <c r="K2179" s="242"/>
      <c r="L2179" s="247"/>
      <c r="M2179" s="248"/>
      <c r="N2179" s="249"/>
      <c r="O2179" s="249"/>
      <c r="P2179" s="249"/>
      <c r="Q2179" s="249"/>
      <c r="R2179" s="249"/>
      <c r="S2179" s="249"/>
      <c r="T2179" s="250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T2179" s="251" t="s">
        <v>165</v>
      </c>
      <c r="AU2179" s="251" t="s">
        <v>85</v>
      </c>
      <c r="AV2179" s="13" t="s">
        <v>83</v>
      </c>
      <c r="AW2179" s="13" t="s">
        <v>32</v>
      </c>
      <c r="AX2179" s="13" t="s">
        <v>76</v>
      </c>
      <c r="AY2179" s="251" t="s">
        <v>156</v>
      </c>
    </row>
    <row r="2180" s="14" customFormat="1">
      <c r="A2180" s="14"/>
      <c r="B2180" s="252"/>
      <c r="C2180" s="253"/>
      <c r="D2180" s="243" t="s">
        <v>165</v>
      </c>
      <c r="E2180" s="254" t="s">
        <v>1</v>
      </c>
      <c r="F2180" s="255" t="s">
        <v>1811</v>
      </c>
      <c r="G2180" s="253"/>
      <c r="H2180" s="256">
        <v>16.170000000000002</v>
      </c>
      <c r="I2180" s="257"/>
      <c r="J2180" s="253"/>
      <c r="K2180" s="253"/>
      <c r="L2180" s="258"/>
      <c r="M2180" s="259"/>
      <c r="N2180" s="260"/>
      <c r="O2180" s="260"/>
      <c r="P2180" s="260"/>
      <c r="Q2180" s="260"/>
      <c r="R2180" s="260"/>
      <c r="S2180" s="260"/>
      <c r="T2180" s="261"/>
      <c r="U2180" s="14"/>
      <c r="V2180" s="14"/>
      <c r="W2180" s="14"/>
      <c r="X2180" s="14"/>
      <c r="Y2180" s="14"/>
      <c r="Z2180" s="14"/>
      <c r="AA2180" s="14"/>
      <c r="AB2180" s="14"/>
      <c r="AC2180" s="14"/>
      <c r="AD2180" s="14"/>
      <c r="AE2180" s="14"/>
      <c r="AT2180" s="262" t="s">
        <v>165</v>
      </c>
      <c r="AU2180" s="262" t="s">
        <v>85</v>
      </c>
      <c r="AV2180" s="14" t="s">
        <v>85</v>
      </c>
      <c r="AW2180" s="14" t="s">
        <v>32</v>
      </c>
      <c r="AX2180" s="14" t="s">
        <v>76</v>
      </c>
      <c r="AY2180" s="262" t="s">
        <v>156</v>
      </c>
    </row>
    <row r="2181" s="14" customFormat="1">
      <c r="A2181" s="14"/>
      <c r="B2181" s="252"/>
      <c r="C2181" s="253"/>
      <c r="D2181" s="243" t="s">
        <v>165</v>
      </c>
      <c r="E2181" s="254" t="s">
        <v>1</v>
      </c>
      <c r="F2181" s="255" t="s">
        <v>1808</v>
      </c>
      <c r="G2181" s="253"/>
      <c r="H2181" s="256">
        <v>19.949999999999999</v>
      </c>
      <c r="I2181" s="257"/>
      <c r="J2181" s="253"/>
      <c r="K2181" s="253"/>
      <c r="L2181" s="258"/>
      <c r="M2181" s="259"/>
      <c r="N2181" s="260"/>
      <c r="O2181" s="260"/>
      <c r="P2181" s="260"/>
      <c r="Q2181" s="260"/>
      <c r="R2181" s="260"/>
      <c r="S2181" s="260"/>
      <c r="T2181" s="261"/>
      <c r="U2181" s="14"/>
      <c r="V2181" s="14"/>
      <c r="W2181" s="14"/>
      <c r="X2181" s="14"/>
      <c r="Y2181" s="14"/>
      <c r="Z2181" s="14"/>
      <c r="AA2181" s="14"/>
      <c r="AB2181" s="14"/>
      <c r="AC2181" s="14"/>
      <c r="AD2181" s="14"/>
      <c r="AE2181" s="14"/>
      <c r="AT2181" s="262" t="s">
        <v>165</v>
      </c>
      <c r="AU2181" s="262" t="s">
        <v>85</v>
      </c>
      <c r="AV2181" s="14" t="s">
        <v>85</v>
      </c>
      <c r="AW2181" s="14" t="s">
        <v>32</v>
      </c>
      <c r="AX2181" s="14" t="s">
        <v>76</v>
      </c>
      <c r="AY2181" s="262" t="s">
        <v>156</v>
      </c>
    </row>
    <row r="2182" s="13" customFormat="1">
      <c r="A2182" s="13"/>
      <c r="B2182" s="241"/>
      <c r="C2182" s="242"/>
      <c r="D2182" s="243" t="s">
        <v>165</v>
      </c>
      <c r="E2182" s="244" t="s">
        <v>1</v>
      </c>
      <c r="F2182" s="245" t="s">
        <v>1809</v>
      </c>
      <c r="G2182" s="242"/>
      <c r="H2182" s="244" t="s">
        <v>1</v>
      </c>
      <c r="I2182" s="246"/>
      <c r="J2182" s="242"/>
      <c r="K2182" s="242"/>
      <c r="L2182" s="247"/>
      <c r="M2182" s="248"/>
      <c r="N2182" s="249"/>
      <c r="O2182" s="249"/>
      <c r="P2182" s="249"/>
      <c r="Q2182" s="249"/>
      <c r="R2182" s="249"/>
      <c r="S2182" s="249"/>
      <c r="T2182" s="250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T2182" s="251" t="s">
        <v>165</v>
      </c>
      <c r="AU2182" s="251" t="s">
        <v>85</v>
      </c>
      <c r="AV2182" s="13" t="s">
        <v>83</v>
      </c>
      <c r="AW2182" s="13" t="s">
        <v>32</v>
      </c>
      <c r="AX2182" s="13" t="s">
        <v>76</v>
      </c>
      <c r="AY2182" s="251" t="s">
        <v>156</v>
      </c>
    </row>
    <row r="2183" s="14" customFormat="1">
      <c r="A2183" s="14"/>
      <c r="B2183" s="252"/>
      <c r="C2183" s="253"/>
      <c r="D2183" s="243" t="s">
        <v>165</v>
      </c>
      <c r="E2183" s="254" t="s">
        <v>1</v>
      </c>
      <c r="F2183" s="255" t="s">
        <v>267</v>
      </c>
      <c r="G2183" s="253"/>
      <c r="H2183" s="256">
        <v>0.59999999999999998</v>
      </c>
      <c r="I2183" s="257"/>
      <c r="J2183" s="253"/>
      <c r="K2183" s="253"/>
      <c r="L2183" s="258"/>
      <c r="M2183" s="259"/>
      <c r="N2183" s="260"/>
      <c r="O2183" s="260"/>
      <c r="P2183" s="260"/>
      <c r="Q2183" s="260"/>
      <c r="R2183" s="260"/>
      <c r="S2183" s="260"/>
      <c r="T2183" s="261"/>
      <c r="U2183" s="14"/>
      <c r="V2183" s="14"/>
      <c r="W2183" s="14"/>
      <c r="X2183" s="14"/>
      <c r="Y2183" s="14"/>
      <c r="Z2183" s="14"/>
      <c r="AA2183" s="14"/>
      <c r="AB2183" s="14"/>
      <c r="AC2183" s="14"/>
      <c r="AD2183" s="14"/>
      <c r="AE2183" s="14"/>
      <c r="AT2183" s="262" t="s">
        <v>165</v>
      </c>
      <c r="AU2183" s="262" t="s">
        <v>85</v>
      </c>
      <c r="AV2183" s="14" t="s">
        <v>85</v>
      </c>
      <c r="AW2183" s="14" t="s">
        <v>32</v>
      </c>
      <c r="AX2183" s="14" t="s">
        <v>76</v>
      </c>
      <c r="AY2183" s="262" t="s">
        <v>156</v>
      </c>
    </row>
    <row r="2184" s="14" customFormat="1">
      <c r="A2184" s="14"/>
      <c r="B2184" s="252"/>
      <c r="C2184" s="253"/>
      <c r="D2184" s="243" t="s">
        <v>165</v>
      </c>
      <c r="E2184" s="254" t="s">
        <v>1</v>
      </c>
      <c r="F2184" s="255" t="s">
        <v>1810</v>
      </c>
      <c r="G2184" s="253"/>
      <c r="H2184" s="256">
        <v>0.17999999999999999</v>
      </c>
      <c r="I2184" s="257"/>
      <c r="J2184" s="253"/>
      <c r="K2184" s="253"/>
      <c r="L2184" s="258"/>
      <c r="M2184" s="259"/>
      <c r="N2184" s="260"/>
      <c r="O2184" s="260"/>
      <c r="P2184" s="260"/>
      <c r="Q2184" s="260"/>
      <c r="R2184" s="260"/>
      <c r="S2184" s="260"/>
      <c r="T2184" s="261"/>
      <c r="U2184" s="14"/>
      <c r="V2184" s="14"/>
      <c r="W2184" s="14"/>
      <c r="X2184" s="14"/>
      <c r="Y2184" s="14"/>
      <c r="Z2184" s="14"/>
      <c r="AA2184" s="14"/>
      <c r="AB2184" s="14"/>
      <c r="AC2184" s="14"/>
      <c r="AD2184" s="14"/>
      <c r="AE2184" s="14"/>
      <c r="AT2184" s="262" t="s">
        <v>165</v>
      </c>
      <c r="AU2184" s="262" t="s">
        <v>85</v>
      </c>
      <c r="AV2184" s="14" t="s">
        <v>85</v>
      </c>
      <c r="AW2184" s="14" t="s">
        <v>32</v>
      </c>
      <c r="AX2184" s="14" t="s">
        <v>76</v>
      </c>
      <c r="AY2184" s="262" t="s">
        <v>156</v>
      </c>
    </row>
    <row r="2185" s="13" customFormat="1">
      <c r="A2185" s="13"/>
      <c r="B2185" s="241"/>
      <c r="C2185" s="242"/>
      <c r="D2185" s="243" t="s">
        <v>165</v>
      </c>
      <c r="E2185" s="244" t="s">
        <v>1</v>
      </c>
      <c r="F2185" s="245" t="s">
        <v>269</v>
      </c>
      <c r="G2185" s="242"/>
      <c r="H2185" s="244" t="s">
        <v>1</v>
      </c>
      <c r="I2185" s="246"/>
      <c r="J2185" s="242"/>
      <c r="K2185" s="242"/>
      <c r="L2185" s="247"/>
      <c r="M2185" s="248"/>
      <c r="N2185" s="249"/>
      <c r="O2185" s="249"/>
      <c r="P2185" s="249"/>
      <c r="Q2185" s="249"/>
      <c r="R2185" s="249"/>
      <c r="S2185" s="249"/>
      <c r="T2185" s="250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T2185" s="251" t="s">
        <v>165</v>
      </c>
      <c r="AU2185" s="251" t="s">
        <v>85</v>
      </c>
      <c r="AV2185" s="13" t="s">
        <v>83</v>
      </c>
      <c r="AW2185" s="13" t="s">
        <v>32</v>
      </c>
      <c r="AX2185" s="13" t="s">
        <v>76</v>
      </c>
      <c r="AY2185" s="251" t="s">
        <v>156</v>
      </c>
    </row>
    <row r="2186" s="14" customFormat="1">
      <c r="A2186" s="14"/>
      <c r="B2186" s="252"/>
      <c r="C2186" s="253"/>
      <c r="D2186" s="243" t="s">
        <v>165</v>
      </c>
      <c r="E2186" s="254" t="s">
        <v>1</v>
      </c>
      <c r="F2186" s="255" t="s">
        <v>643</v>
      </c>
      <c r="G2186" s="253"/>
      <c r="H2186" s="256">
        <v>-2.1000000000000001</v>
      </c>
      <c r="I2186" s="257"/>
      <c r="J2186" s="253"/>
      <c r="K2186" s="253"/>
      <c r="L2186" s="258"/>
      <c r="M2186" s="259"/>
      <c r="N2186" s="260"/>
      <c r="O2186" s="260"/>
      <c r="P2186" s="260"/>
      <c r="Q2186" s="260"/>
      <c r="R2186" s="260"/>
      <c r="S2186" s="260"/>
      <c r="T2186" s="261"/>
      <c r="U2186" s="14"/>
      <c r="V2186" s="14"/>
      <c r="W2186" s="14"/>
      <c r="X2186" s="14"/>
      <c r="Y2186" s="14"/>
      <c r="Z2186" s="14"/>
      <c r="AA2186" s="14"/>
      <c r="AB2186" s="14"/>
      <c r="AC2186" s="14"/>
      <c r="AD2186" s="14"/>
      <c r="AE2186" s="14"/>
      <c r="AT2186" s="262" t="s">
        <v>165</v>
      </c>
      <c r="AU2186" s="262" t="s">
        <v>85</v>
      </c>
      <c r="AV2186" s="14" t="s">
        <v>85</v>
      </c>
      <c r="AW2186" s="14" t="s">
        <v>32</v>
      </c>
      <c r="AX2186" s="14" t="s">
        <v>76</v>
      </c>
      <c r="AY2186" s="262" t="s">
        <v>156</v>
      </c>
    </row>
    <row r="2187" s="13" customFormat="1">
      <c r="A2187" s="13"/>
      <c r="B2187" s="241"/>
      <c r="C2187" s="242"/>
      <c r="D2187" s="243" t="s">
        <v>165</v>
      </c>
      <c r="E2187" s="244" t="s">
        <v>1</v>
      </c>
      <c r="F2187" s="245" t="s">
        <v>185</v>
      </c>
      <c r="G2187" s="242"/>
      <c r="H2187" s="244" t="s">
        <v>1</v>
      </c>
      <c r="I2187" s="246"/>
      <c r="J2187" s="242"/>
      <c r="K2187" s="242"/>
      <c r="L2187" s="247"/>
      <c r="M2187" s="248"/>
      <c r="N2187" s="249"/>
      <c r="O2187" s="249"/>
      <c r="P2187" s="249"/>
      <c r="Q2187" s="249"/>
      <c r="R2187" s="249"/>
      <c r="S2187" s="249"/>
      <c r="T2187" s="250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T2187" s="251" t="s">
        <v>165</v>
      </c>
      <c r="AU2187" s="251" t="s">
        <v>85</v>
      </c>
      <c r="AV2187" s="13" t="s">
        <v>83</v>
      </c>
      <c r="AW2187" s="13" t="s">
        <v>32</v>
      </c>
      <c r="AX2187" s="13" t="s">
        <v>76</v>
      </c>
      <c r="AY2187" s="251" t="s">
        <v>156</v>
      </c>
    </row>
    <row r="2188" s="13" customFormat="1">
      <c r="A2188" s="13"/>
      <c r="B2188" s="241"/>
      <c r="C2188" s="242"/>
      <c r="D2188" s="243" t="s">
        <v>165</v>
      </c>
      <c r="E2188" s="244" t="s">
        <v>1</v>
      </c>
      <c r="F2188" s="245" t="s">
        <v>652</v>
      </c>
      <c r="G2188" s="242"/>
      <c r="H2188" s="244" t="s">
        <v>1</v>
      </c>
      <c r="I2188" s="246"/>
      <c r="J2188" s="242"/>
      <c r="K2188" s="242"/>
      <c r="L2188" s="247"/>
      <c r="M2188" s="248"/>
      <c r="N2188" s="249"/>
      <c r="O2188" s="249"/>
      <c r="P2188" s="249"/>
      <c r="Q2188" s="249"/>
      <c r="R2188" s="249"/>
      <c r="S2188" s="249"/>
      <c r="T2188" s="250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  <c r="AE2188" s="13"/>
      <c r="AT2188" s="251" t="s">
        <v>165</v>
      </c>
      <c r="AU2188" s="251" t="s">
        <v>85</v>
      </c>
      <c r="AV2188" s="13" t="s">
        <v>83</v>
      </c>
      <c r="AW2188" s="13" t="s">
        <v>32</v>
      </c>
      <c r="AX2188" s="13" t="s">
        <v>76</v>
      </c>
      <c r="AY2188" s="251" t="s">
        <v>156</v>
      </c>
    </row>
    <row r="2189" s="14" customFormat="1">
      <c r="A2189" s="14"/>
      <c r="B2189" s="252"/>
      <c r="C2189" s="253"/>
      <c r="D2189" s="243" t="s">
        <v>165</v>
      </c>
      <c r="E2189" s="254" t="s">
        <v>1</v>
      </c>
      <c r="F2189" s="255" t="s">
        <v>1812</v>
      </c>
      <c r="G2189" s="253"/>
      <c r="H2189" s="256">
        <v>1.8</v>
      </c>
      <c r="I2189" s="257"/>
      <c r="J2189" s="253"/>
      <c r="K2189" s="253"/>
      <c r="L2189" s="258"/>
      <c r="M2189" s="259"/>
      <c r="N2189" s="260"/>
      <c r="O2189" s="260"/>
      <c r="P2189" s="260"/>
      <c r="Q2189" s="260"/>
      <c r="R2189" s="260"/>
      <c r="S2189" s="260"/>
      <c r="T2189" s="261"/>
      <c r="U2189" s="14"/>
      <c r="V2189" s="14"/>
      <c r="W2189" s="14"/>
      <c r="X2189" s="14"/>
      <c r="Y2189" s="14"/>
      <c r="Z2189" s="14"/>
      <c r="AA2189" s="14"/>
      <c r="AB2189" s="14"/>
      <c r="AC2189" s="14"/>
      <c r="AD2189" s="14"/>
      <c r="AE2189" s="14"/>
      <c r="AT2189" s="262" t="s">
        <v>165</v>
      </c>
      <c r="AU2189" s="262" t="s">
        <v>85</v>
      </c>
      <c r="AV2189" s="14" t="s">
        <v>85</v>
      </c>
      <c r="AW2189" s="14" t="s">
        <v>32</v>
      </c>
      <c r="AX2189" s="14" t="s">
        <v>76</v>
      </c>
      <c r="AY2189" s="262" t="s">
        <v>156</v>
      </c>
    </row>
    <row r="2190" s="14" customFormat="1">
      <c r="A2190" s="14"/>
      <c r="B2190" s="252"/>
      <c r="C2190" s="253"/>
      <c r="D2190" s="243" t="s">
        <v>165</v>
      </c>
      <c r="E2190" s="254" t="s">
        <v>1</v>
      </c>
      <c r="F2190" s="255" t="s">
        <v>1813</v>
      </c>
      <c r="G2190" s="253"/>
      <c r="H2190" s="256">
        <v>0.78000000000000003</v>
      </c>
      <c r="I2190" s="257"/>
      <c r="J2190" s="253"/>
      <c r="K2190" s="253"/>
      <c r="L2190" s="258"/>
      <c r="M2190" s="259"/>
      <c r="N2190" s="260"/>
      <c r="O2190" s="260"/>
      <c r="P2190" s="260"/>
      <c r="Q2190" s="260"/>
      <c r="R2190" s="260"/>
      <c r="S2190" s="260"/>
      <c r="T2190" s="261"/>
      <c r="U2190" s="14"/>
      <c r="V2190" s="14"/>
      <c r="W2190" s="14"/>
      <c r="X2190" s="14"/>
      <c r="Y2190" s="14"/>
      <c r="Z2190" s="14"/>
      <c r="AA2190" s="14"/>
      <c r="AB2190" s="14"/>
      <c r="AC2190" s="14"/>
      <c r="AD2190" s="14"/>
      <c r="AE2190" s="14"/>
      <c r="AT2190" s="262" t="s">
        <v>165</v>
      </c>
      <c r="AU2190" s="262" t="s">
        <v>85</v>
      </c>
      <c r="AV2190" s="14" t="s">
        <v>85</v>
      </c>
      <c r="AW2190" s="14" t="s">
        <v>32</v>
      </c>
      <c r="AX2190" s="14" t="s">
        <v>76</v>
      </c>
      <c r="AY2190" s="262" t="s">
        <v>156</v>
      </c>
    </row>
    <row r="2191" s="13" customFormat="1">
      <c r="A2191" s="13"/>
      <c r="B2191" s="241"/>
      <c r="C2191" s="242"/>
      <c r="D2191" s="243" t="s">
        <v>165</v>
      </c>
      <c r="E2191" s="244" t="s">
        <v>1</v>
      </c>
      <c r="F2191" s="245" t="s">
        <v>658</v>
      </c>
      <c r="G2191" s="242"/>
      <c r="H2191" s="244" t="s">
        <v>1</v>
      </c>
      <c r="I2191" s="246"/>
      <c r="J2191" s="242"/>
      <c r="K2191" s="242"/>
      <c r="L2191" s="247"/>
      <c r="M2191" s="248"/>
      <c r="N2191" s="249"/>
      <c r="O2191" s="249"/>
      <c r="P2191" s="249"/>
      <c r="Q2191" s="249"/>
      <c r="R2191" s="249"/>
      <c r="S2191" s="249"/>
      <c r="T2191" s="250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T2191" s="251" t="s">
        <v>165</v>
      </c>
      <c r="AU2191" s="251" t="s">
        <v>85</v>
      </c>
      <c r="AV2191" s="13" t="s">
        <v>83</v>
      </c>
      <c r="AW2191" s="13" t="s">
        <v>32</v>
      </c>
      <c r="AX2191" s="13" t="s">
        <v>76</v>
      </c>
      <c r="AY2191" s="251" t="s">
        <v>156</v>
      </c>
    </row>
    <row r="2192" s="14" customFormat="1">
      <c r="A2192" s="14"/>
      <c r="B2192" s="252"/>
      <c r="C2192" s="253"/>
      <c r="D2192" s="243" t="s">
        <v>165</v>
      </c>
      <c r="E2192" s="254" t="s">
        <v>1</v>
      </c>
      <c r="F2192" s="255" t="s">
        <v>1812</v>
      </c>
      <c r="G2192" s="253"/>
      <c r="H2192" s="256">
        <v>1.8</v>
      </c>
      <c r="I2192" s="257"/>
      <c r="J2192" s="253"/>
      <c r="K2192" s="253"/>
      <c r="L2192" s="258"/>
      <c r="M2192" s="259"/>
      <c r="N2192" s="260"/>
      <c r="O2192" s="260"/>
      <c r="P2192" s="260"/>
      <c r="Q2192" s="260"/>
      <c r="R2192" s="260"/>
      <c r="S2192" s="260"/>
      <c r="T2192" s="261"/>
      <c r="U2192" s="14"/>
      <c r="V2192" s="14"/>
      <c r="W2192" s="14"/>
      <c r="X2192" s="14"/>
      <c r="Y2192" s="14"/>
      <c r="Z2192" s="14"/>
      <c r="AA2192" s="14"/>
      <c r="AB2192" s="14"/>
      <c r="AC2192" s="14"/>
      <c r="AD2192" s="14"/>
      <c r="AE2192" s="14"/>
      <c r="AT2192" s="262" t="s">
        <v>165</v>
      </c>
      <c r="AU2192" s="262" t="s">
        <v>85</v>
      </c>
      <c r="AV2192" s="14" t="s">
        <v>85</v>
      </c>
      <c r="AW2192" s="14" t="s">
        <v>32</v>
      </c>
      <c r="AX2192" s="14" t="s">
        <v>76</v>
      </c>
      <c r="AY2192" s="262" t="s">
        <v>156</v>
      </c>
    </row>
    <row r="2193" s="14" customFormat="1">
      <c r="A2193" s="14"/>
      <c r="B2193" s="252"/>
      <c r="C2193" s="253"/>
      <c r="D2193" s="243" t="s">
        <v>165</v>
      </c>
      <c r="E2193" s="254" t="s">
        <v>1</v>
      </c>
      <c r="F2193" s="255" t="s">
        <v>1813</v>
      </c>
      <c r="G2193" s="253"/>
      <c r="H2193" s="256">
        <v>0.78000000000000003</v>
      </c>
      <c r="I2193" s="257"/>
      <c r="J2193" s="253"/>
      <c r="K2193" s="253"/>
      <c r="L2193" s="258"/>
      <c r="M2193" s="259"/>
      <c r="N2193" s="260"/>
      <c r="O2193" s="260"/>
      <c r="P2193" s="260"/>
      <c r="Q2193" s="260"/>
      <c r="R2193" s="260"/>
      <c r="S2193" s="260"/>
      <c r="T2193" s="261"/>
      <c r="U2193" s="14"/>
      <c r="V2193" s="14"/>
      <c r="W2193" s="14"/>
      <c r="X2193" s="14"/>
      <c r="Y2193" s="14"/>
      <c r="Z2193" s="14"/>
      <c r="AA2193" s="14"/>
      <c r="AB2193" s="14"/>
      <c r="AC2193" s="14"/>
      <c r="AD2193" s="14"/>
      <c r="AE2193" s="14"/>
      <c r="AT2193" s="262" t="s">
        <v>165</v>
      </c>
      <c r="AU2193" s="262" t="s">
        <v>85</v>
      </c>
      <c r="AV2193" s="14" t="s">
        <v>85</v>
      </c>
      <c r="AW2193" s="14" t="s">
        <v>32</v>
      </c>
      <c r="AX2193" s="14" t="s">
        <v>76</v>
      </c>
      <c r="AY2193" s="262" t="s">
        <v>156</v>
      </c>
    </row>
    <row r="2194" s="15" customFormat="1">
      <c r="A2194" s="15"/>
      <c r="B2194" s="263"/>
      <c r="C2194" s="264"/>
      <c r="D2194" s="243" t="s">
        <v>165</v>
      </c>
      <c r="E2194" s="265" t="s">
        <v>1</v>
      </c>
      <c r="F2194" s="266" t="s">
        <v>168</v>
      </c>
      <c r="G2194" s="264"/>
      <c r="H2194" s="267">
        <v>70.140000000000001</v>
      </c>
      <c r="I2194" s="268"/>
      <c r="J2194" s="264"/>
      <c r="K2194" s="264"/>
      <c r="L2194" s="269"/>
      <c r="M2194" s="270"/>
      <c r="N2194" s="271"/>
      <c r="O2194" s="271"/>
      <c r="P2194" s="271"/>
      <c r="Q2194" s="271"/>
      <c r="R2194" s="271"/>
      <c r="S2194" s="271"/>
      <c r="T2194" s="272"/>
      <c r="U2194" s="15"/>
      <c r="V2194" s="15"/>
      <c r="W2194" s="15"/>
      <c r="X2194" s="15"/>
      <c r="Y2194" s="15"/>
      <c r="Z2194" s="15"/>
      <c r="AA2194" s="15"/>
      <c r="AB2194" s="15"/>
      <c r="AC2194" s="15"/>
      <c r="AD2194" s="15"/>
      <c r="AE2194" s="15"/>
      <c r="AT2194" s="273" t="s">
        <v>165</v>
      </c>
      <c r="AU2194" s="273" t="s">
        <v>85</v>
      </c>
      <c r="AV2194" s="15" t="s">
        <v>163</v>
      </c>
      <c r="AW2194" s="15" t="s">
        <v>32</v>
      </c>
      <c r="AX2194" s="15" t="s">
        <v>83</v>
      </c>
      <c r="AY2194" s="273" t="s">
        <v>156</v>
      </c>
    </row>
    <row r="2195" s="2" customFormat="1" ht="24.15" customHeight="1">
      <c r="A2195" s="38"/>
      <c r="B2195" s="39"/>
      <c r="C2195" s="277" t="s">
        <v>1822</v>
      </c>
      <c r="D2195" s="277" t="s">
        <v>355</v>
      </c>
      <c r="E2195" s="278" t="s">
        <v>1823</v>
      </c>
      <c r="F2195" s="279" t="s">
        <v>1824</v>
      </c>
      <c r="G2195" s="280" t="s">
        <v>162</v>
      </c>
      <c r="H2195" s="281">
        <v>80.661000000000001</v>
      </c>
      <c r="I2195" s="282"/>
      <c r="J2195" s="283">
        <f>ROUND(I2195*H2195,2)</f>
        <v>0</v>
      </c>
      <c r="K2195" s="284"/>
      <c r="L2195" s="285"/>
      <c r="M2195" s="286" t="s">
        <v>1</v>
      </c>
      <c r="N2195" s="287" t="s">
        <v>41</v>
      </c>
      <c r="O2195" s="91"/>
      <c r="P2195" s="237">
        <f>O2195*H2195</f>
        <v>0</v>
      </c>
      <c r="Q2195" s="237">
        <v>0.019</v>
      </c>
      <c r="R2195" s="237">
        <f>Q2195*H2195</f>
        <v>1.532559</v>
      </c>
      <c r="S2195" s="237">
        <v>0</v>
      </c>
      <c r="T2195" s="238">
        <f>S2195*H2195</f>
        <v>0</v>
      </c>
      <c r="U2195" s="38"/>
      <c r="V2195" s="38"/>
      <c r="W2195" s="38"/>
      <c r="X2195" s="38"/>
      <c r="Y2195" s="38"/>
      <c r="Z2195" s="38"/>
      <c r="AA2195" s="38"/>
      <c r="AB2195" s="38"/>
      <c r="AC2195" s="38"/>
      <c r="AD2195" s="38"/>
      <c r="AE2195" s="38"/>
      <c r="AR2195" s="239" t="s">
        <v>501</v>
      </c>
      <c r="AT2195" s="239" t="s">
        <v>355</v>
      </c>
      <c r="AU2195" s="239" t="s">
        <v>85</v>
      </c>
      <c r="AY2195" s="17" t="s">
        <v>156</v>
      </c>
      <c r="BE2195" s="240">
        <f>IF(N2195="základní",J2195,0)</f>
        <v>0</v>
      </c>
      <c r="BF2195" s="240">
        <f>IF(N2195="snížená",J2195,0)</f>
        <v>0</v>
      </c>
      <c r="BG2195" s="240">
        <f>IF(N2195="zákl. přenesená",J2195,0)</f>
        <v>0</v>
      </c>
      <c r="BH2195" s="240">
        <f>IF(N2195="sníž. přenesená",J2195,0)</f>
        <v>0</v>
      </c>
      <c r="BI2195" s="240">
        <f>IF(N2195="nulová",J2195,0)</f>
        <v>0</v>
      </c>
      <c r="BJ2195" s="17" t="s">
        <v>83</v>
      </c>
      <c r="BK2195" s="240">
        <f>ROUND(I2195*H2195,2)</f>
        <v>0</v>
      </c>
      <c r="BL2195" s="17" t="s">
        <v>222</v>
      </c>
      <c r="BM2195" s="239" t="s">
        <v>1825</v>
      </c>
    </row>
    <row r="2196" s="14" customFormat="1">
      <c r="A2196" s="14"/>
      <c r="B2196" s="252"/>
      <c r="C2196" s="253"/>
      <c r="D2196" s="243" t="s">
        <v>165</v>
      </c>
      <c r="E2196" s="253"/>
      <c r="F2196" s="255" t="s">
        <v>1826</v>
      </c>
      <c r="G2196" s="253"/>
      <c r="H2196" s="256">
        <v>80.661000000000001</v>
      </c>
      <c r="I2196" s="257"/>
      <c r="J2196" s="253"/>
      <c r="K2196" s="253"/>
      <c r="L2196" s="258"/>
      <c r="M2196" s="259"/>
      <c r="N2196" s="260"/>
      <c r="O2196" s="260"/>
      <c r="P2196" s="260"/>
      <c r="Q2196" s="260"/>
      <c r="R2196" s="260"/>
      <c r="S2196" s="260"/>
      <c r="T2196" s="261"/>
      <c r="U2196" s="14"/>
      <c r="V2196" s="14"/>
      <c r="W2196" s="14"/>
      <c r="X2196" s="14"/>
      <c r="Y2196" s="14"/>
      <c r="Z2196" s="14"/>
      <c r="AA2196" s="14"/>
      <c r="AB2196" s="14"/>
      <c r="AC2196" s="14"/>
      <c r="AD2196" s="14"/>
      <c r="AE2196" s="14"/>
      <c r="AT2196" s="262" t="s">
        <v>165</v>
      </c>
      <c r="AU2196" s="262" t="s">
        <v>85</v>
      </c>
      <c r="AV2196" s="14" t="s">
        <v>85</v>
      </c>
      <c r="AW2196" s="14" t="s">
        <v>4</v>
      </c>
      <c r="AX2196" s="14" t="s">
        <v>83</v>
      </c>
      <c r="AY2196" s="262" t="s">
        <v>156</v>
      </c>
    </row>
    <row r="2197" s="2" customFormat="1" ht="24.15" customHeight="1">
      <c r="A2197" s="38"/>
      <c r="B2197" s="39"/>
      <c r="C2197" s="227" t="s">
        <v>1827</v>
      </c>
      <c r="D2197" s="227" t="s">
        <v>159</v>
      </c>
      <c r="E2197" s="228" t="s">
        <v>1828</v>
      </c>
      <c r="F2197" s="229" t="s">
        <v>1829</v>
      </c>
      <c r="G2197" s="230" t="s">
        <v>235</v>
      </c>
      <c r="H2197" s="231">
        <v>26.399999999999999</v>
      </c>
      <c r="I2197" s="232"/>
      <c r="J2197" s="233">
        <f>ROUND(I2197*H2197,2)</f>
        <v>0</v>
      </c>
      <c r="K2197" s="234"/>
      <c r="L2197" s="44"/>
      <c r="M2197" s="235" t="s">
        <v>1</v>
      </c>
      <c r="N2197" s="236" t="s">
        <v>41</v>
      </c>
      <c r="O2197" s="91"/>
      <c r="P2197" s="237">
        <f>O2197*H2197</f>
        <v>0</v>
      </c>
      <c r="Q2197" s="237">
        <v>0.00020000000000000001</v>
      </c>
      <c r="R2197" s="237">
        <f>Q2197*H2197</f>
        <v>0.00528</v>
      </c>
      <c r="S2197" s="237">
        <v>0</v>
      </c>
      <c r="T2197" s="238">
        <f>S2197*H2197</f>
        <v>0</v>
      </c>
      <c r="U2197" s="38"/>
      <c r="V2197" s="38"/>
      <c r="W2197" s="38"/>
      <c r="X2197" s="38"/>
      <c r="Y2197" s="38"/>
      <c r="Z2197" s="38"/>
      <c r="AA2197" s="38"/>
      <c r="AB2197" s="38"/>
      <c r="AC2197" s="38"/>
      <c r="AD2197" s="38"/>
      <c r="AE2197" s="38"/>
      <c r="AR2197" s="239" t="s">
        <v>222</v>
      </c>
      <c r="AT2197" s="239" t="s">
        <v>159</v>
      </c>
      <c r="AU2197" s="239" t="s">
        <v>85</v>
      </c>
      <c r="AY2197" s="17" t="s">
        <v>156</v>
      </c>
      <c r="BE2197" s="240">
        <f>IF(N2197="základní",J2197,0)</f>
        <v>0</v>
      </c>
      <c r="BF2197" s="240">
        <f>IF(N2197="snížená",J2197,0)</f>
        <v>0</v>
      </c>
      <c r="BG2197" s="240">
        <f>IF(N2197="zákl. přenesená",J2197,0)</f>
        <v>0</v>
      </c>
      <c r="BH2197" s="240">
        <f>IF(N2197="sníž. přenesená",J2197,0)</f>
        <v>0</v>
      </c>
      <c r="BI2197" s="240">
        <f>IF(N2197="nulová",J2197,0)</f>
        <v>0</v>
      </c>
      <c r="BJ2197" s="17" t="s">
        <v>83</v>
      </c>
      <c r="BK2197" s="240">
        <f>ROUND(I2197*H2197,2)</f>
        <v>0</v>
      </c>
      <c r="BL2197" s="17" t="s">
        <v>222</v>
      </c>
      <c r="BM2197" s="239" t="s">
        <v>1830</v>
      </c>
    </row>
    <row r="2198" s="13" customFormat="1">
      <c r="A2198" s="13"/>
      <c r="B2198" s="241"/>
      <c r="C2198" s="242"/>
      <c r="D2198" s="243" t="s">
        <v>165</v>
      </c>
      <c r="E2198" s="244" t="s">
        <v>1</v>
      </c>
      <c r="F2198" s="245" t="s">
        <v>181</v>
      </c>
      <c r="G2198" s="242"/>
      <c r="H2198" s="244" t="s">
        <v>1</v>
      </c>
      <c r="I2198" s="246"/>
      <c r="J2198" s="242"/>
      <c r="K2198" s="242"/>
      <c r="L2198" s="247"/>
      <c r="M2198" s="248"/>
      <c r="N2198" s="249"/>
      <c r="O2198" s="249"/>
      <c r="P2198" s="249"/>
      <c r="Q2198" s="249"/>
      <c r="R2198" s="249"/>
      <c r="S2198" s="249"/>
      <c r="T2198" s="250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T2198" s="251" t="s">
        <v>165</v>
      </c>
      <c r="AU2198" s="251" t="s">
        <v>85</v>
      </c>
      <c r="AV2198" s="13" t="s">
        <v>83</v>
      </c>
      <c r="AW2198" s="13" t="s">
        <v>32</v>
      </c>
      <c r="AX2198" s="13" t="s">
        <v>76</v>
      </c>
      <c r="AY2198" s="251" t="s">
        <v>156</v>
      </c>
    </row>
    <row r="2199" s="13" customFormat="1">
      <c r="A2199" s="13"/>
      <c r="B2199" s="241"/>
      <c r="C2199" s="242"/>
      <c r="D2199" s="243" t="s">
        <v>165</v>
      </c>
      <c r="E2199" s="244" t="s">
        <v>1</v>
      </c>
      <c r="F2199" s="245" t="s">
        <v>638</v>
      </c>
      <c r="G2199" s="242"/>
      <c r="H2199" s="244" t="s">
        <v>1</v>
      </c>
      <c r="I2199" s="246"/>
      <c r="J2199" s="242"/>
      <c r="K2199" s="242"/>
      <c r="L2199" s="247"/>
      <c r="M2199" s="248"/>
      <c r="N2199" s="249"/>
      <c r="O2199" s="249"/>
      <c r="P2199" s="249"/>
      <c r="Q2199" s="249"/>
      <c r="R2199" s="249"/>
      <c r="S2199" s="249"/>
      <c r="T2199" s="250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T2199" s="251" t="s">
        <v>165</v>
      </c>
      <c r="AU2199" s="251" t="s">
        <v>85</v>
      </c>
      <c r="AV2199" s="13" t="s">
        <v>83</v>
      </c>
      <c r="AW2199" s="13" t="s">
        <v>32</v>
      </c>
      <c r="AX2199" s="13" t="s">
        <v>76</v>
      </c>
      <c r="AY2199" s="251" t="s">
        <v>156</v>
      </c>
    </row>
    <row r="2200" s="14" customFormat="1">
      <c r="A2200" s="14"/>
      <c r="B2200" s="252"/>
      <c r="C2200" s="253"/>
      <c r="D2200" s="243" t="s">
        <v>165</v>
      </c>
      <c r="E2200" s="254" t="s">
        <v>1</v>
      </c>
      <c r="F2200" s="255" t="s">
        <v>1301</v>
      </c>
      <c r="G2200" s="253"/>
      <c r="H2200" s="256">
        <v>6.2999999999999998</v>
      </c>
      <c r="I2200" s="257"/>
      <c r="J2200" s="253"/>
      <c r="K2200" s="253"/>
      <c r="L2200" s="258"/>
      <c r="M2200" s="259"/>
      <c r="N2200" s="260"/>
      <c r="O2200" s="260"/>
      <c r="P2200" s="260"/>
      <c r="Q2200" s="260"/>
      <c r="R2200" s="260"/>
      <c r="S2200" s="260"/>
      <c r="T2200" s="261"/>
      <c r="U2200" s="14"/>
      <c r="V2200" s="14"/>
      <c r="W2200" s="14"/>
      <c r="X2200" s="14"/>
      <c r="Y2200" s="14"/>
      <c r="Z2200" s="14"/>
      <c r="AA2200" s="14"/>
      <c r="AB2200" s="14"/>
      <c r="AC2200" s="14"/>
      <c r="AD2200" s="14"/>
      <c r="AE2200" s="14"/>
      <c r="AT2200" s="262" t="s">
        <v>165</v>
      </c>
      <c r="AU2200" s="262" t="s">
        <v>85</v>
      </c>
      <c r="AV2200" s="14" t="s">
        <v>85</v>
      </c>
      <c r="AW2200" s="14" t="s">
        <v>32</v>
      </c>
      <c r="AX2200" s="14" t="s">
        <v>76</v>
      </c>
      <c r="AY2200" s="262" t="s">
        <v>156</v>
      </c>
    </row>
    <row r="2201" s="14" customFormat="1">
      <c r="A2201" s="14"/>
      <c r="B2201" s="252"/>
      <c r="C2201" s="253"/>
      <c r="D2201" s="243" t="s">
        <v>165</v>
      </c>
      <c r="E2201" s="254" t="s">
        <v>1</v>
      </c>
      <c r="F2201" s="255" t="s">
        <v>85</v>
      </c>
      <c r="G2201" s="253"/>
      <c r="H2201" s="256">
        <v>2</v>
      </c>
      <c r="I2201" s="257"/>
      <c r="J2201" s="253"/>
      <c r="K2201" s="253"/>
      <c r="L2201" s="258"/>
      <c r="M2201" s="259"/>
      <c r="N2201" s="260"/>
      <c r="O2201" s="260"/>
      <c r="P2201" s="260"/>
      <c r="Q2201" s="260"/>
      <c r="R2201" s="260"/>
      <c r="S2201" s="260"/>
      <c r="T2201" s="261"/>
      <c r="U2201" s="14"/>
      <c r="V2201" s="14"/>
      <c r="W2201" s="14"/>
      <c r="X2201" s="14"/>
      <c r="Y2201" s="14"/>
      <c r="Z2201" s="14"/>
      <c r="AA2201" s="14"/>
      <c r="AB2201" s="14"/>
      <c r="AC2201" s="14"/>
      <c r="AD2201" s="14"/>
      <c r="AE2201" s="14"/>
      <c r="AT2201" s="262" t="s">
        <v>165</v>
      </c>
      <c r="AU2201" s="262" t="s">
        <v>85</v>
      </c>
      <c r="AV2201" s="14" t="s">
        <v>85</v>
      </c>
      <c r="AW2201" s="14" t="s">
        <v>32</v>
      </c>
      <c r="AX2201" s="14" t="s">
        <v>76</v>
      </c>
      <c r="AY2201" s="262" t="s">
        <v>156</v>
      </c>
    </row>
    <row r="2202" s="14" customFormat="1">
      <c r="A2202" s="14"/>
      <c r="B2202" s="252"/>
      <c r="C2202" s="253"/>
      <c r="D2202" s="243" t="s">
        <v>165</v>
      </c>
      <c r="E2202" s="254" t="s">
        <v>1</v>
      </c>
      <c r="F2202" s="255" t="s">
        <v>1831</v>
      </c>
      <c r="G2202" s="253"/>
      <c r="H2202" s="256">
        <v>0.59999999999999998</v>
      </c>
      <c r="I2202" s="257"/>
      <c r="J2202" s="253"/>
      <c r="K2202" s="253"/>
      <c r="L2202" s="258"/>
      <c r="M2202" s="259"/>
      <c r="N2202" s="260"/>
      <c r="O2202" s="260"/>
      <c r="P2202" s="260"/>
      <c r="Q2202" s="260"/>
      <c r="R2202" s="260"/>
      <c r="S2202" s="260"/>
      <c r="T2202" s="261"/>
      <c r="U2202" s="14"/>
      <c r="V2202" s="14"/>
      <c r="W2202" s="14"/>
      <c r="X2202" s="14"/>
      <c r="Y2202" s="14"/>
      <c r="Z2202" s="14"/>
      <c r="AA2202" s="14"/>
      <c r="AB2202" s="14"/>
      <c r="AC2202" s="14"/>
      <c r="AD2202" s="14"/>
      <c r="AE2202" s="14"/>
      <c r="AT2202" s="262" t="s">
        <v>165</v>
      </c>
      <c r="AU2202" s="262" t="s">
        <v>85</v>
      </c>
      <c r="AV2202" s="14" t="s">
        <v>85</v>
      </c>
      <c r="AW2202" s="14" t="s">
        <v>32</v>
      </c>
      <c r="AX2202" s="14" t="s">
        <v>76</v>
      </c>
      <c r="AY2202" s="262" t="s">
        <v>156</v>
      </c>
    </row>
    <row r="2203" s="13" customFormat="1">
      <c r="A2203" s="13"/>
      <c r="B2203" s="241"/>
      <c r="C2203" s="242"/>
      <c r="D2203" s="243" t="s">
        <v>165</v>
      </c>
      <c r="E2203" s="244" t="s">
        <v>1</v>
      </c>
      <c r="F2203" s="245" t="s">
        <v>644</v>
      </c>
      <c r="G2203" s="242"/>
      <c r="H2203" s="244" t="s">
        <v>1</v>
      </c>
      <c r="I2203" s="246"/>
      <c r="J2203" s="242"/>
      <c r="K2203" s="242"/>
      <c r="L2203" s="247"/>
      <c r="M2203" s="248"/>
      <c r="N2203" s="249"/>
      <c r="O2203" s="249"/>
      <c r="P2203" s="249"/>
      <c r="Q2203" s="249"/>
      <c r="R2203" s="249"/>
      <c r="S2203" s="249"/>
      <c r="T2203" s="250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T2203" s="251" t="s">
        <v>165</v>
      </c>
      <c r="AU2203" s="251" t="s">
        <v>85</v>
      </c>
      <c r="AV2203" s="13" t="s">
        <v>83</v>
      </c>
      <c r="AW2203" s="13" t="s">
        <v>32</v>
      </c>
      <c r="AX2203" s="13" t="s">
        <v>76</v>
      </c>
      <c r="AY2203" s="251" t="s">
        <v>156</v>
      </c>
    </row>
    <row r="2204" s="14" customFormat="1">
      <c r="A2204" s="14"/>
      <c r="B2204" s="252"/>
      <c r="C2204" s="253"/>
      <c r="D2204" s="243" t="s">
        <v>165</v>
      </c>
      <c r="E2204" s="254" t="s">
        <v>1</v>
      </c>
      <c r="F2204" s="255" t="s">
        <v>1832</v>
      </c>
      <c r="G2204" s="253"/>
      <c r="H2204" s="256">
        <v>8.4000000000000004</v>
      </c>
      <c r="I2204" s="257"/>
      <c r="J2204" s="253"/>
      <c r="K2204" s="253"/>
      <c r="L2204" s="258"/>
      <c r="M2204" s="259"/>
      <c r="N2204" s="260"/>
      <c r="O2204" s="260"/>
      <c r="P2204" s="260"/>
      <c r="Q2204" s="260"/>
      <c r="R2204" s="260"/>
      <c r="S2204" s="260"/>
      <c r="T2204" s="261"/>
      <c r="U2204" s="14"/>
      <c r="V2204" s="14"/>
      <c r="W2204" s="14"/>
      <c r="X2204" s="14"/>
      <c r="Y2204" s="14"/>
      <c r="Z2204" s="14"/>
      <c r="AA2204" s="14"/>
      <c r="AB2204" s="14"/>
      <c r="AC2204" s="14"/>
      <c r="AD2204" s="14"/>
      <c r="AE2204" s="14"/>
      <c r="AT2204" s="262" t="s">
        <v>165</v>
      </c>
      <c r="AU2204" s="262" t="s">
        <v>85</v>
      </c>
      <c r="AV2204" s="14" t="s">
        <v>85</v>
      </c>
      <c r="AW2204" s="14" t="s">
        <v>32</v>
      </c>
      <c r="AX2204" s="14" t="s">
        <v>76</v>
      </c>
      <c r="AY2204" s="262" t="s">
        <v>156</v>
      </c>
    </row>
    <row r="2205" s="13" customFormat="1">
      <c r="A2205" s="13"/>
      <c r="B2205" s="241"/>
      <c r="C2205" s="242"/>
      <c r="D2205" s="243" t="s">
        <v>165</v>
      </c>
      <c r="E2205" s="244" t="s">
        <v>1</v>
      </c>
      <c r="F2205" s="245" t="s">
        <v>185</v>
      </c>
      <c r="G2205" s="242"/>
      <c r="H2205" s="244" t="s">
        <v>1</v>
      </c>
      <c r="I2205" s="246"/>
      <c r="J2205" s="242"/>
      <c r="K2205" s="242"/>
      <c r="L2205" s="247"/>
      <c r="M2205" s="248"/>
      <c r="N2205" s="249"/>
      <c r="O2205" s="249"/>
      <c r="P2205" s="249"/>
      <c r="Q2205" s="249"/>
      <c r="R2205" s="249"/>
      <c r="S2205" s="249"/>
      <c r="T2205" s="250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T2205" s="251" t="s">
        <v>165</v>
      </c>
      <c r="AU2205" s="251" t="s">
        <v>85</v>
      </c>
      <c r="AV2205" s="13" t="s">
        <v>83</v>
      </c>
      <c r="AW2205" s="13" t="s">
        <v>32</v>
      </c>
      <c r="AX2205" s="13" t="s">
        <v>76</v>
      </c>
      <c r="AY2205" s="251" t="s">
        <v>156</v>
      </c>
    </row>
    <row r="2206" s="13" customFormat="1">
      <c r="A2206" s="13"/>
      <c r="B2206" s="241"/>
      <c r="C2206" s="242"/>
      <c r="D2206" s="243" t="s">
        <v>165</v>
      </c>
      <c r="E2206" s="244" t="s">
        <v>1</v>
      </c>
      <c r="F2206" s="245" t="s">
        <v>652</v>
      </c>
      <c r="G2206" s="242"/>
      <c r="H2206" s="244" t="s">
        <v>1</v>
      </c>
      <c r="I2206" s="246"/>
      <c r="J2206" s="242"/>
      <c r="K2206" s="242"/>
      <c r="L2206" s="247"/>
      <c r="M2206" s="248"/>
      <c r="N2206" s="249"/>
      <c r="O2206" s="249"/>
      <c r="P2206" s="249"/>
      <c r="Q2206" s="249"/>
      <c r="R2206" s="249"/>
      <c r="S2206" s="249"/>
      <c r="T2206" s="250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T2206" s="251" t="s">
        <v>165</v>
      </c>
      <c r="AU2206" s="251" t="s">
        <v>85</v>
      </c>
      <c r="AV2206" s="13" t="s">
        <v>83</v>
      </c>
      <c r="AW2206" s="13" t="s">
        <v>32</v>
      </c>
      <c r="AX2206" s="13" t="s">
        <v>76</v>
      </c>
      <c r="AY2206" s="251" t="s">
        <v>156</v>
      </c>
    </row>
    <row r="2207" s="14" customFormat="1">
      <c r="A2207" s="14"/>
      <c r="B2207" s="252"/>
      <c r="C2207" s="253"/>
      <c r="D2207" s="243" t="s">
        <v>165</v>
      </c>
      <c r="E2207" s="254" t="s">
        <v>1</v>
      </c>
      <c r="F2207" s="255" t="s">
        <v>929</v>
      </c>
      <c r="G2207" s="253"/>
      <c r="H2207" s="256">
        <v>2.3999999999999999</v>
      </c>
      <c r="I2207" s="257"/>
      <c r="J2207" s="253"/>
      <c r="K2207" s="253"/>
      <c r="L2207" s="258"/>
      <c r="M2207" s="259"/>
      <c r="N2207" s="260"/>
      <c r="O2207" s="260"/>
      <c r="P2207" s="260"/>
      <c r="Q2207" s="260"/>
      <c r="R2207" s="260"/>
      <c r="S2207" s="260"/>
      <c r="T2207" s="261"/>
      <c r="U2207" s="14"/>
      <c r="V2207" s="14"/>
      <c r="W2207" s="14"/>
      <c r="X2207" s="14"/>
      <c r="Y2207" s="14"/>
      <c r="Z2207" s="14"/>
      <c r="AA2207" s="14"/>
      <c r="AB2207" s="14"/>
      <c r="AC2207" s="14"/>
      <c r="AD2207" s="14"/>
      <c r="AE2207" s="14"/>
      <c r="AT2207" s="262" t="s">
        <v>165</v>
      </c>
      <c r="AU2207" s="262" t="s">
        <v>85</v>
      </c>
      <c r="AV2207" s="14" t="s">
        <v>85</v>
      </c>
      <c r="AW2207" s="14" t="s">
        <v>32</v>
      </c>
      <c r="AX2207" s="14" t="s">
        <v>76</v>
      </c>
      <c r="AY2207" s="262" t="s">
        <v>156</v>
      </c>
    </row>
    <row r="2208" s="14" customFormat="1">
      <c r="A2208" s="14"/>
      <c r="B2208" s="252"/>
      <c r="C2208" s="253"/>
      <c r="D2208" s="243" t="s">
        <v>165</v>
      </c>
      <c r="E2208" s="254" t="s">
        <v>1</v>
      </c>
      <c r="F2208" s="255" t="s">
        <v>770</v>
      </c>
      <c r="G2208" s="253"/>
      <c r="H2208" s="256">
        <v>1.5</v>
      </c>
      <c r="I2208" s="257"/>
      <c r="J2208" s="253"/>
      <c r="K2208" s="253"/>
      <c r="L2208" s="258"/>
      <c r="M2208" s="259"/>
      <c r="N2208" s="260"/>
      <c r="O2208" s="260"/>
      <c r="P2208" s="260"/>
      <c r="Q2208" s="260"/>
      <c r="R2208" s="260"/>
      <c r="S2208" s="260"/>
      <c r="T2208" s="261"/>
      <c r="U2208" s="14"/>
      <c r="V2208" s="14"/>
      <c r="W2208" s="14"/>
      <c r="X2208" s="14"/>
      <c r="Y2208" s="14"/>
      <c r="Z2208" s="14"/>
      <c r="AA2208" s="14"/>
      <c r="AB2208" s="14"/>
      <c r="AC2208" s="14"/>
      <c r="AD2208" s="14"/>
      <c r="AE2208" s="14"/>
      <c r="AT2208" s="262" t="s">
        <v>165</v>
      </c>
      <c r="AU2208" s="262" t="s">
        <v>85</v>
      </c>
      <c r="AV2208" s="14" t="s">
        <v>85</v>
      </c>
      <c r="AW2208" s="14" t="s">
        <v>32</v>
      </c>
      <c r="AX2208" s="14" t="s">
        <v>76</v>
      </c>
      <c r="AY2208" s="262" t="s">
        <v>156</v>
      </c>
    </row>
    <row r="2209" s="14" customFormat="1">
      <c r="A2209" s="14"/>
      <c r="B2209" s="252"/>
      <c r="C2209" s="253"/>
      <c r="D2209" s="243" t="s">
        <v>165</v>
      </c>
      <c r="E2209" s="254" t="s">
        <v>1</v>
      </c>
      <c r="F2209" s="255" t="s">
        <v>1833</v>
      </c>
      <c r="G2209" s="253"/>
      <c r="H2209" s="256">
        <v>0.65000000000000002</v>
      </c>
      <c r="I2209" s="257"/>
      <c r="J2209" s="253"/>
      <c r="K2209" s="253"/>
      <c r="L2209" s="258"/>
      <c r="M2209" s="259"/>
      <c r="N2209" s="260"/>
      <c r="O2209" s="260"/>
      <c r="P2209" s="260"/>
      <c r="Q2209" s="260"/>
      <c r="R2209" s="260"/>
      <c r="S2209" s="260"/>
      <c r="T2209" s="261"/>
      <c r="U2209" s="14"/>
      <c r="V2209" s="14"/>
      <c r="W2209" s="14"/>
      <c r="X2209" s="14"/>
      <c r="Y2209" s="14"/>
      <c r="Z2209" s="14"/>
      <c r="AA2209" s="14"/>
      <c r="AB2209" s="14"/>
      <c r="AC2209" s="14"/>
      <c r="AD2209" s="14"/>
      <c r="AE2209" s="14"/>
      <c r="AT2209" s="262" t="s">
        <v>165</v>
      </c>
      <c r="AU2209" s="262" t="s">
        <v>85</v>
      </c>
      <c r="AV2209" s="14" t="s">
        <v>85</v>
      </c>
      <c r="AW2209" s="14" t="s">
        <v>32</v>
      </c>
      <c r="AX2209" s="14" t="s">
        <v>76</v>
      </c>
      <c r="AY2209" s="262" t="s">
        <v>156</v>
      </c>
    </row>
    <row r="2210" s="13" customFormat="1">
      <c r="A2210" s="13"/>
      <c r="B2210" s="241"/>
      <c r="C2210" s="242"/>
      <c r="D2210" s="243" t="s">
        <v>165</v>
      </c>
      <c r="E2210" s="244" t="s">
        <v>1</v>
      </c>
      <c r="F2210" s="245" t="s">
        <v>658</v>
      </c>
      <c r="G2210" s="242"/>
      <c r="H2210" s="244" t="s">
        <v>1</v>
      </c>
      <c r="I2210" s="246"/>
      <c r="J2210" s="242"/>
      <c r="K2210" s="242"/>
      <c r="L2210" s="247"/>
      <c r="M2210" s="248"/>
      <c r="N2210" s="249"/>
      <c r="O2210" s="249"/>
      <c r="P2210" s="249"/>
      <c r="Q2210" s="249"/>
      <c r="R2210" s="249"/>
      <c r="S2210" s="249"/>
      <c r="T2210" s="250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T2210" s="251" t="s">
        <v>165</v>
      </c>
      <c r="AU2210" s="251" t="s">
        <v>85</v>
      </c>
      <c r="AV2210" s="13" t="s">
        <v>83</v>
      </c>
      <c r="AW2210" s="13" t="s">
        <v>32</v>
      </c>
      <c r="AX2210" s="13" t="s">
        <v>76</v>
      </c>
      <c r="AY2210" s="251" t="s">
        <v>156</v>
      </c>
    </row>
    <row r="2211" s="14" customFormat="1">
      <c r="A2211" s="14"/>
      <c r="B2211" s="252"/>
      <c r="C2211" s="253"/>
      <c r="D2211" s="243" t="s">
        <v>165</v>
      </c>
      <c r="E2211" s="254" t="s">
        <v>1</v>
      </c>
      <c r="F2211" s="255" t="s">
        <v>929</v>
      </c>
      <c r="G2211" s="253"/>
      <c r="H2211" s="256">
        <v>2.3999999999999999</v>
      </c>
      <c r="I2211" s="257"/>
      <c r="J2211" s="253"/>
      <c r="K2211" s="253"/>
      <c r="L2211" s="258"/>
      <c r="M2211" s="259"/>
      <c r="N2211" s="260"/>
      <c r="O2211" s="260"/>
      <c r="P2211" s="260"/>
      <c r="Q2211" s="260"/>
      <c r="R2211" s="260"/>
      <c r="S2211" s="260"/>
      <c r="T2211" s="261"/>
      <c r="U2211" s="14"/>
      <c r="V2211" s="14"/>
      <c r="W2211" s="14"/>
      <c r="X2211" s="14"/>
      <c r="Y2211" s="14"/>
      <c r="Z2211" s="14"/>
      <c r="AA2211" s="14"/>
      <c r="AB2211" s="14"/>
      <c r="AC2211" s="14"/>
      <c r="AD2211" s="14"/>
      <c r="AE2211" s="14"/>
      <c r="AT2211" s="262" t="s">
        <v>165</v>
      </c>
      <c r="AU2211" s="262" t="s">
        <v>85</v>
      </c>
      <c r="AV2211" s="14" t="s">
        <v>85</v>
      </c>
      <c r="AW2211" s="14" t="s">
        <v>32</v>
      </c>
      <c r="AX2211" s="14" t="s">
        <v>76</v>
      </c>
      <c r="AY2211" s="262" t="s">
        <v>156</v>
      </c>
    </row>
    <row r="2212" s="14" customFormat="1">
      <c r="A2212" s="14"/>
      <c r="B2212" s="252"/>
      <c r="C2212" s="253"/>
      <c r="D2212" s="243" t="s">
        <v>165</v>
      </c>
      <c r="E2212" s="254" t="s">
        <v>1</v>
      </c>
      <c r="F2212" s="255" t="s">
        <v>770</v>
      </c>
      <c r="G2212" s="253"/>
      <c r="H2212" s="256">
        <v>1.5</v>
      </c>
      <c r="I2212" s="257"/>
      <c r="J2212" s="253"/>
      <c r="K2212" s="253"/>
      <c r="L2212" s="258"/>
      <c r="M2212" s="259"/>
      <c r="N2212" s="260"/>
      <c r="O2212" s="260"/>
      <c r="P2212" s="260"/>
      <c r="Q2212" s="260"/>
      <c r="R2212" s="260"/>
      <c r="S2212" s="260"/>
      <c r="T2212" s="261"/>
      <c r="U2212" s="14"/>
      <c r="V2212" s="14"/>
      <c r="W2212" s="14"/>
      <c r="X2212" s="14"/>
      <c r="Y2212" s="14"/>
      <c r="Z2212" s="14"/>
      <c r="AA2212" s="14"/>
      <c r="AB2212" s="14"/>
      <c r="AC2212" s="14"/>
      <c r="AD2212" s="14"/>
      <c r="AE2212" s="14"/>
      <c r="AT2212" s="262" t="s">
        <v>165</v>
      </c>
      <c r="AU2212" s="262" t="s">
        <v>85</v>
      </c>
      <c r="AV2212" s="14" t="s">
        <v>85</v>
      </c>
      <c r="AW2212" s="14" t="s">
        <v>32</v>
      </c>
      <c r="AX2212" s="14" t="s">
        <v>76</v>
      </c>
      <c r="AY2212" s="262" t="s">
        <v>156</v>
      </c>
    </row>
    <row r="2213" s="14" customFormat="1">
      <c r="A2213" s="14"/>
      <c r="B2213" s="252"/>
      <c r="C2213" s="253"/>
      <c r="D2213" s="243" t="s">
        <v>165</v>
      </c>
      <c r="E2213" s="254" t="s">
        <v>1</v>
      </c>
      <c r="F2213" s="255" t="s">
        <v>1833</v>
      </c>
      <c r="G2213" s="253"/>
      <c r="H2213" s="256">
        <v>0.65000000000000002</v>
      </c>
      <c r="I2213" s="257"/>
      <c r="J2213" s="253"/>
      <c r="K2213" s="253"/>
      <c r="L2213" s="258"/>
      <c r="M2213" s="259"/>
      <c r="N2213" s="260"/>
      <c r="O2213" s="260"/>
      <c r="P2213" s="260"/>
      <c r="Q2213" s="260"/>
      <c r="R2213" s="260"/>
      <c r="S2213" s="260"/>
      <c r="T2213" s="261"/>
      <c r="U2213" s="14"/>
      <c r="V2213" s="14"/>
      <c r="W2213" s="14"/>
      <c r="X2213" s="14"/>
      <c r="Y2213" s="14"/>
      <c r="Z2213" s="14"/>
      <c r="AA2213" s="14"/>
      <c r="AB2213" s="14"/>
      <c r="AC2213" s="14"/>
      <c r="AD2213" s="14"/>
      <c r="AE2213" s="14"/>
      <c r="AT2213" s="262" t="s">
        <v>165</v>
      </c>
      <c r="AU2213" s="262" t="s">
        <v>85</v>
      </c>
      <c r="AV2213" s="14" t="s">
        <v>85</v>
      </c>
      <c r="AW2213" s="14" t="s">
        <v>32</v>
      </c>
      <c r="AX2213" s="14" t="s">
        <v>76</v>
      </c>
      <c r="AY2213" s="262" t="s">
        <v>156</v>
      </c>
    </row>
    <row r="2214" s="15" customFormat="1">
      <c r="A2214" s="15"/>
      <c r="B2214" s="263"/>
      <c r="C2214" s="264"/>
      <c r="D2214" s="243" t="s">
        <v>165</v>
      </c>
      <c r="E2214" s="265" t="s">
        <v>1</v>
      </c>
      <c r="F2214" s="266" t="s">
        <v>168</v>
      </c>
      <c r="G2214" s="264"/>
      <c r="H2214" s="267">
        <v>26.399999999999995</v>
      </c>
      <c r="I2214" s="268"/>
      <c r="J2214" s="264"/>
      <c r="K2214" s="264"/>
      <c r="L2214" s="269"/>
      <c r="M2214" s="270"/>
      <c r="N2214" s="271"/>
      <c r="O2214" s="271"/>
      <c r="P2214" s="271"/>
      <c r="Q2214" s="271"/>
      <c r="R2214" s="271"/>
      <c r="S2214" s="271"/>
      <c r="T2214" s="272"/>
      <c r="U2214" s="15"/>
      <c r="V2214" s="15"/>
      <c r="W2214" s="15"/>
      <c r="X2214" s="15"/>
      <c r="Y2214" s="15"/>
      <c r="Z2214" s="15"/>
      <c r="AA2214" s="15"/>
      <c r="AB2214" s="15"/>
      <c r="AC2214" s="15"/>
      <c r="AD2214" s="15"/>
      <c r="AE2214" s="15"/>
      <c r="AT2214" s="273" t="s">
        <v>165</v>
      </c>
      <c r="AU2214" s="273" t="s">
        <v>85</v>
      </c>
      <c r="AV2214" s="15" t="s">
        <v>163</v>
      </c>
      <c r="AW2214" s="15" t="s">
        <v>32</v>
      </c>
      <c r="AX2214" s="15" t="s">
        <v>83</v>
      </c>
      <c r="AY2214" s="273" t="s">
        <v>156</v>
      </c>
    </row>
    <row r="2215" s="2" customFormat="1" ht="16.5" customHeight="1">
      <c r="A2215" s="38"/>
      <c r="B2215" s="39"/>
      <c r="C2215" s="277" t="s">
        <v>1834</v>
      </c>
      <c r="D2215" s="277" t="s">
        <v>355</v>
      </c>
      <c r="E2215" s="278" t="s">
        <v>1835</v>
      </c>
      <c r="F2215" s="279" t="s">
        <v>1836</v>
      </c>
      <c r="G2215" s="280" t="s">
        <v>235</v>
      </c>
      <c r="H2215" s="281">
        <v>27.719999999999999</v>
      </c>
      <c r="I2215" s="282"/>
      <c r="J2215" s="283">
        <f>ROUND(I2215*H2215,2)</f>
        <v>0</v>
      </c>
      <c r="K2215" s="284"/>
      <c r="L2215" s="285"/>
      <c r="M2215" s="286" t="s">
        <v>1</v>
      </c>
      <c r="N2215" s="287" t="s">
        <v>41</v>
      </c>
      <c r="O2215" s="91"/>
      <c r="P2215" s="237">
        <f>O2215*H2215</f>
        <v>0</v>
      </c>
      <c r="Q2215" s="237">
        <v>0.00032000000000000003</v>
      </c>
      <c r="R2215" s="237">
        <f>Q2215*H2215</f>
        <v>0.0088704000000000005</v>
      </c>
      <c r="S2215" s="237">
        <v>0</v>
      </c>
      <c r="T2215" s="238">
        <f>S2215*H2215</f>
        <v>0</v>
      </c>
      <c r="U2215" s="38"/>
      <c r="V2215" s="38"/>
      <c r="W2215" s="38"/>
      <c r="X2215" s="38"/>
      <c r="Y2215" s="38"/>
      <c r="Z2215" s="38"/>
      <c r="AA2215" s="38"/>
      <c r="AB2215" s="38"/>
      <c r="AC2215" s="38"/>
      <c r="AD2215" s="38"/>
      <c r="AE2215" s="38"/>
      <c r="AR2215" s="239" t="s">
        <v>501</v>
      </c>
      <c r="AT2215" s="239" t="s">
        <v>355</v>
      </c>
      <c r="AU2215" s="239" t="s">
        <v>85</v>
      </c>
      <c r="AY2215" s="17" t="s">
        <v>156</v>
      </c>
      <c r="BE2215" s="240">
        <f>IF(N2215="základní",J2215,0)</f>
        <v>0</v>
      </c>
      <c r="BF2215" s="240">
        <f>IF(N2215="snížená",J2215,0)</f>
        <v>0</v>
      </c>
      <c r="BG2215" s="240">
        <f>IF(N2215="zákl. přenesená",J2215,0)</f>
        <v>0</v>
      </c>
      <c r="BH2215" s="240">
        <f>IF(N2215="sníž. přenesená",J2215,0)</f>
        <v>0</v>
      </c>
      <c r="BI2215" s="240">
        <f>IF(N2215="nulová",J2215,0)</f>
        <v>0</v>
      </c>
      <c r="BJ2215" s="17" t="s">
        <v>83</v>
      </c>
      <c r="BK2215" s="240">
        <f>ROUND(I2215*H2215,2)</f>
        <v>0</v>
      </c>
      <c r="BL2215" s="17" t="s">
        <v>222</v>
      </c>
      <c r="BM2215" s="239" t="s">
        <v>1837</v>
      </c>
    </row>
    <row r="2216" s="14" customFormat="1">
      <c r="A2216" s="14"/>
      <c r="B2216" s="252"/>
      <c r="C2216" s="253"/>
      <c r="D2216" s="243" t="s">
        <v>165</v>
      </c>
      <c r="E2216" s="253"/>
      <c r="F2216" s="255" t="s">
        <v>1838</v>
      </c>
      <c r="G2216" s="253"/>
      <c r="H2216" s="256">
        <v>27.719999999999999</v>
      </c>
      <c r="I2216" s="257"/>
      <c r="J2216" s="253"/>
      <c r="K2216" s="253"/>
      <c r="L2216" s="258"/>
      <c r="M2216" s="259"/>
      <c r="N2216" s="260"/>
      <c r="O2216" s="260"/>
      <c r="P2216" s="260"/>
      <c r="Q2216" s="260"/>
      <c r="R2216" s="260"/>
      <c r="S2216" s="260"/>
      <c r="T2216" s="261"/>
      <c r="U2216" s="14"/>
      <c r="V2216" s="14"/>
      <c r="W2216" s="14"/>
      <c r="X2216" s="14"/>
      <c r="Y2216" s="14"/>
      <c r="Z2216" s="14"/>
      <c r="AA2216" s="14"/>
      <c r="AB2216" s="14"/>
      <c r="AC2216" s="14"/>
      <c r="AD2216" s="14"/>
      <c r="AE2216" s="14"/>
      <c r="AT2216" s="262" t="s">
        <v>165</v>
      </c>
      <c r="AU2216" s="262" t="s">
        <v>85</v>
      </c>
      <c r="AV2216" s="14" t="s">
        <v>85</v>
      </c>
      <c r="AW2216" s="14" t="s">
        <v>4</v>
      </c>
      <c r="AX2216" s="14" t="s">
        <v>83</v>
      </c>
      <c r="AY2216" s="262" t="s">
        <v>156</v>
      </c>
    </row>
    <row r="2217" s="2" customFormat="1" ht="16.5" customHeight="1">
      <c r="A2217" s="38"/>
      <c r="B2217" s="39"/>
      <c r="C2217" s="227" t="s">
        <v>1839</v>
      </c>
      <c r="D2217" s="227" t="s">
        <v>159</v>
      </c>
      <c r="E2217" s="228" t="s">
        <v>1840</v>
      </c>
      <c r="F2217" s="229" t="s">
        <v>1841</v>
      </c>
      <c r="G2217" s="230" t="s">
        <v>235</v>
      </c>
      <c r="H2217" s="231">
        <v>32.799999999999997</v>
      </c>
      <c r="I2217" s="232"/>
      <c r="J2217" s="233">
        <f>ROUND(I2217*H2217,2)</f>
        <v>0</v>
      </c>
      <c r="K2217" s="234"/>
      <c r="L2217" s="44"/>
      <c r="M2217" s="235" t="s">
        <v>1</v>
      </c>
      <c r="N2217" s="236" t="s">
        <v>41</v>
      </c>
      <c r="O2217" s="91"/>
      <c r="P2217" s="237">
        <f>O2217*H2217</f>
        <v>0</v>
      </c>
      <c r="Q2217" s="237">
        <v>9.0000000000000006E-05</v>
      </c>
      <c r="R2217" s="237">
        <f>Q2217*H2217</f>
        <v>0.0029519999999999998</v>
      </c>
      <c r="S2217" s="237">
        <v>0</v>
      </c>
      <c r="T2217" s="238">
        <f>S2217*H2217</f>
        <v>0</v>
      </c>
      <c r="U2217" s="38"/>
      <c r="V2217" s="38"/>
      <c r="W2217" s="38"/>
      <c r="X2217" s="38"/>
      <c r="Y2217" s="38"/>
      <c r="Z2217" s="38"/>
      <c r="AA2217" s="38"/>
      <c r="AB2217" s="38"/>
      <c r="AC2217" s="38"/>
      <c r="AD2217" s="38"/>
      <c r="AE2217" s="38"/>
      <c r="AR2217" s="239" t="s">
        <v>222</v>
      </c>
      <c r="AT2217" s="239" t="s">
        <v>159</v>
      </c>
      <c r="AU2217" s="239" t="s">
        <v>85</v>
      </c>
      <c r="AY2217" s="17" t="s">
        <v>156</v>
      </c>
      <c r="BE2217" s="240">
        <f>IF(N2217="základní",J2217,0)</f>
        <v>0</v>
      </c>
      <c r="BF2217" s="240">
        <f>IF(N2217="snížená",J2217,0)</f>
        <v>0</v>
      </c>
      <c r="BG2217" s="240">
        <f>IF(N2217="zákl. přenesená",J2217,0)</f>
        <v>0</v>
      </c>
      <c r="BH2217" s="240">
        <f>IF(N2217="sníž. přenesená",J2217,0)</f>
        <v>0</v>
      </c>
      <c r="BI2217" s="240">
        <f>IF(N2217="nulová",J2217,0)</f>
        <v>0</v>
      </c>
      <c r="BJ2217" s="17" t="s">
        <v>83</v>
      </c>
      <c r="BK2217" s="240">
        <f>ROUND(I2217*H2217,2)</f>
        <v>0</v>
      </c>
      <c r="BL2217" s="17" t="s">
        <v>222</v>
      </c>
      <c r="BM2217" s="239" t="s">
        <v>1842</v>
      </c>
    </row>
    <row r="2218" s="13" customFormat="1">
      <c r="A2218" s="13"/>
      <c r="B2218" s="241"/>
      <c r="C2218" s="242"/>
      <c r="D2218" s="243" t="s">
        <v>165</v>
      </c>
      <c r="E2218" s="244" t="s">
        <v>1</v>
      </c>
      <c r="F2218" s="245" t="s">
        <v>181</v>
      </c>
      <c r="G2218" s="242"/>
      <c r="H2218" s="244" t="s">
        <v>1</v>
      </c>
      <c r="I2218" s="246"/>
      <c r="J2218" s="242"/>
      <c r="K2218" s="242"/>
      <c r="L2218" s="247"/>
      <c r="M2218" s="248"/>
      <c r="N2218" s="249"/>
      <c r="O2218" s="249"/>
      <c r="P2218" s="249"/>
      <c r="Q2218" s="249"/>
      <c r="R2218" s="249"/>
      <c r="S2218" s="249"/>
      <c r="T2218" s="250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T2218" s="251" t="s">
        <v>165</v>
      </c>
      <c r="AU2218" s="251" t="s">
        <v>85</v>
      </c>
      <c r="AV2218" s="13" t="s">
        <v>83</v>
      </c>
      <c r="AW2218" s="13" t="s">
        <v>32</v>
      </c>
      <c r="AX2218" s="13" t="s">
        <v>76</v>
      </c>
      <c r="AY2218" s="251" t="s">
        <v>156</v>
      </c>
    </row>
    <row r="2219" s="13" customFormat="1">
      <c r="A2219" s="13"/>
      <c r="B2219" s="241"/>
      <c r="C2219" s="242"/>
      <c r="D2219" s="243" t="s">
        <v>165</v>
      </c>
      <c r="E2219" s="244" t="s">
        <v>1</v>
      </c>
      <c r="F2219" s="245" t="s">
        <v>638</v>
      </c>
      <c r="G2219" s="242"/>
      <c r="H2219" s="244" t="s">
        <v>1</v>
      </c>
      <c r="I2219" s="246"/>
      <c r="J2219" s="242"/>
      <c r="K2219" s="242"/>
      <c r="L2219" s="247"/>
      <c r="M2219" s="248"/>
      <c r="N2219" s="249"/>
      <c r="O2219" s="249"/>
      <c r="P2219" s="249"/>
      <c r="Q2219" s="249"/>
      <c r="R2219" s="249"/>
      <c r="S2219" s="249"/>
      <c r="T2219" s="250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T2219" s="251" t="s">
        <v>165</v>
      </c>
      <c r="AU2219" s="251" t="s">
        <v>85</v>
      </c>
      <c r="AV2219" s="13" t="s">
        <v>83</v>
      </c>
      <c r="AW2219" s="13" t="s">
        <v>32</v>
      </c>
      <c r="AX2219" s="13" t="s">
        <v>76</v>
      </c>
      <c r="AY2219" s="251" t="s">
        <v>156</v>
      </c>
    </row>
    <row r="2220" s="14" customFormat="1">
      <c r="A2220" s="14"/>
      <c r="B2220" s="252"/>
      <c r="C2220" s="253"/>
      <c r="D2220" s="243" t="s">
        <v>165</v>
      </c>
      <c r="E2220" s="254" t="s">
        <v>1</v>
      </c>
      <c r="F2220" s="255" t="s">
        <v>1832</v>
      </c>
      <c r="G2220" s="253"/>
      <c r="H2220" s="256">
        <v>8.4000000000000004</v>
      </c>
      <c r="I2220" s="257"/>
      <c r="J2220" s="253"/>
      <c r="K2220" s="253"/>
      <c r="L2220" s="258"/>
      <c r="M2220" s="259"/>
      <c r="N2220" s="260"/>
      <c r="O2220" s="260"/>
      <c r="P2220" s="260"/>
      <c r="Q2220" s="260"/>
      <c r="R2220" s="260"/>
      <c r="S2220" s="260"/>
      <c r="T2220" s="261"/>
      <c r="U2220" s="14"/>
      <c r="V2220" s="14"/>
      <c r="W2220" s="14"/>
      <c r="X2220" s="14"/>
      <c r="Y2220" s="14"/>
      <c r="Z2220" s="14"/>
      <c r="AA2220" s="14"/>
      <c r="AB2220" s="14"/>
      <c r="AC2220" s="14"/>
      <c r="AD2220" s="14"/>
      <c r="AE2220" s="14"/>
      <c r="AT2220" s="262" t="s">
        <v>165</v>
      </c>
      <c r="AU2220" s="262" t="s">
        <v>85</v>
      </c>
      <c r="AV2220" s="14" t="s">
        <v>85</v>
      </c>
      <c r="AW2220" s="14" t="s">
        <v>32</v>
      </c>
      <c r="AX2220" s="14" t="s">
        <v>76</v>
      </c>
      <c r="AY2220" s="262" t="s">
        <v>156</v>
      </c>
    </row>
    <row r="2221" s="14" customFormat="1">
      <c r="A2221" s="14"/>
      <c r="B2221" s="252"/>
      <c r="C2221" s="253"/>
      <c r="D2221" s="243" t="s">
        <v>165</v>
      </c>
      <c r="E2221" s="254" t="s">
        <v>1</v>
      </c>
      <c r="F2221" s="255" t="s">
        <v>85</v>
      </c>
      <c r="G2221" s="253"/>
      <c r="H2221" s="256">
        <v>2</v>
      </c>
      <c r="I2221" s="257"/>
      <c r="J2221" s="253"/>
      <c r="K2221" s="253"/>
      <c r="L2221" s="258"/>
      <c r="M2221" s="259"/>
      <c r="N2221" s="260"/>
      <c r="O2221" s="260"/>
      <c r="P2221" s="260"/>
      <c r="Q2221" s="260"/>
      <c r="R2221" s="260"/>
      <c r="S2221" s="260"/>
      <c r="T2221" s="261"/>
      <c r="U2221" s="14"/>
      <c r="V2221" s="14"/>
      <c r="W2221" s="14"/>
      <c r="X2221" s="14"/>
      <c r="Y2221" s="14"/>
      <c r="Z2221" s="14"/>
      <c r="AA2221" s="14"/>
      <c r="AB2221" s="14"/>
      <c r="AC2221" s="14"/>
      <c r="AD2221" s="14"/>
      <c r="AE2221" s="14"/>
      <c r="AT2221" s="262" t="s">
        <v>165</v>
      </c>
      <c r="AU2221" s="262" t="s">
        <v>85</v>
      </c>
      <c r="AV2221" s="14" t="s">
        <v>85</v>
      </c>
      <c r="AW2221" s="14" t="s">
        <v>32</v>
      </c>
      <c r="AX2221" s="14" t="s">
        <v>76</v>
      </c>
      <c r="AY2221" s="262" t="s">
        <v>156</v>
      </c>
    </row>
    <row r="2222" s="14" customFormat="1">
      <c r="A2222" s="14"/>
      <c r="B2222" s="252"/>
      <c r="C2222" s="253"/>
      <c r="D2222" s="243" t="s">
        <v>165</v>
      </c>
      <c r="E2222" s="254" t="s">
        <v>1</v>
      </c>
      <c r="F2222" s="255" t="s">
        <v>1831</v>
      </c>
      <c r="G2222" s="253"/>
      <c r="H2222" s="256">
        <v>0.59999999999999998</v>
      </c>
      <c r="I2222" s="257"/>
      <c r="J2222" s="253"/>
      <c r="K2222" s="253"/>
      <c r="L2222" s="258"/>
      <c r="M2222" s="259"/>
      <c r="N2222" s="260"/>
      <c r="O2222" s="260"/>
      <c r="P2222" s="260"/>
      <c r="Q2222" s="260"/>
      <c r="R2222" s="260"/>
      <c r="S2222" s="260"/>
      <c r="T2222" s="261"/>
      <c r="U2222" s="14"/>
      <c r="V2222" s="14"/>
      <c r="W2222" s="14"/>
      <c r="X2222" s="14"/>
      <c r="Y2222" s="14"/>
      <c r="Z2222" s="14"/>
      <c r="AA2222" s="14"/>
      <c r="AB2222" s="14"/>
      <c r="AC2222" s="14"/>
      <c r="AD2222" s="14"/>
      <c r="AE2222" s="14"/>
      <c r="AT2222" s="262" t="s">
        <v>165</v>
      </c>
      <c r="AU2222" s="262" t="s">
        <v>85</v>
      </c>
      <c r="AV2222" s="14" t="s">
        <v>85</v>
      </c>
      <c r="AW2222" s="14" t="s">
        <v>32</v>
      </c>
      <c r="AX2222" s="14" t="s">
        <v>76</v>
      </c>
      <c r="AY2222" s="262" t="s">
        <v>156</v>
      </c>
    </row>
    <row r="2223" s="13" customFormat="1">
      <c r="A2223" s="13"/>
      <c r="B2223" s="241"/>
      <c r="C2223" s="242"/>
      <c r="D2223" s="243" t="s">
        <v>165</v>
      </c>
      <c r="E2223" s="244" t="s">
        <v>1</v>
      </c>
      <c r="F2223" s="245" t="s">
        <v>644</v>
      </c>
      <c r="G2223" s="242"/>
      <c r="H2223" s="244" t="s">
        <v>1</v>
      </c>
      <c r="I2223" s="246"/>
      <c r="J2223" s="242"/>
      <c r="K2223" s="242"/>
      <c r="L2223" s="247"/>
      <c r="M2223" s="248"/>
      <c r="N2223" s="249"/>
      <c r="O2223" s="249"/>
      <c r="P2223" s="249"/>
      <c r="Q2223" s="249"/>
      <c r="R2223" s="249"/>
      <c r="S2223" s="249"/>
      <c r="T2223" s="250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T2223" s="251" t="s">
        <v>165</v>
      </c>
      <c r="AU2223" s="251" t="s">
        <v>85</v>
      </c>
      <c r="AV2223" s="13" t="s">
        <v>83</v>
      </c>
      <c r="AW2223" s="13" t="s">
        <v>32</v>
      </c>
      <c r="AX2223" s="13" t="s">
        <v>76</v>
      </c>
      <c r="AY2223" s="251" t="s">
        <v>156</v>
      </c>
    </row>
    <row r="2224" s="14" customFormat="1">
      <c r="A2224" s="14"/>
      <c r="B2224" s="252"/>
      <c r="C2224" s="253"/>
      <c r="D2224" s="243" t="s">
        <v>165</v>
      </c>
      <c r="E2224" s="254" t="s">
        <v>1</v>
      </c>
      <c r="F2224" s="255" t="s">
        <v>1843</v>
      </c>
      <c r="G2224" s="253"/>
      <c r="H2224" s="256">
        <v>16.800000000000001</v>
      </c>
      <c r="I2224" s="257"/>
      <c r="J2224" s="253"/>
      <c r="K2224" s="253"/>
      <c r="L2224" s="258"/>
      <c r="M2224" s="259"/>
      <c r="N2224" s="260"/>
      <c r="O2224" s="260"/>
      <c r="P2224" s="260"/>
      <c r="Q2224" s="260"/>
      <c r="R2224" s="260"/>
      <c r="S2224" s="260"/>
      <c r="T2224" s="261"/>
      <c r="U2224" s="14"/>
      <c r="V2224" s="14"/>
      <c r="W2224" s="14"/>
      <c r="X2224" s="14"/>
      <c r="Y2224" s="14"/>
      <c r="Z2224" s="14"/>
      <c r="AA2224" s="14"/>
      <c r="AB2224" s="14"/>
      <c r="AC2224" s="14"/>
      <c r="AD2224" s="14"/>
      <c r="AE2224" s="14"/>
      <c r="AT2224" s="262" t="s">
        <v>165</v>
      </c>
      <c r="AU2224" s="262" t="s">
        <v>85</v>
      </c>
      <c r="AV2224" s="14" t="s">
        <v>85</v>
      </c>
      <c r="AW2224" s="14" t="s">
        <v>32</v>
      </c>
      <c r="AX2224" s="14" t="s">
        <v>76</v>
      </c>
      <c r="AY2224" s="262" t="s">
        <v>156</v>
      </c>
    </row>
    <row r="2225" s="14" customFormat="1">
      <c r="A2225" s="14"/>
      <c r="B2225" s="252"/>
      <c r="C2225" s="253"/>
      <c r="D2225" s="243" t="s">
        <v>165</v>
      </c>
      <c r="E2225" s="254" t="s">
        <v>1</v>
      </c>
      <c r="F2225" s="255" t="s">
        <v>85</v>
      </c>
      <c r="G2225" s="253"/>
      <c r="H2225" s="256">
        <v>2</v>
      </c>
      <c r="I2225" s="257"/>
      <c r="J2225" s="253"/>
      <c r="K2225" s="253"/>
      <c r="L2225" s="258"/>
      <c r="M2225" s="259"/>
      <c r="N2225" s="260"/>
      <c r="O2225" s="260"/>
      <c r="P2225" s="260"/>
      <c r="Q2225" s="260"/>
      <c r="R2225" s="260"/>
      <c r="S2225" s="260"/>
      <c r="T2225" s="261"/>
      <c r="U2225" s="14"/>
      <c r="V2225" s="14"/>
      <c r="W2225" s="14"/>
      <c r="X2225" s="14"/>
      <c r="Y2225" s="14"/>
      <c r="Z2225" s="14"/>
      <c r="AA2225" s="14"/>
      <c r="AB2225" s="14"/>
      <c r="AC2225" s="14"/>
      <c r="AD2225" s="14"/>
      <c r="AE2225" s="14"/>
      <c r="AT2225" s="262" t="s">
        <v>165</v>
      </c>
      <c r="AU2225" s="262" t="s">
        <v>85</v>
      </c>
      <c r="AV2225" s="14" t="s">
        <v>85</v>
      </c>
      <c r="AW2225" s="14" t="s">
        <v>32</v>
      </c>
      <c r="AX2225" s="14" t="s">
        <v>76</v>
      </c>
      <c r="AY2225" s="262" t="s">
        <v>156</v>
      </c>
    </row>
    <row r="2226" s="14" customFormat="1">
      <c r="A2226" s="14"/>
      <c r="B2226" s="252"/>
      <c r="C2226" s="253"/>
      <c r="D2226" s="243" t="s">
        <v>165</v>
      </c>
      <c r="E2226" s="254" t="s">
        <v>1</v>
      </c>
      <c r="F2226" s="255" t="s">
        <v>1831</v>
      </c>
      <c r="G2226" s="253"/>
      <c r="H2226" s="256">
        <v>0.59999999999999998</v>
      </c>
      <c r="I2226" s="257"/>
      <c r="J2226" s="253"/>
      <c r="K2226" s="253"/>
      <c r="L2226" s="258"/>
      <c r="M2226" s="259"/>
      <c r="N2226" s="260"/>
      <c r="O2226" s="260"/>
      <c r="P2226" s="260"/>
      <c r="Q2226" s="260"/>
      <c r="R2226" s="260"/>
      <c r="S2226" s="260"/>
      <c r="T2226" s="261"/>
      <c r="U2226" s="14"/>
      <c r="V2226" s="14"/>
      <c r="W2226" s="14"/>
      <c r="X2226" s="14"/>
      <c r="Y2226" s="14"/>
      <c r="Z2226" s="14"/>
      <c r="AA2226" s="14"/>
      <c r="AB2226" s="14"/>
      <c r="AC2226" s="14"/>
      <c r="AD2226" s="14"/>
      <c r="AE2226" s="14"/>
      <c r="AT2226" s="262" t="s">
        <v>165</v>
      </c>
      <c r="AU2226" s="262" t="s">
        <v>85</v>
      </c>
      <c r="AV2226" s="14" t="s">
        <v>85</v>
      </c>
      <c r="AW2226" s="14" t="s">
        <v>32</v>
      </c>
      <c r="AX2226" s="14" t="s">
        <v>76</v>
      </c>
      <c r="AY2226" s="262" t="s">
        <v>156</v>
      </c>
    </row>
    <row r="2227" s="13" customFormat="1">
      <c r="A2227" s="13"/>
      <c r="B2227" s="241"/>
      <c r="C2227" s="242"/>
      <c r="D2227" s="243" t="s">
        <v>165</v>
      </c>
      <c r="E2227" s="244" t="s">
        <v>1</v>
      </c>
      <c r="F2227" s="245" t="s">
        <v>185</v>
      </c>
      <c r="G2227" s="242"/>
      <c r="H2227" s="244" t="s">
        <v>1</v>
      </c>
      <c r="I2227" s="246"/>
      <c r="J2227" s="242"/>
      <c r="K2227" s="242"/>
      <c r="L2227" s="247"/>
      <c r="M2227" s="248"/>
      <c r="N2227" s="249"/>
      <c r="O2227" s="249"/>
      <c r="P2227" s="249"/>
      <c r="Q2227" s="249"/>
      <c r="R2227" s="249"/>
      <c r="S2227" s="249"/>
      <c r="T2227" s="250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T2227" s="251" t="s">
        <v>165</v>
      </c>
      <c r="AU2227" s="251" t="s">
        <v>85</v>
      </c>
      <c r="AV2227" s="13" t="s">
        <v>83</v>
      </c>
      <c r="AW2227" s="13" t="s">
        <v>32</v>
      </c>
      <c r="AX2227" s="13" t="s">
        <v>76</v>
      </c>
      <c r="AY2227" s="251" t="s">
        <v>156</v>
      </c>
    </row>
    <row r="2228" s="13" customFormat="1">
      <c r="A2228" s="13"/>
      <c r="B2228" s="241"/>
      <c r="C2228" s="242"/>
      <c r="D2228" s="243" t="s">
        <v>165</v>
      </c>
      <c r="E2228" s="244" t="s">
        <v>1</v>
      </c>
      <c r="F2228" s="245" t="s">
        <v>652</v>
      </c>
      <c r="G2228" s="242"/>
      <c r="H2228" s="244" t="s">
        <v>1</v>
      </c>
      <c r="I2228" s="246"/>
      <c r="J2228" s="242"/>
      <c r="K2228" s="242"/>
      <c r="L2228" s="247"/>
      <c r="M2228" s="248"/>
      <c r="N2228" s="249"/>
      <c r="O2228" s="249"/>
      <c r="P2228" s="249"/>
      <c r="Q2228" s="249"/>
      <c r="R2228" s="249"/>
      <c r="S2228" s="249"/>
      <c r="T2228" s="250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T2228" s="251" t="s">
        <v>165</v>
      </c>
      <c r="AU2228" s="251" t="s">
        <v>85</v>
      </c>
      <c r="AV2228" s="13" t="s">
        <v>83</v>
      </c>
      <c r="AW2228" s="13" t="s">
        <v>32</v>
      </c>
      <c r="AX2228" s="13" t="s">
        <v>76</v>
      </c>
      <c r="AY2228" s="251" t="s">
        <v>156</v>
      </c>
    </row>
    <row r="2229" s="14" customFormat="1">
      <c r="A2229" s="14"/>
      <c r="B2229" s="252"/>
      <c r="C2229" s="253"/>
      <c r="D2229" s="243" t="s">
        <v>165</v>
      </c>
      <c r="E2229" s="254" t="s">
        <v>1</v>
      </c>
      <c r="F2229" s="255" t="s">
        <v>1844</v>
      </c>
      <c r="G2229" s="253"/>
      <c r="H2229" s="256">
        <v>1.2</v>
      </c>
      <c r="I2229" s="257"/>
      <c r="J2229" s="253"/>
      <c r="K2229" s="253"/>
      <c r="L2229" s="258"/>
      <c r="M2229" s="259"/>
      <c r="N2229" s="260"/>
      <c r="O2229" s="260"/>
      <c r="P2229" s="260"/>
      <c r="Q2229" s="260"/>
      <c r="R2229" s="260"/>
      <c r="S2229" s="260"/>
      <c r="T2229" s="261"/>
      <c r="U2229" s="14"/>
      <c r="V2229" s="14"/>
      <c r="W2229" s="14"/>
      <c r="X2229" s="14"/>
      <c r="Y2229" s="14"/>
      <c r="Z2229" s="14"/>
      <c r="AA2229" s="14"/>
      <c r="AB2229" s="14"/>
      <c r="AC2229" s="14"/>
      <c r="AD2229" s="14"/>
      <c r="AE2229" s="14"/>
      <c r="AT2229" s="262" t="s">
        <v>165</v>
      </c>
      <c r="AU2229" s="262" t="s">
        <v>85</v>
      </c>
      <c r="AV2229" s="14" t="s">
        <v>85</v>
      </c>
      <c r="AW2229" s="14" t="s">
        <v>32</v>
      </c>
      <c r="AX2229" s="14" t="s">
        <v>76</v>
      </c>
      <c r="AY2229" s="262" t="s">
        <v>156</v>
      </c>
    </row>
    <row r="2230" s="13" customFormat="1">
      <c r="A2230" s="13"/>
      <c r="B2230" s="241"/>
      <c r="C2230" s="242"/>
      <c r="D2230" s="243" t="s">
        <v>165</v>
      </c>
      <c r="E2230" s="244" t="s">
        <v>1</v>
      </c>
      <c r="F2230" s="245" t="s">
        <v>658</v>
      </c>
      <c r="G2230" s="242"/>
      <c r="H2230" s="244" t="s">
        <v>1</v>
      </c>
      <c r="I2230" s="246"/>
      <c r="J2230" s="242"/>
      <c r="K2230" s="242"/>
      <c r="L2230" s="247"/>
      <c r="M2230" s="248"/>
      <c r="N2230" s="249"/>
      <c r="O2230" s="249"/>
      <c r="P2230" s="249"/>
      <c r="Q2230" s="249"/>
      <c r="R2230" s="249"/>
      <c r="S2230" s="249"/>
      <c r="T2230" s="250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T2230" s="251" t="s">
        <v>165</v>
      </c>
      <c r="AU2230" s="251" t="s">
        <v>85</v>
      </c>
      <c r="AV2230" s="13" t="s">
        <v>83</v>
      </c>
      <c r="AW2230" s="13" t="s">
        <v>32</v>
      </c>
      <c r="AX2230" s="13" t="s">
        <v>76</v>
      </c>
      <c r="AY2230" s="251" t="s">
        <v>156</v>
      </c>
    </row>
    <row r="2231" s="14" customFormat="1">
      <c r="A2231" s="14"/>
      <c r="B2231" s="252"/>
      <c r="C2231" s="253"/>
      <c r="D2231" s="243" t="s">
        <v>165</v>
      </c>
      <c r="E2231" s="254" t="s">
        <v>1</v>
      </c>
      <c r="F2231" s="255" t="s">
        <v>1844</v>
      </c>
      <c r="G2231" s="253"/>
      <c r="H2231" s="256">
        <v>1.2</v>
      </c>
      <c r="I2231" s="257"/>
      <c r="J2231" s="253"/>
      <c r="K2231" s="253"/>
      <c r="L2231" s="258"/>
      <c r="M2231" s="259"/>
      <c r="N2231" s="260"/>
      <c r="O2231" s="260"/>
      <c r="P2231" s="260"/>
      <c r="Q2231" s="260"/>
      <c r="R2231" s="260"/>
      <c r="S2231" s="260"/>
      <c r="T2231" s="261"/>
      <c r="U2231" s="14"/>
      <c r="V2231" s="14"/>
      <c r="W2231" s="14"/>
      <c r="X2231" s="14"/>
      <c r="Y2231" s="14"/>
      <c r="Z2231" s="14"/>
      <c r="AA2231" s="14"/>
      <c r="AB2231" s="14"/>
      <c r="AC2231" s="14"/>
      <c r="AD2231" s="14"/>
      <c r="AE2231" s="14"/>
      <c r="AT2231" s="262" t="s">
        <v>165</v>
      </c>
      <c r="AU2231" s="262" t="s">
        <v>85</v>
      </c>
      <c r="AV2231" s="14" t="s">
        <v>85</v>
      </c>
      <c r="AW2231" s="14" t="s">
        <v>32</v>
      </c>
      <c r="AX2231" s="14" t="s">
        <v>76</v>
      </c>
      <c r="AY2231" s="262" t="s">
        <v>156</v>
      </c>
    </row>
    <row r="2232" s="15" customFormat="1">
      <c r="A2232" s="15"/>
      <c r="B2232" s="263"/>
      <c r="C2232" s="264"/>
      <c r="D2232" s="243" t="s">
        <v>165</v>
      </c>
      <c r="E2232" s="265" t="s">
        <v>1</v>
      </c>
      <c r="F2232" s="266" t="s">
        <v>168</v>
      </c>
      <c r="G2232" s="264"/>
      <c r="H2232" s="267">
        <v>32.800000000000004</v>
      </c>
      <c r="I2232" s="268"/>
      <c r="J2232" s="264"/>
      <c r="K2232" s="264"/>
      <c r="L2232" s="269"/>
      <c r="M2232" s="270"/>
      <c r="N2232" s="271"/>
      <c r="O2232" s="271"/>
      <c r="P2232" s="271"/>
      <c r="Q2232" s="271"/>
      <c r="R2232" s="271"/>
      <c r="S2232" s="271"/>
      <c r="T2232" s="272"/>
      <c r="U2232" s="15"/>
      <c r="V2232" s="15"/>
      <c r="W2232" s="15"/>
      <c r="X2232" s="15"/>
      <c r="Y2232" s="15"/>
      <c r="Z2232" s="15"/>
      <c r="AA2232" s="15"/>
      <c r="AB2232" s="15"/>
      <c r="AC2232" s="15"/>
      <c r="AD2232" s="15"/>
      <c r="AE2232" s="15"/>
      <c r="AT2232" s="273" t="s">
        <v>165</v>
      </c>
      <c r="AU2232" s="273" t="s">
        <v>85</v>
      </c>
      <c r="AV2232" s="15" t="s">
        <v>163</v>
      </c>
      <c r="AW2232" s="15" t="s">
        <v>32</v>
      </c>
      <c r="AX2232" s="15" t="s">
        <v>83</v>
      </c>
      <c r="AY2232" s="273" t="s">
        <v>156</v>
      </c>
    </row>
    <row r="2233" s="2" customFormat="1" ht="24.15" customHeight="1">
      <c r="A2233" s="38"/>
      <c r="B2233" s="39"/>
      <c r="C2233" s="227" t="s">
        <v>1845</v>
      </c>
      <c r="D2233" s="227" t="s">
        <v>159</v>
      </c>
      <c r="E2233" s="228" t="s">
        <v>1846</v>
      </c>
      <c r="F2233" s="229" t="s">
        <v>1847</v>
      </c>
      <c r="G2233" s="230" t="s">
        <v>1071</v>
      </c>
      <c r="H2233" s="288"/>
      <c r="I2233" s="232"/>
      <c r="J2233" s="233">
        <f>ROUND(I2233*H2233,2)</f>
        <v>0</v>
      </c>
      <c r="K2233" s="234"/>
      <c r="L2233" s="44"/>
      <c r="M2233" s="235" t="s">
        <v>1</v>
      </c>
      <c r="N2233" s="236" t="s">
        <v>41</v>
      </c>
      <c r="O2233" s="91"/>
      <c r="P2233" s="237">
        <f>O2233*H2233</f>
        <v>0</v>
      </c>
      <c r="Q2233" s="237">
        <v>0</v>
      </c>
      <c r="R2233" s="237">
        <f>Q2233*H2233</f>
        <v>0</v>
      </c>
      <c r="S2233" s="237">
        <v>0</v>
      </c>
      <c r="T2233" s="238">
        <f>S2233*H2233</f>
        <v>0</v>
      </c>
      <c r="U2233" s="38"/>
      <c r="V2233" s="38"/>
      <c r="W2233" s="38"/>
      <c r="X2233" s="38"/>
      <c r="Y2233" s="38"/>
      <c r="Z2233" s="38"/>
      <c r="AA2233" s="38"/>
      <c r="AB2233" s="38"/>
      <c r="AC2233" s="38"/>
      <c r="AD2233" s="38"/>
      <c r="AE2233" s="38"/>
      <c r="AR2233" s="239" t="s">
        <v>222</v>
      </c>
      <c r="AT2233" s="239" t="s">
        <v>159</v>
      </c>
      <c r="AU2233" s="239" t="s">
        <v>85</v>
      </c>
      <c r="AY2233" s="17" t="s">
        <v>156</v>
      </c>
      <c r="BE2233" s="240">
        <f>IF(N2233="základní",J2233,0)</f>
        <v>0</v>
      </c>
      <c r="BF2233" s="240">
        <f>IF(N2233="snížená",J2233,0)</f>
        <v>0</v>
      </c>
      <c r="BG2233" s="240">
        <f>IF(N2233="zákl. přenesená",J2233,0)</f>
        <v>0</v>
      </c>
      <c r="BH2233" s="240">
        <f>IF(N2233="sníž. přenesená",J2233,0)</f>
        <v>0</v>
      </c>
      <c r="BI2233" s="240">
        <f>IF(N2233="nulová",J2233,0)</f>
        <v>0</v>
      </c>
      <c r="BJ2233" s="17" t="s">
        <v>83</v>
      </c>
      <c r="BK2233" s="240">
        <f>ROUND(I2233*H2233,2)</f>
        <v>0</v>
      </c>
      <c r="BL2233" s="17" t="s">
        <v>222</v>
      </c>
      <c r="BM2233" s="239" t="s">
        <v>1848</v>
      </c>
    </row>
    <row r="2234" s="2" customFormat="1" ht="33" customHeight="1">
      <c r="A2234" s="38"/>
      <c r="B2234" s="39"/>
      <c r="C2234" s="227" t="s">
        <v>1849</v>
      </c>
      <c r="D2234" s="227" t="s">
        <v>159</v>
      </c>
      <c r="E2234" s="228" t="s">
        <v>1850</v>
      </c>
      <c r="F2234" s="229" t="s">
        <v>1851</v>
      </c>
      <c r="G2234" s="230" t="s">
        <v>1071</v>
      </c>
      <c r="H2234" s="288"/>
      <c r="I2234" s="232"/>
      <c r="J2234" s="233">
        <f>ROUND(I2234*H2234,2)</f>
        <v>0</v>
      </c>
      <c r="K2234" s="234"/>
      <c r="L2234" s="44"/>
      <c r="M2234" s="235" t="s">
        <v>1</v>
      </c>
      <c r="N2234" s="236" t="s">
        <v>41</v>
      </c>
      <c r="O2234" s="91"/>
      <c r="P2234" s="237">
        <f>O2234*H2234</f>
        <v>0</v>
      </c>
      <c r="Q2234" s="237">
        <v>0</v>
      </c>
      <c r="R2234" s="237">
        <f>Q2234*H2234</f>
        <v>0</v>
      </c>
      <c r="S2234" s="237">
        <v>0</v>
      </c>
      <c r="T2234" s="238">
        <f>S2234*H2234</f>
        <v>0</v>
      </c>
      <c r="U2234" s="38"/>
      <c r="V2234" s="38"/>
      <c r="W2234" s="38"/>
      <c r="X2234" s="38"/>
      <c r="Y2234" s="38"/>
      <c r="Z2234" s="38"/>
      <c r="AA2234" s="38"/>
      <c r="AB2234" s="38"/>
      <c r="AC2234" s="38"/>
      <c r="AD2234" s="38"/>
      <c r="AE2234" s="38"/>
      <c r="AR2234" s="239" t="s">
        <v>222</v>
      </c>
      <c r="AT2234" s="239" t="s">
        <v>159</v>
      </c>
      <c r="AU2234" s="239" t="s">
        <v>85</v>
      </c>
      <c r="AY2234" s="17" t="s">
        <v>156</v>
      </c>
      <c r="BE2234" s="240">
        <f>IF(N2234="základní",J2234,0)</f>
        <v>0</v>
      </c>
      <c r="BF2234" s="240">
        <f>IF(N2234="snížená",J2234,0)</f>
        <v>0</v>
      </c>
      <c r="BG2234" s="240">
        <f>IF(N2234="zákl. přenesená",J2234,0)</f>
        <v>0</v>
      </c>
      <c r="BH2234" s="240">
        <f>IF(N2234="sníž. přenesená",J2234,0)</f>
        <v>0</v>
      </c>
      <c r="BI2234" s="240">
        <f>IF(N2234="nulová",J2234,0)</f>
        <v>0</v>
      </c>
      <c r="BJ2234" s="17" t="s">
        <v>83</v>
      </c>
      <c r="BK2234" s="240">
        <f>ROUND(I2234*H2234,2)</f>
        <v>0</v>
      </c>
      <c r="BL2234" s="17" t="s">
        <v>222</v>
      </c>
      <c r="BM2234" s="239" t="s">
        <v>1852</v>
      </c>
    </row>
    <row r="2235" s="12" customFormat="1" ht="22.8" customHeight="1">
      <c r="A2235" s="12"/>
      <c r="B2235" s="211"/>
      <c r="C2235" s="212"/>
      <c r="D2235" s="213" t="s">
        <v>75</v>
      </c>
      <c r="E2235" s="225" t="s">
        <v>259</v>
      </c>
      <c r="F2235" s="225" t="s">
        <v>260</v>
      </c>
      <c r="G2235" s="212"/>
      <c r="H2235" s="212"/>
      <c r="I2235" s="215"/>
      <c r="J2235" s="226">
        <f>BK2235</f>
        <v>0</v>
      </c>
      <c r="K2235" s="212"/>
      <c r="L2235" s="217"/>
      <c r="M2235" s="218"/>
      <c r="N2235" s="219"/>
      <c r="O2235" s="219"/>
      <c r="P2235" s="220">
        <f>SUM(P2236:P2443)</f>
        <v>0</v>
      </c>
      <c r="Q2235" s="219"/>
      <c r="R2235" s="220">
        <f>SUM(R2236:R2443)</f>
        <v>0.25238050000000001</v>
      </c>
      <c r="S2235" s="219"/>
      <c r="T2235" s="221">
        <f>SUM(T2236:T2443)</f>
        <v>0</v>
      </c>
      <c r="U2235" s="12"/>
      <c r="V2235" s="12"/>
      <c r="W2235" s="12"/>
      <c r="X2235" s="12"/>
      <c r="Y2235" s="12"/>
      <c r="Z2235" s="12"/>
      <c r="AA2235" s="12"/>
      <c r="AB2235" s="12"/>
      <c r="AC2235" s="12"/>
      <c r="AD2235" s="12"/>
      <c r="AE2235" s="12"/>
      <c r="AR2235" s="222" t="s">
        <v>85</v>
      </c>
      <c r="AT2235" s="223" t="s">
        <v>75</v>
      </c>
      <c r="AU2235" s="223" t="s">
        <v>83</v>
      </c>
      <c r="AY2235" s="222" t="s">
        <v>156</v>
      </c>
      <c r="BK2235" s="224">
        <f>SUM(BK2236:BK2443)</f>
        <v>0</v>
      </c>
    </row>
    <row r="2236" s="2" customFormat="1" ht="24.15" customHeight="1">
      <c r="A2236" s="38"/>
      <c r="B2236" s="39"/>
      <c r="C2236" s="227" t="s">
        <v>1853</v>
      </c>
      <c r="D2236" s="227" t="s">
        <v>159</v>
      </c>
      <c r="E2236" s="228" t="s">
        <v>1854</v>
      </c>
      <c r="F2236" s="229" t="s">
        <v>1855</v>
      </c>
      <c r="G2236" s="230" t="s">
        <v>162</v>
      </c>
      <c r="H2236" s="231">
        <v>504.76100000000002</v>
      </c>
      <c r="I2236" s="232"/>
      <c r="J2236" s="233">
        <f>ROUND(I2236*H2236,2)</f>
        <v>0</v>
      </c>
      <c r="K2236" s="234"/>
      <c r="L2236" s="44"/>
      <c r="M2236" s="235" t="s">
        <v>1</v>
      </c>
      <c r="N2236" s="236" t="s">
        <v>41</v>
      </c>
      <c r="O2236" s="91"/>
      <c r="P2236" s="237">
        <f>O2236*H2236</f>
        <v>0</v>
      </c>
      <c r="Q2236" s="237">
        <v>0.00021000000000000001</v>
      </c>
      <c r="R2236" s="237">
        <f>Q2236*H2236</f>
        <v>0.10599981000000001</v>
      </c>
      <c r="S2236" s="237">
        <v>0</v>
      </c>
      <c r="T2236" s="238">
        <f>S2236*H2236</f>
        <v>0</v>
      </c>
      <c r="U2236" s="38"/>
      <c r="V2236" s="38"/>
      <c r="W2236" s="38"/>
      <c r="X2236" s="38"/>
      <c r="Y2236" s="38"/>
      <c r="Z2236" s="38"/>
      <c r="AA2236" s="38"/>
      <c r="AB2236" s="38"/>
      <c r="AC2236" s="38"/>
      <c r="AD2236" s="38"/>
      <c r="AE2236" s="38"/>
      <c r="AR2236" s="239" t="s">
        <v>222</v>
      </c>
      <c r="AT2236" s="239" t="s">
        <v>159</v>
      </c>
      <c r="AU2236" s="239" t="s">
        <v>85</v>
      </c>
      <c r="AY2236" s="17" t="s">
        <v>156</v>
      </c>
      <c r="BE2236" s="240">
        <f>IF(N2236="základní",J2236,0)</f>
        <v>0</v>
      </c>
      <c r="BF2236" s="240">
        <f>IF(N2236="snížená",J2236,0)</f>
        <v>0</v>
      </c>
      <c r="BG2236" s="240">
        <f>IF(N2236="zákl. přenesená",J2236,0)</f>
        <v>0</v>
      </c>
      <c r="BH2236" s="240">
        <f>IF(N2236="sníž. přenesená",J2236,0)</f>
        <v>0</v>
      </c>
      <c r="BI2236" s="240">
        <f>IF(N2236="nulová",J2236,0)</f>
        <v>0</v>
      </c>
      <c r="BJ2236" s="17" t="s">
        <v>83</v>
      </c>
      <c r="BK2236" s="240">
        <f>ROUND(I2236*H2236,2)</f>
        <v>0</v>
      </c>
      <c r="BL2236" s="17" t="s">
        <v>222</v>
      </c>
      <c r="BM2236" s="239" t="s">
        <v>1856</v>
      </c>
    </row>
    <row r="2237" s="13" customFormat="1">
      <c r="A2237" s="13"/>
      <c r="B2237" s="241"/>
      <c r="C2237" s="242"/>
      <c r="D2237" s="243" t="s">
        <v>165</v>
      </c>
      <c r="E2237" s="244" t="s">
        <v>1</v>
      </c>
      <c r="F2237" s="245" t="s">
        <v>181</v>
      </c>
      <c r="G2237" s="242"/>
      <c r="H2237" s="244" t="s">
        <v>1</v>
      </c>
      <c r="I2237" s="246"/>
      <c r="J2237" s="242"/>
      <c r="K2237" s="242"/>
      <c r="L2237" s="247"/>
      <c r="M2237" s="248"/>
      <c r="N2237" s="249"/>
      <c r="O2237" s="249"/>
      <c r="P2237" s="249"/>
      <c r="Q2237" s="249"/>
      <c r="R2237" s="249"/>
      <c r="S2237" s="249"/>
      <c r="T2237" s="250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T2237" s="251" t="s">
        <v>165</v>
      </c>
      <c r="AU2237" s="251" t="s">
        <v>85</v>
      </c>
      <c r="AV2237" s="13" t="s">
        <v>83</v>
      </c>
      <c r="AW2237" s="13" t="s">
        <v>32</v>
      </c>
      <c r="AX2237" s="13" t="s">
        <v>76</v>
      </c>
      <c r="AY2237" s="251" t="s">
        <v>156</v>
      </c>
    </row>
    <row r="2238" s="13" customFormat="1">
      <c r="A2238" s="13"/>
      <c r="B2238" s="241"/>
      <c r="C2238" s="242"/>
      <c r="D2238" s="243" t="s">
        <v>165</v>
      </c>
      <c r="E2238" s="244" t="s">
        <v>1</v>
      </c>
      <c r="F2238" s="245" t="s">
        <v>638</v>
      </c>
      <c r="G2238" s="242"/>
      <c r="H2238" s="244" t="s">
        <v>1</v>
      </c>
      <c r="I2238" s="246"/>
      <c r="J2238" s="242"/>
      <c r="K2238" s="242"/>
      <c r="L2238" s="247"/>
      <c r="M2238" s="248"/>
      <c r="N2238" s="249"/>
      <c r="O2238" s="249"/>
      <c r="P2238" s="249"/>
      <c r="Q2238" s="249"/>
      <c r="R2238" s="249"/>
      <c r="S2238" s="249"/>
      <c r="T2238" s="250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T2238" s="251" t="s">
        <v>165</v>
      </c>
      <c r="AU2238" s="251" t="s">
        <v>85</v>
      </c>
      <c r="AV2238" s="13" t="s">
        <v>83</v>
      </c>
      <c r="AW2238" s="13" t="s">
        <v>32</v>
      </c>
      <c r="AX2238" s="13" t="s">
        <v>76</v>
      </c>
      <c r="AY2238" s="251" t="s">
        <v>156</v>
      </c>
    </row>
    <row r="2239" s="14" customFormat="1">
      <c r="A2239" s="14"/>
      <c r="B2239" s="252"/>
      <c r="C2239" s="253"/>
      <c r="D2239" s="243" t="s">
        <v>165</v>
      </c>
      <c r="E2239" s="254" t="s">
        <v>1</v>
      </c>
      <c r="F2239" s="255" t="s">
        <v>1857</v>
      </c>
      <c r="G2239" s="253"/>
      <c r="H2239" s="256">
        <v>4.2750000000000004</v>
      </c>
      <c r="I2239" s="257"/>
      <c r="J2239" s="253"/>
      <c r="K2239" s="253"/>
      <c r="L2239" s="258"/>
      <c r="M2239" s="259"/>
      <c r="N2239" s="260"/>
      <c r="O2239" s="260"/>
      <c r="P2239" s="260"/>
      <c r="Q2239" s="260"/>
      <c r="R2239" s="260"/>
      <c r="S2239" s="260"/>
      <c r="T2239" s="261"/>
      <c r="U2239" s="14"/>
      <c r="V2239" s="14"/>
      <c r="W2239" s="14"/>
      <c r="X2239" s="14"/>
      <c r="Y2239" s="14"/>
      <c r="Z2239" s="14"/>
      <c r="AA2239" s="14"/>
      <c r="AB2239" s="14"/>
      <c r="AC2239" s="14"/>
      <c r="AD2239" s="14"/>
      <c r="AE2239" s="14"/>
      <c r="AT2239" s="262" t="s">
        <v>165</v>
      </c>
      <c r="AU2239" s="262" t="s">
        <v>85</v>
      </c>
      <c r="AV2239" s="14" t="s">
        <v>85</v>
      </c>
      <c r="AW2239" s="14" t="s">
        <v>32</v>
      </c>
      <c r="AX2239" s="14" t="s">
        <v>76</v>
      </c>
      <c r="AY2239" s="262" t="s">
        <v>156</v>
      </c>
    </row>
    <row r="2240" s="14" customFormat="1">
      <c r="A2240" s="14"/>
      <c r="B2240" s="252"/>
      <c r="C2240" s="253"/>
      <c r="D2240" s="243" t="s">
        <v>165</v>
      </c>
      <c r="E2240" s="254" t="s">
        <v>1</v>
      </c>
      <c r="F2240" s="255" t="s">
        <v>1858</v>
      </c>
      <c r="G2240" s="253"/>
      <c r="H2240" s="256">
        <v>2.4750000000000001</v>
      </c>
      <c r="I2240" s="257"/>
      <c r="J2240" s="253"/>
      <c r="K2240" s="253"/>
      <c r="L2240" s="258"/>
      <c r="M2240" s="259"/>
      <c r="N2240" s="260"/>
      <c r="O2240" s="260"/>
      <c r="P2240" s="260"/>
      <c r="Q2240" s="260"/>
      <c r="R2240" s="260"/>
      <c r="S2240" s="260"/>
      <c r="T2240" s="261"/>
      <c r="U2240" s="14"/>
      <c r="V2240" s="14"/>
      <c r="W2240" s="14"/>
      <c r="X2240" s="14"/>
      <c r="Y2240" s="14"/>
      <c r="Z2240" s="14"/>
      <c r="AA2240" s="14"/>
      <c r="AB2240" s="14"/>
      <c r="AC2240" s="14"/>
      <c r="AD2240" s="14"/>
      <c r="AE2240" s="14"/>
      <c r="AT2240" s="262" t="s">
        <v>165</v>
      </c>
      <c r="AU2240" s="262" t="s">
        <v>85</v>
      </c>
      <c r="AV2240" s="14" t="s">
        <v>85</v>
      </c>
      <c r="AW2240" s="14" t="s">
        <v>32</v>
      </c>
      <c r="AX2240" s="14" t="s">
        <v>76</v>
      </c>
      <c r="AY2240" s="262" t="s">
        <v>156</v>
      </c>
    </row>
    <row r="2241" s="13" customFormat="1">
      <c r="A2241" s="13"/>
      <c r="B2241" s="241"/>
      <c r="C2241" s="242"/>
      <c r="D2241" s="243" t="s">
        <v>165</v>
      </c>
      <c r="E2241" s="244" t="s">
        <v>1</v>
      </c>
      <c r="F2241" s="245" t="s">
        <v>266</v>
      </c>
      <c r="G2241" s="242"/>
      <c r="H2241" s="244" t="s">
        <v>1</v>
      </c>
      <c r="I2241" s="246"/>
      <c r="J2241" s="242"/>
      <c r="K2241" s="242"/>
      <c r="L2241" s="247"/>
      <c r="M2241" s="248"/>
      <c r="N2241" s="249"/>
      <c r="O2241" s="249"/>
      <c r="P2241" s="249"/>
      <c r="Q2241" s="249"/>
      <c r="R2241" s="249"/>
      <c r="S2241" s="249"/>
      <c r="T2241" s="250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T2241" s="251" t="s">
        <v>165</v>
      </c>
      <c r="AU2241" s="251" t="s">
        <v>85</v>
      </c>
      <c r="AV2241" s="13" t="s">
        <v>83</v>
      </c>
      <c r="AW2241" s="13" t="s">
        <v>32</v>
      </c>
      <c r="AX2241" s="13" t="s">
        <v>76</v>
      </c>
      <c r="AY2241" s="251" t="s">
        <v>156</v>
      </c>
    </row>
    <row r="2242" s="14" customFormat="1">
      <c r="A2242" s="14"/>
      <c r="B2242" s="252"/>
      <c r="C2242" s="253"/>
      <c r="D2242" s="243" t="s">
        <v>165</v>
      </c>
      <c r="E2242" s="254" t="s">
        <v>1</v>
      </c>
      <c r="F2242" s="255" t="s">
        <v>267</v>
      </c>
      <c r="G2242" s="253"/>
      <c r="H2242" s="256">
        <v>0.59999999999999998</v>
      </c>
      <c r="I2242" s="257"/>
      <c r="J2242" s="253"/>
      <c r="K2242" s="253"/>
      <c r="L2242" s="258"/>
      <c r="M2242" s="259"/>
      <c r="N2242" s="260"/>
      <c r="O2242" s="260"/>
      <c r="P2242" s="260"/>
      <c r="Q2242" s="260"/>
      <c r="R2242" s="260"/>
      <c r="S2242" s="260"/>
      <c r="T2242" s="261"/>
      <c r="U2242" s="14"/>
      <c r="V2242" s="14"/>
      <c r="W2242" s="14"/>
      <c r="X2242" s="14"/>
      <c r="Y2242" s="14"/>
      <c r="Z2242" s="14"/>
      <c r="AA2242" s="14"/>
      <c r="AB2242" s="14"/>
      <c r="AC2242" s="14"/>
      <c r="AD2242" s="14"/>
      <c r="AE2242" s="14"/>
      <c r="AT2242" s="262" t="s">
        <v>165</v>
      </c>
      <c r="AU2242" s="262" t="s">
        <v>85</v>
      </c>
      <c r="AV2242" s="14" t="s">
        <v>85</v>
      </c>
      <c r="AW2242" s="14" t="s">
        <v>32</v>
      </c>
      <c r="AX2242" s="14" t="s">
        <v>76</v>
      </c>
      <c r="AY2242" s="262" t="s">
        <v>156</v>
      </c>
    </row>
    <row r="2243" s="14" customFormat="1">
      <c r="A2243" s="14"/>
      <c r="B2243" s="252"/>
      <c r="C2243" s="253"/>
      <c r="D2243" s="243" t="s">
        <v>165</v>
      </c>
      <c r="E2243" s="254" t="s">
        <v>1</v>
      </c>
      <c r="F2243" s="255" t="s">
        <v>1859</v>
      </c>
      <c r="G2243" s="253"/>
      <c r="H2243" s="256">
        <v>0.27000000000000002</v>
      </c>
      <c r="I2243" s="257"/>
      <c r="J2243" s="253"/>
      <c r="K2243" s="253"/>
      <c r="L2243" s="258"/>
      <c r="M2243" s="259"/>
      <c r="N2243" s="260"/>
      <c r="O2243" s="260"/>
      <c r="P2243" s="260"/>
      <c r="Q2243" s="260"/>
      <c r="R2243" s="260"/>
      <c r="S2243" s="260"/>
      <c r="T2243" s="261"/>
      <c r="U2243" s="14"/>
      <c r="V2243" s="14"/>
      <c r="W2243" s="14"/>
      <c r="X2243" s="14"/>
      <c r="Y2243" s="14"/>
      <c r="Z2243" s="14"/>
      <c r="AA2243" s="14"/>
      <c r="AB2243" s="14"/>
      <c r="AC2243" s="14"/>
      <c r="AD2243" s="14"/>
      <c r="AE2243" s="14"/>
      <c r="AT2243" s="262" t="s">
        <v>165</v>
      </c>
      <c r="AU2243" s="262" t="s">
        <v>85</v>
      </c>
      <c r="AV2243" s="14" t="s">
        <v>85</v>
      </c>
      <c r="AW2243" s="14" t="s">
        <v>32</v>
      </c>
      <c r="AX2243" s="14" t="s">
        <v>76</v>
      </c>
      <c r="AY2243" s="262" t="s">
        <v>156</v>
      </c>
    </row>
    <row r="2244" s="13" customFormat="1">
      <c r="A2244" s="13"/>
      <c r="B2244" s="241"/>
      <c r="C2244" s="242"/>
      <c r="D2244" s="243" t="s">
        <v>165</v>
      </c>
      <c r="E2244" s="244" t="s">
        <v>1</v>
      </c>
      <c r="F2244" s="245" t="s">
        <v>269</v>
      </c>
      <c r="G2244" s="242"/>
      <c r="H2244" s="244" t="s">
        <v>1</v>
      </c>
      <c r="I2244" s="246"/>
      <c r="J2244" s="242"/>
      <c r="K2244" s="242"/>
      <c r="L2244" s="247"/>
      <c r="M2244" s="248"/>
      <c r="N2244" s="249"/>
      <c r="O2244" s="249"/>
      <c r="P2244" s="249"/>
      <c r="Q2244" s="249"/>
      <c r="R2244" s="249"/>
      <c r="S2244" s="249"/>
      <c r="T2244" s="250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T2244" s="251" t="s">
        <v>165</v>
      </c>
      <c r="AU2244" s="251" t="s">
        <v>85</v>
      </c>
      <c r="AV2244" s="13" t="s">
        <v>83</v>
      </c>
      <c r="AW2244" s="13" t="s">
        <v>32</v>
      </c>
      <c r="AX2244" s="13" t="s">
        <v>76</v>
      </c>
      <c r="AY2244" s="251" t="s">
        <v>156</v>
      </c>
    </row>
    <row r="2245" s="14" customFormat="1">
      <c r="A2245" s="14"/>
      <c r="B2245" s="252"/>
      <c r="C2245" s="253"/>
      <c r="D2245" s="243" t="s">
        <v>165</v>
      </c>
      <c r="E2245" s="254" t="s">
        <v>1</v>
      </c>
      <c r="F2245" s="255" t="s">
        <v>1860</v>
      </c>
      <c r="G2245" s="253"/>
      <c r="H2245" s="256">
        <v>-0.90000000000000002</v>
      </c>
      <c r="I2245" s="257"/>
      <c r="J2245" s="253"/>
      <c r="K2245" s="253"/>
      <c r="L2245" s="258"/>
      <c r="M2245" s="259"/>
      <c r="N2245" s="260"/>
      <c r="O2245" s="260"/>
      <c r="P2245" s="260"/>
      <c r="Q2245" s="260"/>
      <c r="R2245" s="260"/>
      <c r="S2245" s="260"/>
      <c r="T2245" s="261"/>
      <c r="U2245" s="14"/>
      <c r="V2245" s="14"/>
      <c r="W2245" s="14"/>
      <c r="X2245" s="14"/>
      <c r="Y2245" s="14"/>
      <c r="Z2245" s="14"/>
      <c r="AA2245" s="14"/>
      <c r="AB2245" s="14"/>
      <c r="AC2245" s="14"/>
      <c r="AD2245" s="14"/>
      <c r="AE2245" s="14"/>
      <c r="AT2245" s="262" t="s">
        <v>165</v>
      </c>
      <c r="AU2245" s="262" t="s">
        <v>85</v>
      </c>
      <c r="AV2245" s="14" t="s">
        <v>85</v>
      </c>
      <c r="AW2245" s="14" t="s">
        <v>32</v>
      </c>
      <c r="AX2245" s="14" t="s">
        <v>76</v>
      </c>
      <c r="AY2245" s="262" t="s">
        <v>156</v>
      </c>
    </row>
    <row r="2246" s="13" customFormat="1">
      <c r="A2246" s="13"/>
      <c r="B2246" s="241"/>
      <c r="C2246" s="242"/>
      <c r="D2246" s="243" t="s">
        <v>165</v>
      </c>
      <c r="E2246" s="244" t="s">
        <v>1</v>
      </c>
      <c r="F2246" s="245" t="s">
        <v>644</v>
      </c>
      <c r="G2246" s="242"/>
      <c r="H2246" s="244" t="s">
        <v>1</v>
      </c>
      <c r="I2246" s="246"/>
      <c r="J2246" s="242"/>
      <c r="K2246" s="242"/>
      <c r="L2246" s="247"/>
      <c r="M2246" s="248"/>
      <c r="N2246" s="249"/>
      <c r="O2246" s="249"/>
      <c r="P2246" s="249"/>
      <c r="Q2246" s="249"/>
      <c r="R2246" s="249"/>
      <c r="S2246" s="249"/>
      <c r="T2246" s="250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T2246" s="251" t="s">
        <v>165</v>
      </c>
      <c r="AU2246" s="251" t="s">
        <v>85</v>
      </c>
      <c r="AV2246" s="13" t="s">
        <v>83</v>
      </c>
      <c r="AW2246" s="13" t="s">
        <v>32</v>
      </c>
      <c r="AX2246" s="13" t="s">
        <v>76</v>
      </c>
      <c r="AY2246" s="251" t="s">
        <v>156</v>
      </c>
    </row>
    <row r="2247" s="14" customFormat="1">
      <c r="A2247" s="14"/>
      <c r="B2247" s="252"/>
      <c r="C2247" s="253"/>
      <c r="D2247" s="243" t="s">
        <v>165</v>
      </c>
      <c r="E2247" s="254" t="s">
        <v>1</v>
      </c>
      <c r="F2247" s="255" t="s">
        <v>1857</v>
      </c>
      <c r="G2247" s="253"/>
      <c r="H2247" s="256">
        <v>4.2750000000000004</v>
      </c>
      <c r="I2247" s="257"/>
      <c r="J2247" s="253"/>
      <c r="K2247" s="253"/>
      <c r="L2247" s="258"/>
      <c r="M2247" s="259"/>
      <c r="N2247" s="260"/>
      <c r="O2247" s="260"/>
      <c r="P2247" s="260"/>
      <c r="Q2247" s="260"/>
      <c r="R2247" s="260"/>
      <c r="S2247" s="260"/>
      <c r="T2247" s="261"/>
      <c r="U2247" s="14"/>
      <c r="V2247" s="14"/>
      <c r="W2247" s="14"/>
      <c r="X2247" s="14"/>
      <c r="Y2247" s="14"/>
      <c r="Z2247" s="14"/>
      <c r="AA2247" s="14"/>
      <c r="AB2247" s="14"/>
      <c r="AC2247" s="14"/>
      <c r="AD2247" s="14"/>
      <c r="AE2247" s="14"/>
      <c r="AT2247" s="262" t="s">
        <v>165</v>
      </c>
      <c r="AU2247" s="262" t="s">
        <v>85</v>
      </c>
      <c r="AV2247" s="14" t="s">
        <v>85</v>
      </c>
      <c r="AW2247" s="14" t="s">
        <v>32</v>
      </c>
      <c r="AX2247" s="14" t="s">
        <v>76</v>
      </c>
      <c r="AY2247" s="262" t="s">
        <v>156</v>
      </c>
    </row>
    <row r="2248" s="14" customFormat="1">
      <c r="A2248" s="14"/>
      <c r="B2248" s="252"/>
      <c r="C2248" s="253"/>
      <c r="D2248" s="243" t="s">
        <v>165</v>
      </c>
      <c r="E2248" s="254" t="s">
        <v>1</v>
      </c>
      <c r="F2248" s="255" t="s">
        <v>1861</v>
      </c>
      <c r="G2248" s="253"/>
      <c r="H2248" s="256">
        <v>3.4649999999999999</v>
      </c>
      <c r="I2248" s="257"/>
      <c r="J2248" s="253"/>
      <c r="K2248" s="253"/>
      <c r="L2248" s="258"/>
      <c r="M2248" s="259"/>
      <c r="N2248" s="260"/>
      <c r="O2248" s="260"/>
      <c r="P2248" s="260"/>
      <c r="Q2248" s="260"/>
      <c r="R2248" s="260"/>
      <c r="S2248" s="260"/>
      <c r="T2248" s="261"/>
      <c r="U2248" s="14"/>
      <c r="V2248" s="14"/>
      <c r="W2248" s="14"/>
      <c r="X2248" s="14"/>
      <c r="Y2248" s="14"/>
      <c r="Z2248" s="14"/>
      <c r="AA2248" s="14"/>
      <c r="AB2248" s="14"/>
      <c r="AC2248" s="14"/>
      <c r="AD2248" s="14"/>
      <c r="AE2248" s="14"/>
      <c r="AT2248" s="262" t="s">
        <v>165</v>
      </c>
      <c r="AU2248" s="262" t="s">
        <v>85</v>
      </c>
      <c r="AV2248" s="14" t="s">
        <v>85</v>
      </c>
      <c r="AW2248" s="14" t="s">
        <v>32</v>
      </c>
      <c r="AX2248" s="14" t="s">
        <v>76</v>
      </c>
      <c r="AY2248" s="262" t="s">
        <v>156</v>
      </c>
    </row>
    <row r="2249" s="13" customFormat="1">
      <c r="A2249" s="13"/>
      <c r="B2249" s="241"/>
      <c r="C2249" s="242"/>
      <c r="D2249" s="243" t="s">
        <v>165</v>
      </c>
      <c r="E2249" s="244" t="s">
        <v>1</v>
      </c>
      <c r="F2249" s="245" t="s">
        <v>266</v>
      </c>
      <c r="G2249" s="242"/>
      <c r="H2249" s="244" t="s">
        <v>1</v>
      </c>
      <c r="I2249" s="246"/>
      <c r="J2249" s="242"/>
      <c r="K2249" s="242"/>
      <c r="L2249" s="247"/>
      <c r="M2249" s="248"/>
      <c r="N2249" s="249"/>
      <c r="O2249" s="249"/>
      <c r="P2249" s="249"/>
      <c r="Q2249" s="249"/>
      <c r="R2249" s="249"/>
      <c r="S2249" s="249"/>
      <c r="T2249" s="250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T2249" s="251" t="s">
        <v>165</v>
      </c>
      <c r="AU2249" s="251" t="s">
        <v>85</v>
      </c>
      <c r="AV2249" s="13" t="s">
        <v>83</v>
      </c>
      <c r="AW2249" s="13" t="s">
        <v>32</v>
      </c>
      <c r="AX2249" s="13" t="s">
        <v>76</v>
      </c>
      <c r="AY2249" s="251" t="s">
        <v>156</v>
      </c>
    </row>
    <row r="2250" s="14" customFormat="1">
      <c r="A2250" s="14"/>
      <c r="B2250" s="252"/>
      <c r="C2250" s="253"/>
      <c r="D2250" s="243" t="s">
        <v>165</v>
      </c>
      <c r="E2250" s="254" t="s">
        <v>1</v>
      </c>
      <c r="F2250" s="255" t="s">
        <v>267</v>
      </c>
      <c r="G2250" s="253"/>
      <c r="H2250" s="256">
        <v>0.59999999999999998</v>
      </c>
      <c r="I2250" s="257"/>
      <c r="J2250" s="253"/>
      <c r="K2250" s="253"/>
      <c r="L2250" s="258"/>
      <c r="M2250" s="259"/>
      <c r="N2250" s="260"/>
      <c r="O2250" s="260"/>
      <c r="P2250" s="260"/>
      <c r="Q2250" s="260"/>
      <c r="R2250" s="260"/>
      <c r="S2250" s="260"/>
      <c r="T2250" s="261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T2250" s="262" t="s">
        <v>165</v>
      </c>
      <c r="AU2250" s="262" t="s">
        <v>85</v>
      </c>
      <c r="AV2250" s="14" t="s">
        <v>85</v>
      </c>
      <c r="AW2250" s="14" t="s">
        <v>32</v>
      </c>
      <c r="AX2250" s="14" t="s">
        <v>76</v>
      </c>
      <c r="AY2250" s="262" t="s">
        <v>156</v>
      </c>
    </row>
    <row r="2251" s="14" customFormat="1">
      <c r="A2251" s="14"/>
      <c r="B2251" s="252"/>
      <c r="C2251" s="253"/>
      <c r="D2251" s="243" t="s">
        <v>165</v>
      </c>
      <c r="E2251" s="254" t="s">
        <v>1</v>
      </c>
      <c r="F2251" s="255" t="s">
        <v>1859</v>
      </c>
      <c r="G2251" s="253"/>
      <c r="H2251" s="256">
        <v>0.27000000000000002</v>
      </c>
      <c r="I2251" s="257"/>
      <c r="J2251" s="253"/>
      <c r="K2251" s="253"/>
      <c r="L2251" s="258"/>
      <c r="M2251" s="259"/>
      <c r="N2251" s="260"/>
      <c r="O2251" s="260"/>
      <c r="P2251" s="260"/>
      <c r="Q2251" s="260"/>
      <c r="R2251" s="260"/>
      <c r="S2251" s="260"/>
      <c r="T2251" s="261"/>
      <c r="U2251" s="14"/>
      <c r="V2251" s="14"/>
      <c r="W2251" s="14"/>
      <c r="X2251" s="14"/>
      <c r="Y2251" s="14"/>
      <c r="Z2251" s="14"/>
      <c r="AA2251" s="14"/>
      <c r="AB2251" s="14"/>
      <c r="AC2251" s="14"/>
      <c r="AD2251" s="14"/>
      <c r="AE2251" s="14"/>
      <c r="AT2251" s="262" t="s">
        <v>165</v>
      </c>
      <c r="AU2251" s="262" t="s">
        <v>85</v>
      </c>
      <c r="AV2251" s="14" t="s">
        <v>85</v>
      </c>
      <c r="AW2251" s="14" t="s">
        <v>32</v>
      </c>
      <c r="AX2251" s="14" t="s">
        <v>76</v>
      </c>
      <c r="AY2251" s="262" t="s">
        <v>156</v>
      </c>
    </row>
    <row r="2252" s="13" customFormat="1">
      <c r="A2252" s="13"/>
      <c r="B2252" s="241"/>
      <c r="C2252" s="242"/>
      <c r="D2252" s="243" t="s">
        <v>165</v>
      </c>
      <c r="E2252" s="244" t="s">
        <v>1</v>
      </c>
      <c r="F2252" s="245" t="s">
        <v>269</v>
      </c>
      <c r="G2252" s="242"/>
      <c r="H2252" s="244" t="s">
        <v>1</v>
      </c>
      <c r="I2252" s="246"/>
      <c r="J2252" s="242"/>
      <c r="K2252" s="242"/>
      <c r="L2252" s="247"/>
      <c r="M2252" s="248"/>
      <c r="N2252" s="249"/>
      <c r="O2252" s="249"/>
      <c r="P2252" s="249"/>
      <c r="Q2252" s="249"/>
      <c r="R2252" s="249"/>
      <c r="S2252" s="249"/>
      <c r="T2252" s="250"/>
      <c r="U2252" s="13"/>
      <c r="V2252" s="13"/>
      <c r="W2252" s="13"/>
      <c r="X2252" s="13"/>
      <c r="Y2252" s="13"/>
      <c r="Z2252" s="13"/>
      <c r="AA2252" s="13"/>
      <c r="AB2252" s="13"/>
      <c r="AC2252" s="13"/>
      <c r="AD2252" s="13"/>
      <c r="AE2252" s="13"/>
      <c r="AT2252" s="251" t="s">
        <v>165</v>
      </c>
      <c r="AU2252" s="251" t="s">
        <v>85</v>
      </c>
      <c r="AV2252" s="13" t="s">
        <v>83</v>
      </c>
      <c r="AW2252" s="13" t="s">
        <v>32</v>
      </c>
      <c r="AX2252" s="13" t="s">
        <v>76</v>
      </c>
      <c r="AY2252" s="251" t="s">
        <v>156</v>
      </c>
    </row>
    <row r="2253" s="14" customFormat="1">
      <c r="A2253" s="14"/>
      <c r="B2253" s="252"/>
      <c r="C2253" s="253"/>
      <c r="D2253" s="243" t="s">
        <v>165</v>
      </c>
      <c r="E2253" s="254" t="s">
        <v>1</v>
      </c>
      <c r="F2253" s="255" t="s">
        <v>1860</v>
      </c>
      <c r="G2253" s="253"/>
      <c r="H2253" s="256">
        <v>-0.90000000000000002</v>
      </c>
      <c r="I2253" s="257"/>
      <c r="J2253" s="253"/>
      <c r="K2253" s="253"/>
      <c r="L2253" s="258"/>
      <c r="M2253" s="259"/>
      <c r="N2253" s="260"/>
      <c r="O2253" s="260"/>
      <c r="P2253" s="260"/>
      <c r="Q2253" s="260"/>
      <c r="R2253" s="260"/>
      <c r="S2253" s="260"/>
      <c r="T2253" s="261"/>
      <c r="U2253" s="14"/>
      <c r="V2253" s="14"/>
      <c r="W2253" s="14"/>
      <c r="X2253" s="14"/>
      <c r="Y2253" s="14"/>
      <c r="Z2253" s="14"/>
      <c r="AA2253" s="14"/>
      <c r="AB2253" s="14"/>
      <c r="AC2253" s="14"/>
      <c r="AD2253" s="14"/>
      <c r="AE2253" s="14"/>
      <c r="AT2253" s="262" t="s">
        <v>165</v>
      </c>
      <c r="AU2253" s="262" t="s">
        <v>85</v>
      </c>
      <c r="AV2253" s="14" t="s">
        <v>85</v>
      </c>
      <c r="AW2253" s="14" t="s">
        <v>32</v>
      </c>
      <c r="AX2253" s="14" t="s">
        <v>76</v>
      </c>
      <c r="AY2253" s="262" t="s">
        <v>156</v>
      </c>
    </row>
    <row r="2254" s="13" customFormat="1">
      <c r="A2254" s="13"/>
      <c r="B2254" s="241"/>
      <c r="C2254" s="242"/>
      <c r="D2254" s="243" t="s">
        <v>165</v>
      </c>
      <c r="E2254" s="244" t="s">
        <v>1</v>
      </c>
      <c r="F2254" s="245" t="s">
        <v>646</v>
      </c>
      <c r="G2254" s="242"/>
      <c r="H2254" s="244" t="s">
        <v>1</v>
      </c>
      <c r="I2254" s="246"/>
      <c r="J2254" s="242"/>
      <c r="K2254" s="242"/>
      <c r="L2254" s="247"/>
      <c r="M2254" s="248"/>
      <c r="N2254" s="249"/>
      <c r="O2254" s="249"/>
      <c r="P2254" s="249"/>
      <c r="Q2254" s="249"/>
      <c r="R2254" s="249"/>
      <c r="S2254" s="249"/>
      <c r="T2254" s="250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T2254" s="251" t="s">
        <v>165</v>
      </c>
      <c r="AU2254" s="251" t="s">
        <v>85</v>
      </c>
      <c r="AV2254" s="13" t="s">
        <v>83</v>
      </c>
      <c r="AW2254" s="13" t="s">
        <v>32</v>
      </c>
      <c r="AX2254" s="13" t="s">
        <v>76</v>
      </c>
      <c r="AY2254" s="251" t="s">
        <v>156</v>
      </c>
    </row>
    <row r="2255" s="14" customFormat="1">
      <c r="A2255" s="14"/>
      <c r="B2255" s="252"/>
      <c r="C2255" s="253"/>
      <c r="D2255" s="243" t="s">
        <v>165</v>
      </c>
      <c r="E2255" s="254" t="s">
        <v>1</v>
      </c>
      <c r="F2255" s="255" t="s">
        <v>1862</v>
      </c>
      <c r="G2255" s="253"/>
      <c r="H2255" s="256">
        <v>9.8249999999999993</v>
      </c>
      <c r="I2255" s="257"/>
      <c r="J2255" s="253"/>
      <c r="K2255" s="253"/>
      <c r="L2255" s="258"/>
      <c r="M2255" s="259"/>
      <c r="N2255" s="260"/>
      <c r="O2255" s="260"/>
      <c r="P2255" s="260"/>
      <c r="Q2255" s="260"/>
      <c r="R2255" s="260"/>
      <c r="S2255" s="260"/>
      <c r="T2255" s="261"/>
      <c r="U2255" s="14"/>
      <c r="V2255" s="14"/>
      <c r="W2255" s="14"/>
      <c r="X2255" s="14"/>
      <c r="Y2255" s="14"/>
      <c r="Z2255" s="14"/>
      <c r="AA2255" s="14"/>
      <c r="AB2255" s="14"/>
      <c r="AC2255" s="14"/>
      <c r="AD2255" s="14"/>
      <c r="AE2255" s="14"/>
      <c r="AT2255" s="262" t="s">
        <v>165</v>
      </c>
      <c r="AU2255" s="262" t="s">
        <v>85</v>
      </c>
      <c r="AV2255" s="14" t="s">
        <v>85</v>
      </c>
      <c r="AW2255" s="14" t="s">
        <v>32</v>
      </c>
      <c r="AX2255" s="14" t="s">
        <v>76</v>
      </c>
      <c r="AY2255" s="262" t="s">
        <v>156</v>
      </c>
    </row>
    <row r="2256" s="14" customFormat="1">
      <c r="A2256" s="14"/>
      <c r="B2256" s="252"/>
      <c r="C2256" s="253"/>
      <c r="D2256" s="243" t="s">
        <v>165</v>
      </c>
      <c r="E2256" s="254" t="s">
        <v>1</v>
      </c>
      <c r="F2256" s="255" t="s">
        <v>1863</v>
      </c>
      <c r="G2256" s="253"/>
      <c r="H2256" s="256">
        <v>3.6000000000000001</v>
      </c>
      <c r="I2256" s="257"/>
      <c r="J2256" s="253"/>
      <c r="K2256" s="253"/>
      <c r="L2256" s="258"/>
      <c r="M2256" s="259"/>
      <c r="N2256" s="260"/>
      <c r="O2256" s="260"/>
      <c r="P2256" s="260"/>
      <c r="Q2256" s="260"/>
      <c r="R2256" s="260"/>
      <c r="S2256" s="260"/>
      <c r="T2256" s="261"/>
      <c r="U2256" s="14"/>
      <c r="V2256" s="14"/>
      <c r="W2256" s="14"/>
      <c r="X2256" s="14"/>
      <c r="Y2256" s="14"/>
      <c r="Z2256" s="14"/>
      <c r="AA2256" s="14"/>
      <c r="AB2256" s="14"/>
      <c r="AC2256" s="14"/>
      <c r="AD2256" s="14"/>
      <c r="AE2256" s="14"/>
      <c r="AT2256" s="262" t="s">
        <v>165</v>
      </c>
      <c r="AU2256" s="262" t="s">
        <v>85</v>
      </c>
      <c r="AV2256" s="14" t="s">
        <v>85</v>
      </c>
      <c r="AW2256" s="14" t="s">
        <v>32</v>
      </c>
      <c r="AX2256" s="14" t="s">
        <v>76</v>
      </c>
      <c r="AY2256" s="262" t="s">
        <v>156</v>
      </c>
    </row>
    <row r="2257" s="13" customFormat="1">
      <c r="A2257" s="13"/>
      <c r="B2257" s="241"/>
      <c r="C2257" s="242"/>
      <c r="D2257" s="243" t="s">
        <v>165</v>
      </c>
      <c r="E2257" s="244" t="s">
        <v>1</v>
      </c>
      <c r="F2257" s="245" t="s">
        <v>269</v>
      </c>
      <c r="G2257" s="242"/>
      <c r="H2257" s="244" t="s">
        <v>1</v>
      </c>
      <c r="I2257" s="246"/>
      <c r="J2257" s="242"/>
      <c r="K2257" s="242"/>
      <c r="L2257" s="247"/>
      <c r="M2257" s="248"/>
      <c r="N2257" s="249"/>
      <c r="O2257" s="249"/>
      <c r="P2257" s="249"/>
      <c r="Q2257" s="249"/>
      <c r="R2257" s="249"/>
      <c r="S2257" s="249"/>
      <c r="T2257" s="250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T2257" s="251" t="s">
        <v>165</v>
      </c>
      <c r="AU2257" s="251" t="s">
        <v>85</v>
      </c>
      <c r="AV2257" s="13" t="s">
        <v>83</v>
      </c>
      <c r="AW2257" s="13" t="s">
        <v>32</v>
      </c>
      <c r="AX2257" s="13" t="s">
        <v>76</v>
      </c>
      <c r="AY2257" s="251" t="s">
        <v>156</v>
      </c>
    </row>
    <row r="2258" s="14" customFormat="1">
      <c r="A2258" s="14"/>
      <c r="B2258" s="252"/>
      <c r="C2258" s="253"/>
      <c r="D2258" s="243" t="s">
        <v>165</v>
      </c>
      <c r="E2258" s="254" t="s">
        <v>1</v>
      </c>
      <c r="F2258" s="255" t="s">
        <v>270</v>
      </c>
      <c r="G2258" s="253"/>
      <c r="H2258" s="256">
        <v>-4.3200000000000003</v>
      </c>
      <c r="I2258" s="257"/>
      <c r="J2258" s="253"/>
      <c r="K2258" s="253"/>
      <c r="L2258" s="258"/>
      <c r="M2258" s="259"/>
      <c r="N2258" s="260"/>
      <c r="O2258" s="260"/>
      <c r="P2258" s="260"/>
      <c r="Q2258" s="260"/>
      <c r="R2258" s="260"/>
      <c r="S2258" s="260"/>
      <c r="T2258" s="261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T2258" s="262" t="s">
        <v>165</v>
      </c>
      <c r="AU2258" s="262" t="s">
        <v>85</v>
      </c>
      <c r="AV2258" s="14" t="s">
        <v>85</v>
      </c>
      <c r="AW2258" s="14" t="s">
        <v>32</v>
      </c>
      <c r="AX2258" s="14" t="s">
        <v>76</v>
      </c>
      <c r="AY2258" s="262" t="s">
        <v>156</v>
      </c>
    </row>
    <row r="2259" s="13" customFormat="1">
      <c r="A2259" s="13"/>
      <c r="B2259" s="241"/>
      <c r="C2259" s="242"/>
      <c r="D2259" s="243" t="s">
        <v>165</v>
      </c>
      <c r="E2259" s="244" t="s">
        <v>1</v>
      </c>
      <c r="F2259" s="245" t="s">
        <v>174</v>
      </c>
      <c r="G2259" s="242"/>
      <c r="H2259" s="244" t="s">
        <v>1</v>
      </c>
      <c r="I2259" s="246"/>
      <c r="J2259" s="242"/>
      <c r="K2259" s="242"/>
      <c r="L2259" s="247"/>
      <c r="M2259" s="248"/>
      <c r="N2259" s="249"/>
      <c r="O2259" s="249"/>
      <c r="P2259" s="249"/>
      <c r="Q2259" s="249"/>
      <c r="R2259" s="249"/>
      <c r="S2259" s="249"/>
      <c r="T2259" s="250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T2259" s="251" t="s">
        <v>165</v>
      </c>
      <c r="AU2259" s="251" t="s">
        <v>85</v>
      </c>
      <c r="AV2259" s="13" t="s">
        <v>83</v>
      </c>
      <c r="AW2259" s="13" t="s">
        <v>32</v>
      </c>
      <c r="AX2259" s="13" t="s">
        <v>76</v>
      </c>
      <c r="AY2259" s="251" t="s">
        <v>156</v>
      </c>
    </row>
    <row r="2260" s="14" customFormat="1">
      <c r="A2260" s="14"/>
      <c r="B2260" s="252"/>
      <c r="C2260" s="253"/>
      <c r="D2260" s="243" t="s">
        <v>165</v>
      </c>
      <c r="E2260" s="254" t="s">
        <v>1</v>
      </c>
      <c r="F2260" s="255" t="s">
        <v>264</v>
      </c>
      <c r="G2260" s="253"/>
      <c r="H2260" s="256">
        <v>16.5</v>
      </c>
      <c r="I2260" s="257"/>
      <c r="J2260" s="253"/>
      <c r="K2260" s="253"/>
      <c r="L2260" s="258"/>
      <c r="M2260" s="259"/>
      <c r="N2260" s="260"/>
      <c r="O2260" s="260"/>
      <c r="P2260" s="260"/>
      <c r="Q2260" s="260"/>
      <c r="R2260" s="260"/>
      <c r="S2260" s="260"/>
      <c r="T2260" s="261"/>
      <c r="U2260" s="14"/>
      <c r="V2260" s="14"/>
      <c r="W2260" s="14"/>
      <c r="X2260" s="14"/>
      <c r="Y2260" s="14"/>
      <c r="Z2260" s="14"/>
      <c r="AA2260" s="14"/>
      <c r="AB2260" s="14"/>
      <c r="AC2260" s="14"/>
      <c r="AD2260" s="14"/>
      <c r="AE2260" s="14"/>
      <c r="AT2260" s="262" t="s">
        <v>165</v>
      </c>
      <c r="AU2260" s="262" t="s">
        <v>85</v>
      </c>
      <c r="AV2260" s="14" t="s">
        <v>85</v>
      </c>
      <c r="AW2260" s="14" t="s">
        <v>32</v>
      </c>
      <c r="AX2260" s="14" t="s">
        <v>76</v>
      </c>
      <c r="AY2260" s="262" t="s">
        <v>156</v>
      </c>
    </row>
    <row r="2261" s="14" customFormat="1">
      <c r="A2261" s="14"/>
      <c r="B2261" s="252"/>
      <c r="C2261" s="253"/>
      <c r="D2261" s="243" t="s">
        <v>165</v>
      </c>
      <c r="E2261" s="254" t="s">
        <v>1</v>
      </c>
      <c r="F2261" s="255" t="s">
        <v>265</v>
      </c>
      <c r="G2261" s="253"/>
      <c r="H2261" s="256">
        <v>81.147000000000006</v>
      </c>
      <c r="I2261" s="257"/>
      <c r="J2261" s="253"/>
      <c r="K2261" s="253"/>
      <c r="L2261" s="258"/>
      <c r="M2261" s="259"/>
      <c r="N2261" s="260"/>
      <c r="O2261" s="260"/>
      <c r="P2261" s="260"/>
      <c r="Q2261" s="260"/>
      <c r="R2261" s="260"/>
      <c r="S2261" s="260"/>
      <c r="T2261" s="261"/>
      <c r="U2261" s="14"/>
      <c r="V2261" s="14"/>
      <c r="W2261" s="14"/>
      <c r="X2261" s="14"/>
      <c r="Y2261" s="14"/>
      <c r="Z2261" s="14"/>
      <c r="AA2261" s="14"/>
      <c r="AB2261" s="14"/>
      <c r="AC2261" s="14"/>
      <c r="AD2261" s="14"/>
      <c r="AE2261" s="14"/>
      <c r="AT2261" s="262" t="s">
        <v>165</v>
      </c>
      <c r="AU2261" s="262" t="s">
        <v>85</v>
      </c>
      <c r="AV2261" s="14" t="s">
        <v>85</v>
      </c>
      <c r="AW2261" s="14" t="s">
        <v>32</v>
      </c>
      <c r="AX2261" s="14" t="s">
        <v>76</v>
      </c>
      <c r="AY2261" s="262" t="s">
        <v>156</v>
      </c>
    </row>
    <row r="2262" s="13" customFormat="1">
      <c r="A2262" s="13"/>
      <c r="B2262" s="241"/>
      <c r="C2262" s="242"/>
      <c r="D2262" s="243" t="s">
        <v>165</v>
      </c>
      <c r="E2262" s="244" t="s">
        <v>1</v>
      </c>
      <c r="F2262" s="245" t="s">
        <v>266</v>
      </c>
      <c r="G2262" s="242"/>
      <c r="H2262" s="244" t="s">
        <v>1</v>
      </c>
      <c r="I2262" s="246"/>
      <c r="J2262" s="242"/>
      <c r="K2262" s="242"/>
      <c r="L2262" s="247"/>
      <c r="M2262" s="248"/>
      <c r="N2262" s="249"/>
      <c r="O2262" s="249"/>
      <c r="P2262" s="249"/>
      <c r="Q2262" s="249"/>
      <c r="R2262" s="249"/>
      <c r="S2262" s="249"/>
      <c r="T2262" s="250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T2262" s="251" t="s">
        <v>165</v>
      </c>
      <c r="AU2262" s="251" t="s">
        <v>85</v>
      </c>
      <c r="AV2262" s="13" t="s">
        <v>83</v>
      </c>
      <c r="AW2262" s="13" t="s">
        <v>32</v>
      </c>
      <c r="AX2262" s="13" t="s">
        <v>76</v>
      </c>
      <c r="AY2262" s="251" t="s">
        <v>156</v>
      </c>
    </row>
    <row r="2263" s="14" customFormat="1">
      <c r="A2263" s="14"/>
      <c r="B2263" s="252"/>
      <c r="C2263" s="253"/>
      <c r="D2263" s="243" t="s">
        <v>165</v>
      </c>
      <c r="E2263" s="254" t="s">
        <v>1</v>
      </c>
      <c r="F2263" s="255" t="s">
        <v>648</v>
      </c>
      <c r="G2263" s="253"/>
      <c r="H2263" s="256">
        <v>0.67500000000000004</v>
      </c>
      <c r="I2263" s="257"/>
      <c r="J2263" s="253"/>
      <c r="K2263" s="253"/>
      <c r="L2263" s="258"/>
      <c r="M2263" s="259"/>
      <c r="N2263" s="260"/>
      <c r="O2263" s="260"/>
      <c r="P2263" s="260"/>
      <c r="Q2263" s="260"/>
      <c r="R2263" s="260"/>
      <c r="S2263" s="260"/>
      <c r="T2263" s="261"/>
      <c r="U2263" s="14"/>
      <c r="V2263" s="14"/>
      <c r="W2263" s="14"/>
      <c r="X2263" s="14"/>
      <c r="Y2263" s="14"/>
      <c r="Z2263" s="14"/>
      <c r="AA2263" s="14"/>
      <c r="AB2263" s="14"/>
      <c r="AC2263" s="14"/>
      <c r="AD2263" s="14"/>
      <c r="AE2263" s="14"/>
      <c r="AT2263" s="262" t="s">
        <v>165</v>
      </c>
      <c r="AU2263" s="262" t="s">
        <v>85</v>
      </c>
      <c r="AV2263" s="14" t="s">
        <v>85</v>
      </c>
      <c r="AW2263" s="14" t="s">
        <v>32</v>
      </c>
      <c r="AX2263" s="14" t="s">
        <v>76</v>
      </c>
      <c r="AY2263" s="262" t="s">
        <v>156</v>
      </c>
    </row>
    <row r="2264" s="14" customFormat="1">
      <c r="A2264" s="14"/>
      <c r="B2264" s="252"/>
      <c r="C2264" s="253"/>
      <c r="D2264" s="243" t="s">
        <v>165</v>
      </c>
      <c r="E2264" s="254" t="s">
        <v>1</v>
      </c>
      <c r="F2264" s="255" t="s">
        <v>649</v>
      </c>
      <c r="G2264" s="253"/>
      <c r="H2264" s="256">
        <v>1.8</v>
      </c>
      <c r="I2264" s="257"/>
      <c r="J2264" s="253"/>
      <c r="K2264" s="253"/>
      <c r="L2264" s="258"/>
      <c r="M2264" s="259"/>
      <c r="N2264" s="260"/>
      <c r="O2264" s="260"/>
      <c r="P2264" s="260"/>
      <c r="Q2264" s="260"/>
      <c r="R2264" s="260"/>
      <c r="S2264" s="260"/>
      <c r="T2264" s="261"/>
      <c r="U2264" s="14"/>
      <c r="V2264" s="14"/>
      <c r="W2264" s="14"/>
      <c r="X2264" s="14"/>
      <c r="Y2264" s="14"/>
      <c r="Z2264" s="14"/>
      <c r="AA2264" s="14"/>
      <c r="AB2264" s="14"/>
      <c r="AC2264" s="14"/>
      <c r="AD2264" s="14"/>
      <c r="AE2264" s="14"/>
      <c r="AT2264" s="262" t="s">
        <v>165</v>
      </c>
      <c r="AU2264" s="262" t="s">
        <v>85</v>
      </c>
      <c r="AV2264" s="14" t="s">
        <v>85</v>
      </c>
      <c r="AW2264" s="14" t="s">
        <v>32</v>
      </c>
      <c r="AX2264" s="14" t="s">
        <v>76</v>
      </c>
      <c r="AY2264" s="262" t="s">
        <v>156</v>
      </c>
    </row>
    <row r="2265" s="14" customFormat="1">
      <c r="A2265" s="14"/>
      <c r="B2265" s="252"/>
      <c r="C2265" s="253"/>
      <c r="D2265" s="243" t="s">
        <v>165</v>
      </c>
      <c r="E2265" s="254" t="s">
        <v>1</v>
      </c>
      <c r="F2265" s="255" t="s">
        <v>691</v>
      </c>
      <c r="G2265" s="253"/>
      <c r="H2265" s="256">
        <v>0.29999999999999999</v>
      </c>
      <c r="I2265" s="257"/>
      <c r="J2265" s="253"/>
      <c r="K2265" s="253"/>
      <c r="L2265" s="258"/>
      <c r="M2265" s="259"/>
      <c r="N2265" s="260"/>
      <c r="O2265" s="260"/>
      <c r="P2265" s="260"/>
      <c r="Q2265" s="260"/>
      <c r="R2265" s="260"/>
      <c r="S2265" s="260"/>
      <c r="T2265" s="261"/>
      <c r="U2265" s="14"/>
      <c r="V2265" s="14"/>
      <c r="W2265" s="14"/>
      <c r="X2265" s="14"/>
      <c r="Y2265" s="14"/>
      <c r="Z2265" s="14"/>
      <c r="AA2265" s="14"/>
      <c r="AB2265" s="14"/>
      <c r="AC2265" s="14"/>
      <c r="AD2265" s="14"/>
      <c r="AE2265" s="14"/>
      <c r="AT2265" s="262" t="s">
        <v>165</v>
      </c>
      <c r="AU2265" s="262" t="s">
        <v>85</v>
      </c>
      <c r="AV2265" s="14" t="s">
        <v>85</v>
      </c>
      <c r="AW2265" s="14" t="s">
        <v>32</v>
      </c>
      <c r="AX2265" s="14" t="s">
        <v>76</v>
      </c>
      <c r="AY2265" s="262" t="s">
        <v>156</v>
      </c>
    </row>
    <row r="2266" s="14" customFormat="1">
      <c r="A2266" s="14"/>
      <c r="B2266" s="252"/>
      <c r="C2266" s="253"/>
      <c r="D2266" s="243" t="s">
        <v>165</v>
      </c>
      <c r="E2266" s="254" t="s">
        <v>1</v>
      </c>
      <c r="F2266" s="255" t="s">
        <v>268</v>
      </c>
      <c r="G2266" s="253"/>
      <c r="H2266" s="256">
        <v>0.75</v>
      </c>
      <c r="I2266" s="257"/>
      <c r="J2266" s="253"/>
      <c r="K2266" s="253"/>
      <c r="L2266" s="258"/>
      <c r="M2266" s="259"/>
      <c r="N2266" s="260"/>
      <c r="O2266" s="260"/>
      <c r="P2266" s="260"/>
      <c r="Q2266" s="260"/>
      <c r="R2266" s="260"/>
      <c r="S2266" s="260"/>
      <c r="T2266" s="261"/>
      <c r="U2266" s="14"/>
      <c r="V2266" s="14"/>
      <c r="W2266" s="14"/>
      <c r="X2266" s="14"/>
      <c r="Y2266" s="14"/>
      <c r="Z2266" s="14"/>
      <c r="AA2266" s="14"/>
      <c r="AB2266" s="14"/>
      <c r="AC2266" s="14"/>
      <c r="AD2266" s="14"/>
      <c r="AE2266" s="14"/>
      <c r="AT2266" s="262" t="s">
        <v>165</v>
      </c>
      <c r="AU2266" s="262" t="s">
        <v>85</v>
      </c>
      <c r="AV2266" s="14" t="s">
        <v>85</v>
      </c>
      <c r="AW2266" s="14" t="s">
        <v>32</v>
      </c>
      <c r="AX2266" s="14" t="s">
        <v>76</v>
      </c>
      <c r="AY2266" s="262" t="s">
        <v>156</v>
      </c>
    </row>
    <row r="2267" s="13" customFormat="1">
      <c r="A2267" s="13"/>
      <c r="B2267" s="241"/>
      <c r="C2267" s="242"/>
      <c r="D2267" s="243" t="s">
        <v>165</v>
      </c>
      <c r="E2267" s="244" t="s">
        <v>1</v>
      </c>
      <c r="F2267" s="245" t="s">
        <v>269</v>
      </c>
      <c r="G2267" s="242"/>
      <c r="H2267" s="244" t="s">
        <v>1</v>
      </c>
      <c r="I2267" s="246"/>
      <c r="J2267" s="242"/>
      <c r="K2267" s="242"/>
      <c r="L2267" s="247"/>
      <c r="M2267" s="248"/>
      <c r="N2267" s="249"/>
      <c r="O2267" s="249"/>
      <c r="P2267" s="249"/>
      <c r="Q2267" s="249"/>
      <c r="R2267" s="249"/>
      <c r="S2267" s="249"/>
      <c r="T2267" s="250"/>
      <c r="U2267" s="13"/>
      <c r="V2267" s="13"/>
      <c r="W2267" s="13"/>
      <c r="X2267" s="13"/>
      <c r="Y2267" s="13"/>
      <c r="Z2267" s="13"/>
      <c r="AA2267" s="13"/>
      <c r="AB2267" s="13"/>
      <c r="AC2267" s="13"/>
      <c r="AD2267" s="13"/>
      <c r="AE2267" s="13"/>
      <c r="AT2267" s="251" t="s">
        <v>165</v>
      </c>
      <c r="AU2267" s="251" t="s">
        <v>85</v>
      </c>
      <c r="AV2267" s="13" t="s">
        <v>83</v>
      </c>
      <c r="AW2267" s="13" t="s">
        <v>32</v>
      </c>
      <c r="AX2267" s="13" t="s">
        <v>76</v>
      </c>
      <c r="AY2267" s="251" t="s">
        <v>156</v>
      </c>
    </row>
    <row r="2268" s="14" customFormat="1">
      <c r="A2268" s="14"/>
      <c r="B2268" s="252"/>
      <c r="C2268" s="253"/>
      <c r="D2268" s="243" t="s">
        <v>165</v>
      </c>
      <c r="E2268" s="254" t="s">
        <v>1</v>
      </c>
      <c r="F2268" s="255" t="s">
        <v>643</v>
      </c>
      <c r="G2268" s="253"/>
      <c r="H2268" s="256">
        <v>-2.1000000000000001</v>
      </c>
      <c r="I2268" s="257"/>
      <c r="J2268" s="253"/>
      <c r="K2268" s="253"/>
      <c r="L2268" s="258"/>
      <c r="M2268" s="259"/>
      <c r="N2268" s="260"/>
      <c r="O2268" s="260"/>
      <c r="P2268" s="260"/>
      <c r="Q2268" s="260"/>
      <c r="R2268" s="260"/>
      <c r="S2268" s="260"/>
      <c r="T2268" s="261"/>
      <c r="U2268" s="14"/>
      <c r="V2268" s="14"/>
      <c r="W2268" s="14"/>
      <c r="X2268" s="14"/>
      <c r="Y2268" s="14"/>
      <c r="Z2268" s="14"/>
      <c r="AA2268" s="14"/>
      <c r="AB2268" s="14"/>
      <c r="AC2268" s="14"/>
      <c r="AD2268" s="14"/>
      <c r="AE2268" s="14"/>
      <c r="AT2268" s="262" t="s">
        <v>165</v>
      </c>
      <c r="AU2268" s="262" t="s">
        <v>85</v>
      </c>
      <c r="AV2268" s="14" t="s">
        <v>85</v>
      </c>
      <c r="AW2268" s="14" t="s">
        <v>32</v>
      </c>
      <c r="AX2268" s="14" t="s">
        <v>76</v>
      </c>
      <c r="AY2268" s="262" t="s">
        <v>156</v>
      </c>
    </row>
    <row r="2269" s="14" customFormat="1">
      <c r="A2269" s="14"/>
      <c r="B2269" s="252"/>
      <c r="C2269" s="253"/>
      <c r="D2269" s="243" t="s">
        <v>165</v>
      </c>
      <c r="E2269" s="254" t="s">
        <v>1</v>
      </c>
      <c r="F2269" s="255" t="s">
        <v>270</v>
      </c>
      <c r="G2269" s="253"/>
      <c r="H2269" s="256">
        <v>-4.3200000000000003</v>
      </c>
      <c r="I2269" s="257"/>
      <c r="J2269" s="253"/>
      <c r="K2269" s="253"/>
      <c r="L2269" s="258"/>
      <c r="M2269" s="259"/>
      <c r="N2269" s="260"/>
      <c r="O2269" s="260"/>
      <c r="P2269" s="260"/>
      <c r="Q2269" s="260"/>
      <c r="R2269" s="260"/>
      <c r="S2269" s="260"/>
      <c r="T2269" s="261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T2269" s="262" t="s">
        <v>165</v>
      </c>
      <c r="AU2269" s="262" t="s">
        <v>85</v>
      </c>
      <c r="AV2269" s="14" t="s">
        <v>85</v>
      </c>
      <c r="AW2269" s="14" t="s">
        <v>32</v>
      </c>
      <c r="AX2269" s="14" t="s">
        <v>76</v>
      </c>
      <c r="AY2269" s="262" t="s">
        <v>156</v>
      </c>
    </row>
    <row r="2270" s="14" customFormat="1">
      <c r="A2270" s="14"/>
      <c r="B2270" s="252"/>
      <c r="C2270" s="253"/>
      <c r="D2270" s="243" t="s">
        <v>165</v>
      </c>
      <c r="E2270" s="254" t="s">
        <v>1</v>
      </c>
      <c r="F2270" s="255" t="s">
        <v>692</v>
      </c>
      <c r="G2270" s="253"/>
      <c r="H2270" s="256">
        <v>-1.25</v>
      </c>
      <c r="I2270" s="257"/>
      <c r="J2270" s="253"/>
      <c r="K2270" s="253"/>
      <c r="L2270" s="258"/>
      <c r="M2270" s="259"/>
      <c r="N2270" s="260"/>
      <c r="O2270" s="260"/>
      <c r="P2270" s="260"/>
      <c r="Q2270" s="260"/>
      <c r="R2270" s="260"/>
      <c r="S2270" s="260"/>
      <c r="T2270" s="261"/>
      <c r="U2270" s="14"/>
      <c r="V2270" s="14"/>
      <c r="W2270" s="14"/>
      <c r="X2270" s="14"/>
      <c r="Y2270" s="14"/>
      <c r="Z2270" s="14"/>
      <c r="AA2270" s="14"/>
      <c r="AB2270" s="14"/>
      <c r="AC2270" s="14"/>
      <c r="AD2270" s="14"/>
      <c r="AE2270" s="14"/>
      <c r="AT2270" s="262" t="s">
        <v>165</v>
      </c>
      <c r="AU2270" s="262" t="s">
        <v>85</v>
      </c>
      <c r="AV2270" s="14" t="s">
        <v>85</v>
      </c>
      <c r="AW2270" s="14" t="s">
        <v>32</v>
      </c>
      <c r="AX2270" s="14" t="s">
        <v>76</v>
      </c>
      <c r="AY2270" s="262" t="s">
        <v>156</v>
      </c>
    </row>
    <row r="2271" s="14" customFormat="1">
      <c r="A2271" s="14"/>
      <c r="B2271" s="252"/>
      <c r="C2271" s="253"/>
      <c r="D2271" s="243" t="s">
        <v>165</v>
      </c>
      <c r="E2271" s="254" t="s">
        <v>1</v>
      </c>
      <c r="F2271" s="255" t="s">
        <v>276</v>
      </c>
      <c r="G2271" s="253"/>
      <c r="H2271" s="256">
        <v>-2.02</v>
      </c>
      <c r="I2271" s="257"/>
      <c r="J2271" s="253"/>
      <c r="K2271" s="253"/>
      <c r="L2271" s="258"/>
      <c r="M2271" s="259"/>
      <c r="N2271" s="260"/>
      <c r="O2271" s="260"/>
      <c r="P2271" s="260"/>
      <c r="Q2271" s="260"/>
      <c r="R2271" s="260"/>
      <c r="S2271" s="260"/>
      <c r="T2271" s="261"/>
      <c r="U2271" s="14"/>
      <c r="V2271" s="14"/>
      <c r="W2271" s="14"/>
      <c r="X2271" s="14"/>
      <c r="Y2271" s="14"/>
      <c r="Z2271" s="14"/>
      <c r="AA2271" s="14"/>
      <c r="AB2271" s="14"/>
      <c r="AC2271" s="14"/>
      <c r="AD2271" s="14"/>
      <c r="AE2271" s="14"/>
      <c r="AT2271" s="262" t="s">
        <v>165</v>
      </c>
      <c r="AU2271" s="262" t="s">
        <v>85</v>
      </c>
      <c r="AV2271" s="14" t="s">
        <v>85</v>
      </c>
      <c r="AW2271" s="14" t="s">
        <v>32</v>
      </c>
      <c r="AX2271" s="14" t="s">
        <v>76</v>
      </c>
      <c r="AY2271" s="262" t="s">
        <v>156</v>
      </c>
    </row>
    <row r="2272" s="13" customFormat="1">
      <c r="A2272" s="13"/>
      <c r="B2272" s="241"/>
      <c r="C2272" s="242"/>
      <c r="D2272" s="243" t="s">
        <v>165</v>
      </c>
      <c r="E2272" s="244" t="s">
        <v>1</v>
      </c>
      <c r="F2272" s="245" t="s">
        <v>172</v>
      </c>
      <c r="G2272" s="242"/>
      <c r="H2272" s="244" t="s">
        <v>1</v>
      </c>
      <c r="I2272" s="246"/>
      <c r="J2272" s="242"/>
      <c r="K2272" s="242"/>
      <c r="L2272" s="247"/>
      <c r="M2272" s="248"/>
      <c r="N2272" s="249"/>
      <c r="O2272" s="249"/>
      <c r="P2272" s="249"/>
      <c r="Q2272" s="249"/>
      <c r="R2272" s="249"/>
      <c r="S2272" s="249"/>
      <c r="T2272" s="250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T2272" s="251" t="s">
        <v>165</v>
      </c>
      <c r="AU2272" s="251" t="s">
        <v>85</v>
      </c>
      <c r="AV2272" s="13" t="s">
        <v>83</v>
      </c>
      <c r="AW2272" s="13" t="s">
        <v>32</v>
      </c>
      <c r="AX2272" s="13" t="s">
        <v>76</v>
      </c>
      <c r="AY2272" s="251" t="s">
        <v>156</v>
      </c>
    </row>
    <row r="2273" s="14" customFormat="1">
      <c r="A2273" s="14"/>
      <c r="B2273" s="252"/>
      <c r="C2273" s="253"/>
      <c r="D2273" s="243" t="s">
        <v>165</v>
      </c>
      <c r="E2273" s="254" t="s">
        <v>1</v>
      </c>
      <c r="F2273" s="255" t="s">
        <v>264</v>
      </c>
      <c r="G2273" s="253"/>
      <c r="H2273" s="256">
        <v>16.5</v>
      </c>
      <c r="I2273" s="257"/>
      <c r="J2273" s="253"/>
      <c r="K2273" s="253"/>
      <c r="L2273" s="258"/>
      <c r="M2273" s="259"/>
      <c r="N2273" s="260"/>
      <c r="O2273" s="260"/>
      <c r="P2273" s="260"/>
      <c r="Q2273" s="260"/>
      <c r="R2273" s="260"/>
      <c r="S2273" s="260"/>
      <c r="T2273" s="261"/>
      <c r="U2273" s="14"/>
      <c r="V2273" s="14"/>
      <c r="W2273" s="14"/>
      <c r="X2273" s="14"/>
      <c r="Y2273" s="14"/>
      <c r="Z2273" s="14"/>
      <c r="AA2273" s="14"/>
      <c r="AB2273" s="14"/>
      <c r="AC2273" s="14"/>
      <c r="AD2273" s="14"/>
      <c r="AE2273" s="14"/>
      <c r="AT2273" s="262" t="s">
        <v>165</v>
      </c>
      <c r="AU2273" s="262" t="s">
        <v>85</v>
      </c>
      <c r="AV2273" s="14" t="s">
        <v>85</v>
      </c>
      <c r="AW2273" s="14" t="s">
        <v>32</v>
      </c>
      <c r="AX2273" s="14" t="s">
        <v>76</v>
      </c>
      <c r="AY2273" s="262" t="s">
        <v>156</v>
      </c>
    </row>
    <row r="2274" s="14" customFormat="1">
      <c r="A2274" s="14"/>
      <c r="B2274" s="252"/>
      <c r="C2274" s="253"/>
      <c r="D2274" s="243" t="s">
        <v>165</v>
      </c>
      <c r="E2274" s="254" t="s">
        <v>1</v>
      </c>
      <c r="F2274" s="255" t="s">
        <v>272</v>
      </c>
      <c r="G2274" s="253"/>
      <c r="H2274" s="256">
        <v>38.609999999999999</v>
      </c>
      <c r="I2274" s="257"/>
      <c r="J2274" s="253"/>
      <c r="K2274" s="253"/>
      <c r="L2274" s="258"/>
      <c r="M2274" s="259"/>
      <c r="N2274" s="260"/>
      <c r="O2274" s="260"/>
      <c r="P2274" s="260"/>
      <c r="Q2274" s="260"/>
      <c r="R2274" s="260"/>
      <c r="S2274" s="260"/>
      <c r="T2274" s="261"/>
      <c r="U2274" s="14"/>
      <c r="V2274" s="14"/>
      <c r="W2274" s="14"/>
      <c r="X2274" s="14"/>
      <c r="Y2274" s="14"/>
      <c r="Z2274" s="14"/>
      <c r="AA2274" s="14"/>
      <c r="AB2274" s="14"/>
      <c r="AC2274" s="14"/>
      <c r="AD2274" s="14"/>
      <c r="AE2274" s="14"/>
      <c r="AT2274" s="262" t="s">
        <v>165</v>
      </c>
      <c r="AU2274" s="262" t="s">
        <v>85</v>
      </c>
      <c r="AV2274" s="14" t="s">
        <v>85</v>
      </c>
      <c r="AW2274" s="14" t="s">
        <v>32</v>
      </c>
      <c r="AX2274" s="14" t="s">
        <v>76</v>
      </c>
      <c r="AY2274" s="262" t="s">
        <v>156</v>
      </c>
    </row>
    <row r="2275" s="14" customFormat="1">
      <c r="A2275" s="14"/>
      <c r="B2275" s="252"/>
      <c r="C2275" s="253"/>
      <c r="D2275" s="243" t="s">
        <v>165</v>
      </c>
      <c r="E2275" s="254" t="s">
        <v>1</v>
      </c>
      <c r="F2275" s="255" t="s">
        <v>273</v>
      </c>
      <c r="G2275" s="253"/>
      <c r="H2275" s="256">
        <v>0.45000000000000001</v>
      </c>
      <c r="I2275" s="257"/>
      <c r="J2275" s="253"/>
      <c r="K2275" s="253"/>
      <c r="L2275" s="258"/>
      <c r="M2275" s="259"/>
      <c r="N2275" s="260"/>
      <c r="O2275" s="260"/>
      <c r="P2275" s="260"/>
      <c r="Q2275" s="260"/>
      <c r="R2275" s="260"/>
      <c r="S2275" s="260"/>
      <c r="T2275" s="261"/>
      <c r="U2275" s="14"/>
      <c r="V2275" s="14"/>
      <c r="W2275" s="14"/>
      <c r="X2275" s="14"/>
      <c r="Y2275" s="14"/>
      <c r="Z2275" s="14"/>
      <c r="AA2275" s="14"/>
      <c r="AB2275" s="14"/>
      <c r="AC2275" s="14"/>
      <c r="AD2275" s="14"/>
      <c r="AE2275" s="14"/>
      <c r="AT2275" s="262" t="s">
        <v>165</v>
      </c>
      <c r="AU2275" s="262" t="s">
        <v>85</v>
      </c>
      <c r="AV2275" s="14" t="s">
        <v>85</v>
      </c>
      <c r="AW2275" s="14" t="s">
        <v>32</v>
      </c>
      <c r="AX2275" s="14" t="s">
        <v>76</v>
      </c>
      <c r="AY2275" s="262" t="s">
        <v>156</v>
      </c>
    </row>
    <row r="2276" s="14" customFormat="1">
      <c r="A2276" s="14"/>
      <c r="B2276" s="252"/>
      <c r="C2276" s="253"/>
      <c r="D2276" s="243" t="s">
        <v>165</v>
      </c>
      <c r="E2276" s="254" t="s">
        <v>1</v>
      </c>
      <c r="F2276" s="255" t="s">
        <v>274</v>
      </c>
      <c r="G2276" s="253"/>
      <c r="H2276" s="256">
        <v>0.375</v>
      </c>
      <c r="I2276" s="257"/>
      <c r="J2276" s="253"/>
      <c r="K2276" s="253"/>
      <c r="L2276" s="258"/>
      <c r="M2276" s="259"/>
      <c r="N2276" s="260"/>
      <c r="O2276" s="260"/>
      <c r="P2276" s="260"/>
      <c r="Q2276" s="260"/>
      <c r="R2276" s="260"/>
      <c r="S2276" s="260"/>
      <c r="T2276" s="261"/>
      <c r="U2276" s="14"/>
      <c r="V2276" s="14"/>
      <c r="W2276" s="14"/>
      <c r="X2276" s="14"/>
      <c r="Y2276" s="14"/>
      <c r="Z2276" s="14"/>
      <c r="AA2276" s="14"/>
      <c r="AB2276" s="14"/>
      <c r="AC2276" s="14"/>
      <c r="AD2276" s="14"/>
      <c r="AE2276" s="14"/>
      <c r="AT2276" s="262" t="s">
        <v>165</v>
      </c>
      <c r="AU2276" s="262" t="s">
        <v>85</v>
      </c>
      <c r="AV2276" s="14" t="s">
        <v>85</v>
      </c>
      <c r="AW2276" s="14" t="s">
        <v>32</v>
      </c>
      <c r="AX2276" s="14" t="s">
        <v>76</v>
      </c>
      <c r="AY2276" s="262" t="s">
        <v>156</v>
      </c>
    </row>
    <row r="2277" s="13" customFormat="1">
      <c r="A2277" s="13"/>
      <c r="B2277" s="241"/>
      <c r="C2277" s="242"/>
      <c r="D2277" s="243" t="s">
        <v>165</v>
      </c>
      <c r="E2277" s="244" t="s">
        <v>1</v>
      </c>
      <c r="F2277" s="245" t="s">
        <v>269</v>
      </c>
      <c r="G2277" s="242"/>
      <c r="H2277" s="244" t="s">
        <v>1</v>
      </c>
      <c r="I2277" s="246"/>
      <c r="J2277" s="242"/>
      <c r="K2277" s="242"/>
      <c r="L2277" s="247"/>
      <c r="M2277" s="248"/>
      <c r="N2277" s="249"/>
      <c r="O2277" s="249"/>
      <c r="P2277" s="249"/>
      <c r="Q2277" s="249"/>
      <c r="R2277" s="249"/>
      <c r="S2277" s="249"/>
      <c r="T2277" s="250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T2277" s="251" t="s">
        <v>165</v>
      </c>
      <c r="AU2277" s="251" t="s">
        <v>85</v>
      </c>
      <c r="AV2277" s="13" t="s">
        <v>83</v>
      </c>
      <c r="AW2277" s="13" t="s">
        <v>32</v>
      </c>
      <c r="AX2277" s="13" t="s">
        <v>76</v>
      </c>
      <c r="AY2277" s="251" t="s">
        <v>156</v>
      </c>
    </row>
    <row r="2278" s="14" customFormat="1">
      <c r="A2278" s="14"/>
      <c r="B2278" s="252"/>
      <c r="C2278" s="253"/>
      <c r="D2278" s="243" t="s">
        <v>165</v>
      </c>
      <c r="E2278" s="254" t="s">
        <v>1</v>
      </c>
      <c r="F2278" s="255" t="s">
        <v>693</v>
      </c>
      <c r="G2278" s="253"/>
      <c r="H2278" s="256">
        <v>-0.93799999999999994</v>
      </c>
      <c r="I2278" s="257"/>
      <c r="J2278" s="253"/>
      <c r="K2278" s="253"/>
      <c r="L2278" s="258"/>
      <c r="M2278" s="259"/>
      <c r="N2278" s="260"/>
      <c r="O2278" s="260"/>
      <c r="P2278" s="260"/>
      <c r="Q2278" s="260"/>
      <c r="R2278" s="260"/>
      <c r="S2278" s="260"/>
      <c r="T2278" s="261"/>
      <c r="U2278" s="14"/>
      <c r="V2278" s="14"/>
      <c r="W2278" s="14"/>
      <c r="X2278" s="14"/>
      <c r="Y2278" s="14"/>
      <c r="Z2278" s="14"/>
      <c r="AA2278" s="14"/>
      <c r="AB2278" s="14"/>
      <c r="AC2278" s="14"/>
      <c r="AD2278" s="14"/>
      <c r="AE2278" s="14"/>
      <c r="AT2278" s="262" t="s">
        <v>165</v>
      </c>
      <c r="AU2278" s="262" t="s">
        <v>85</v>
      </c>
      <c r="AV2278" s="14" t="s">
        <v>85</v>
      </c>
      <c r="AW2278" s="14" t="s">
        <v>32</v>
      </c>
      <c r="AX2278" s="14" t="s">
        <v>76</v>
      </c>
      <c r="AY2278" s="262" t="s">
        <v>156</v>
      </c>
    </row>
    <row r="2279" s="14" customFormat="1">
      <c r="A2279" s="14"/>
      <c r="B2279" s="252"/>
      <c r="C2279" s="253"/>
      <c r="D2279" s="243" t="s">
        <v>165</v>
      </c>
      <c r="E2279" s="254" t="s">
        <v>1</v>
      </c>
      <c r="F2279" s="255" t="s">
        <v>276</v>
      </c>
      <c r="G2279" s="253"/>
      <c r="H2279" s="256">
        <v>-2.02</v>
      </c>
      <c r="I2279" s="257"/>
      <c r="J2279" s="253"/>
      <c r="K2279" s="253"/>
      <c r="L2279" s="258"/>
      <c r="M2279" s="259"/>
      <c r="N2279" s="260"/>
      <c r="O2279" s="260"/>
      <c r="P2279" s="260"/>
      <c r="Q2279" s="260"/>
      <c r="R2279" s="260"/>
      <c r="S2279" s="260"/>
      <c r="T2279" s="261"/>
      <c r="U2279" s="14"/>
      <c r="V2279" s="14"/>
      <c r="W2279" s="14"/>
      <c r="X2279" s="14"/>
      <c r="Y2279" s="14"/>
      <c r="Z2279" s="14"/>
      <c r="AA2279" s="14"/>
      <c r="AB2279" s="14"/>
      <c r="AC2279" s="14"/>
      <c r="AD2279" s="14"/>
      <c r="AE2279" s="14"/>
      <c r="AT2279" s="262" t="s">
        <v>165</v>
      </c>
      <c r="AU2279" s="262" t="s">
        <v>85</v>
      </c>
      <c r="AV2279" s="14" t="s">
        <v>85</v>
      </c>
      <c r="AW2279" s="14" t="s">
        <v>32</v>
      </c>
      <c r="AX2279" s="14" t="s">
        <v>76</v>
      </c>
      <c r="AY2279" s="262" t="s">
        <v>156</v>
      </c>
    </row>
    <row r="2280" s="13" customFormat="1">
      <c r="A2280" s="13"/>
      <c r="B2280" s="241"/>
      <c r="C2280" s="242"/>
      <c r="D2280" s="243" t="s">
        <v>165</v>
      </c>
      <c r="E2280" s="244" t="s">
        <v>1</v>
      </c>
      <c r="F2280" s="245" t="s">
        <v>185</v>
      </c>
      <c r="G2280" s="242"/>
      <c r="H2280" s="244" t="s">
        <v>1</v>
      </c>
      <c r="I2280" s="246"/>
      <c r="J2280" s="242"/>
      <c r="K2280" s="242"/>
      <c r="L2280" s="247"/>
      <c r="M2280" s="248"/>
      <c r="N2280" s="249"/>
      <c r="O2280" s="249"/>
      <c r="P2280" s="249"/>
      <c r="Q2280" s="249"/>
      <c r="R2280" s="249"/>
      <c r="S2280" s="249"/>
      <c r="T2280" s="250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T2280" s="251" t="s">
        <v>165</v>
      </c>
      <c r="AU2280" s="251" t="s">
        <v>85</v>
      </c>
      <c r="AV2280" s="13" t="s">
        <v>83</v>
      </c>
      <c r="AW2280" s="13" t="s">
        <v>32</v>
      </c>
      <c r="AX2280" s="13" t="s">
        <v>76</v>
      </c>
      <c r="AY2280" s="251" t="s">
        <v>156</v>
      </c>
    </row>
    <row r="2281" s="13" customFormat="1">
      <c r="A2281" s="13"/>
      <c r="B2281" s="241"/>
      <c r="C2281" s="242"/>
      <c r="D2281" s="243" t="s">
        <v>165</v>
      </c>
      <c r="E2281" s="244" t="s">
        <v>1</v>
      </c>
      <c r="F2281" s="245" t="s">
        <v>652</v>
      </c>
      <c r="G2281" s="242"/>
      <c r="H2281" s="244" t="s">
        <v>1</v>
      </c>
      <c r="I2281" s="246"/>
      <c r="J2281" s="242"/>
      <c r="K2281" s="242"/>
      <c r="L2281" s="247"/>
      <c r="M2281" s="248"/>
      <c r="N2281" s="249"/>
      <c r="O2281" s="249"/>
      <c r="P2281" s="249"/>
      <c r="Q2281" s="249"/>
      <c r="R2281" s="249"/>
      <c r="S2281" s="249"/>
      <c r="T2281" s="250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T2281" s="251" t="s">
        <v>165</v>
      </c>
      <c r="AU2281" s="251" t="s">
        <v>85</v>
      </c>
      <c r="AV2281" s="13" t="s">
        <v>83</v>
      </c>
      <c r="AW2281" s="13" t="s">
        <v>32</v>
      </c>
      <c r="AX2281" s="13" t="s">
        <v>76</v>
      </c>
      <c r="AY2281" s="251" t="s">
        <v>156</v>
      </c>
    </row>
    <row r="2282" s="14" customFormat="1">
      <c r="A2282" s="14"/>
      <c r="B2282" s="252"/>
      <c r="C2282" s="253"/>
      <c r="D2282" s="243" t="s">
        <v>165</v>
      </c>
      <c r="E2282" s="254" t="s">
        <v>1</v>
      </c>
      <c r="F2282" s="255" t="s">
        <v>1864</v>
      </c>
      <c r="G2282" s="253"/>
      <c r="H2282" s="256">
        <v>59.136000000000003</v>
      </c>
      <c r="I2282" s="257"/>
      <c r="J2282" s="253"/>
      <c r="K2282" s="253"/>
      <c r="L2282" s="258"/>
      <c r="M2282" s="259"/>
      <c r="N2282" s="260"/>
      <c r="O2282" s="260"/>
      <c r="P2282" s="260"/>
      <c r="Q2282" s="260"/>
      <c r="R2282" s="260"/>
      <c r="S2282" s="260"/>
      <c r="T2282" s="261"/>
      <c r="U2282" s="14"/>
      <c r="V2282" s="14"/>
      <c r="W2282" s="14"/>
      <c r="X2282" s="14"/>
      <c r="Y2282" s="14"/>
      <c r="Z2282" s="14"/>
      <c r="AA2282" s="14"/>
      <c r="AB2282" s="14"/>
      <c r="AC2282" s="14"/>
      <c r="AD2282" s="14"/>
      <c r="AE2282" s="14"/>
      <c r="AT2282" s="262" t="s">
        <v>165</v>
      </c>
      <c r="AU2282" s="262" t="s">
        <v>85</v>
      </c>
      <c r="AV2282" s="14" t="s">
        <v>85</v>
      </c>
      <c r="AW2282" s="14" t="s">
        <v>32</v>
      </c>
      <c r="AX2282" s="14" t="s">
        <v>76</v>
      </c>
      <c r="AY2282" s="262" t="s">
        <v>156</v>
      </c>
    </row>
    <row r="2283" s="14" customFormat="1">
      <c r="A2283" s="14"/>
      <c r="B2283" s="252"/>
      <c r="C2283" s="253"/>
      <c r="D2283" s="243" t="s">
        <v>165</v>
      </c>
      <c r="E2283" s="254" t="s">
        <v>1</v>
      </c>
      <c r="F2283" s="255" t="s">
        <v>1865</v>
      </c>
      <c r="G2283" s="253"/>
      <c r="H2283" s="256">
        <v>41.579999999999998</v>
      </c>
      <c r="I2283" s="257"/>
      <c r="J2283" s="253"/>
      <c r="K2283" s="253"/>
      <c r="L2283" s="258"/>
      <c r="M2283" s="259"/>
      <c r="N2283" s="260"/>
      <c r="O2283" s="260"/>
      <c r="P2283" s="260"/>
      <c r="Q2283" s="260"/>
      <c r="R2283" s="260"/>
      <c r="S2283" s="260"/>
      <c r="T2283" s="261"/>
      <c r="U2283" s="14"/>
      <c r="V2283" s="14"/>
      <c r="W2283" s="14"/>
      <c r="X2283" s="14"/>
      <c r="Y2283" s="14"/>
      <c r="Z2283" s="14"/>
      <c r="AA2283" s="14"/>
      <c r="AB2283" s="14"/>
      <c r="AC2283" s="14"/>
      <c r="AD2283" s="14"/>
      <c r="AE2283" s="14"/>
      <c r="AT2283" s="262" t="s">
        <v>165</v>
      </c>
      <c r="AU2283" s="262" t="s">
        <v>85</v>
      </c>
      <c r="AV2283" s="14" t="s">
        <v>85</v>
      </c>
      <c r="AW2283" s="14" t="s">
        <v>32</v>
      </c>
      <c r="AX2283" s="14" t="s">
        <v>76</v>
      </c>
      <c r="AY2283" s="262" t="s">
        <v>156</v>
      </c>
    </row>
    <row r="2284" s="13" customFormat="1">
      <c r="A2284" s="13"/>
      <c r="B2284" s="241"/>
      <c r="C2284" s="242"/>
      <c r="D2284" s="243" t="s">
        <v>165</v>
      </c>
      <c r="E2284" s="244" t="s">
        <v>1</v>
      </c>
      <c r="F2284" s="245" t="s">
        <v>266</v>
      </c>
      <c r="G2284" s="242"/>
      <c r="H2284" s="244" t="s">
        <v>1</v>
      </c>
      <c r="I2284" s="246"/>
      <c r="J2284" s="242"/>
      <c r="K2284" s="242"/>
      <c r="L2284" s="247"/>
      <c r="M2284" s="248"/>
      <c r="N2284" s="249"/>
      <c r="O2284" s="249"/>
      <c r="P2284" s="249"/>
      <c r="Q2284" s="249"/>
      <c r="R2284" s="249"/>
      <c r="S2284" s="249"/>
      <c r="T2284" s="250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T2284" s="251" t="s">
        <v>165</v>
      </c>
      <c r="AU2284" s="251" t="s">
        <v>85</v>
      </c>
      <c r="AV2284" s="13" t="s">
        <v>83</v>
      </c>
      <c r="AW2284" s="13" t="s">
        <v>32</v>
      </c>
      <c r="AX2284" s="13" t="s">
        <v>76</v>
      </c>
      <c r="AY2284" s="251" t="s">
        <v>156</v>
      </c>
    </row>
    <row r="2285" s="14" customFormat="1">
      <c r="A2285" s="14"/>
      <c r="B2285" s="252"/>
      <c r="C2285" s="253"/>
      <c r="D2285" s="243" t="s">
        <v>165</v>
      </c>
      <c r="E2285" s="254" t="s">
        <v>1</v>
      </c>
      <c r="F2285" s="255" t="s">
        <v>655</v>
      </c>
      <c r="G2285" s="253"/>
      <c r="H2285" s="256">
        <v>2.0699999999999998</v>
      </c>
      <c r="I2285" s="257"/>
      <c r="J2285" s="253"/>
      <c r="K2285" s="253"/>
      <c r="L2285" s="258"/>
      <c r="M2285" s="259"/>
      <c r="N2285" s="260"/>
      <c r="O2285" s="260"/>
      <c r="P2285" s="260"/>
      <c r="Q2285" s="260"/>
      <c r="R2285" s="260"/>
      <c r="S2285" s="260"/>
      <c r="T2285" s="261"/>
      <c r="U2285" s="14"/>
      <c r="V2285" s="14"/>
      <c r="W2285" s="14"/>
      <c r="X2285" s="14"/>
      <c r="Y2285" s="14"/>
      <c r="Z2285" s="14"/>
      <c r="AA2285" s="14"/>
      <c r="AB2285" s="14"/>
      <c r="AC2285" s="14"/>
      <c r="AD2285" s="14"/>
      <c r="AE2285" s="14"/>
      <c r="AT2285" s="262" t="s">
        <v>165</v>
      </c>
      <c r="AU2285" s="262" t="s">
        <v>85</v>
      </c>
      <c r="AV2285" s="14" t="s">
        <v>85</v>
      </c>
      <c r="AW2285" s="14" t="s">
        <v>32</v>
      </c>
      <c r="AX2285" s="14" t="s">
        <v>76</v>
      </c>
      <c r="AY2285" s="262" t="s">
        <v>156</v>
      </c>
    </row>
    <row r="2286" s="14" customFormat="1">
      <c r="A2286" s="14"/>
      <c r="B2286" s="252"/>
      <c r="C2286" s="253"/>
      <c r="D2286" s="243" t="s">
        <v>165</v>
      </c>
      <c r="E2286" s="254" t="s">
        <v>1</v>
      </c>
      <c r="F2286" s="255" t="s">
        <v>656</v>
      </c>
      <c r="G2286" s="253"/>
      <c r="H2286" s="256">
        <v>4.1399999999999997</v>
      </c>
      <c r="I2286" s="257"/>
      <c r="J2286" s="253"/>
      <c r="K2286" s="253"/>
      <c r="L2286" s="258"/>
      <c r="M2286" s="259"/>
      <c r="N2286" s="260"/>
      <c r="O2286" s="260"/>
      <c r="P2286" s="260"/>
      <c r="Q2286" s="260"/>
      <c r="R2286" s="260"/>
      <c r="S2286" s="260"/>
      <c r="T2286" s="261"/>
      <c r="U2286" s="14"/>
      <c r="V2286" s="14"/>
      <c r="W2286" s="14"/>
      <c r="X2286" s="14"/>
      <c r="Y2286" s="14"/>
      <c r="Z2286" s="14"/>
      <c r="AA2286" s="14"/>
      <c r="AB2286" s="14"/>
      <c r="AC2286" s="14"/>
      <c r="AD2286" s="14"/>
      <c r="AE2286" s="14"/>
      <c r="AT2286" s="262" t="s">
        <v>165</v>
      </c>
      <c r="AU2286" s="262" t="s">
        <v>85</v>
      </c>
      <c r="AV2286" s="14" t="s">
        <v>85</v>
      </c>
      <c r="AW2286" s="14" t="s">
        <v>32</v>
      </c>
      <c r="AX2286" s="14" t="s">
        <v>76</v>
      </c>
      <c r="AY2286" s="262" t="s">
        <v>156</v>
      </c>
    </row>
    <row r="2287" s="13" customFormat="1">
      <c r="A2287" s="13"/>
      <c r="B2287" s="241"/>
      <c r="C2287" s="242"/>
      <c r="D2287" s="243" t="s">
        <v>165</v>
      </c>
      <c r="E2287" s="244" t="s">
        <v>1</v>
      </c>
      <c r="F2287" s="245" t="s">
        <v>269</v>
      </c>
      <c r="G2287" s="242"/>
      <c r="H2287" s="244" t="s">
        <v>1</v>
      </c>
      <c r="I2287" s="246"/>
      <c r="J2287" s="242"/>
      <c r="K2287" s="242"/>
      <c r="L2287" s="247"/>
      <c r="M2287" s="248"/>
      <c r="N2287" s="249"/>
      <c r="O2287" s="249"/>
      <c r="P2287" s="249"/>
      <c r="Q2287" s="249"/>
      <c r="R2287" s="249"/>
      <c r="S2287" s="249"/>
      <c r="T2287" s="250"/>
      <c r="U2287" s="13"/>
      <c r="V2287" s="13"/>
      <c r="W2287" s="13"/>
      <c r="X2287" s="13"/>
      <c r="Y2287" s="13"/>
      <c r="Z2287" s="13"/>
      <c r="AA2287" s="13"/>
      <c r="AB2287" s="13"/>
      <c r="AC2287" s="13"/>
      <c r="AD2287" s="13"/>
      <c r="AE2287" s="13"/>
      <c r="AT2287" s="251" t="s">
        <v>165</v>
      </c>
      <c r="AU2287" s="251" t="s">
        <v>85</v>
      </c>
      <c r="AV2287" s="13" t="s">
        <v>83</v>
      </c>
      <c r="AW2287" s="13" t="s">
        <v>32</v>
      </c>
      <c r="AX2287" s="13" t="s">
        <v>76</v>
      </c>
      <c r="AY2287" s="251" t="s">
        <v>156</v>
      </c>
    </row>
    <row r="2288" s="14" customFormat="1">
      <c r="A2288" s="14"/>
      <c r="B2288" s="252"/>
      <c r="C2288" s="253"/>
      <c r="D2288" s="243" t="s">
        <v>165</v>
      </c>
      <c r="E2288" s="254" t="s">
        <v>1</v>
      </c>
      <c r="F2288" s="255" t="s">
        <v>527</v>
      </c>
      <c r="G2288" s="253"/>
      <c r="H2288" s="256">
        <v>-2.1499999999999999</v>
      </c>
      <c r="I2288" s="257"/>
      <c r="J2288" s="253"/>
      <c r="K2288" s="253"/>
      <c r="L2288" s="258"/>
      <c r="M2288" s="259"/>
      <c r="N2288" s="260"/>
      <c r="O2288" s="260"/>
      <c r="P2288" s="260"/>
      <c r="Q2288" s="260"/>
      <c r="R2288" s="260"/>
      <c r="S2288" s="260"/>
      <c r="T2288" s="261"/>
      <c r="U2288" s="14"/>
      <c r="V2288" s="14"/>
      <c r="W2288" s="14"/>
      <c r="X2288" s="14"/>
      <c r="Y2288" s="14"/>
      <c r="Z2288" s="14"/>
      <c r="AA2288" s="14"/>
      <c r="AB2288" s="14"/>
      <c r="AC2288" s="14"/>
      <c r="AD2288" s="14"/>
      <c r="AE2288" s="14"/>
      <c r="AT2288" s="262" t="s">
        <v>165</v>
      </c>
      <c r="AU2288" s="262" t="s">
        <v>85</v>
      </c>
      <c r="AV2288" s="14" t="s">
        <v>85</v>
      </c>
      <c r="AW2288" s="14" t="s">
        <v>32</v>
      </c>
      <c r="AX2288" s="14" t="s">
        <v>76</v>
      </c>
      <c r="AY2288" s="262" t="s">
        <v>156</v>
      </c>
    </row>
    <row r="2289" s="14" customFormat="1">
      <c r="A2289" s="14"/>
      <c r="B2289" s="252"/>
      <c r="C2289" s="253"/>
      <c r="D2289" s="243" t="s">
        <v>165</v>
      </c>
      <c r="E2289" s="254" t="s">
        <v>1</v>
      </c>
      <c r="F2289" s="255" t="s">
        <v>657</v>
      </c>
      <c r="G2289" s="253"/>
      <c r="H2289" s="256">
        <v>-15.869999999999999</v>
      </c>
      <c r="I2289" s="257"/>
      <c r="J2289" s="253"/>
      <c r="K2289" s="253"/>
      <c r="L2289" s="258"/>
      <c r="M2289" s="259"/>
      <c r="N2289" s="260"/>
      <c r="O2289" s="260"/>
      <c r="P2289" s="260"/>
      <c r="Q2289" s="260"/>
      <c r="R2289" s="260"/>
      <c r="S2289" s="260"/>
      <c r="T2289" s="261"/>
      <c r="U2289" s="14"/>
      <c r="V2289" s="14"/>
      <c r="W2289" s="14"/>
      <c r="X2289" s="14"/>
      <c r="Y2289" s="14"/>
      <c r="Z2289" s="14"/>
      <c r="AA2289" s="14"/>
      <c r="AB2289" s="14"/>
      <c r="AC2289" s="14"/>
      <c r="AD2289" s="14"/>
      <c r="AE2289" s="14"/>
      <c r="AT2289" s="262" t="s">
        <v>165</v>
      </c>
      <c r="AU2289" s="262" t="s">
        <v>85</v>
      </c>
      <c r="AV2289" s="14" t="s">
        <v>85</v>
      </c>
      <c r="AW2289" s="14" t="s">
        <v>32</v>
      </c>
      <c r="AX2289" s="14" t="s">
        <v>76</v>
      </c>
      <c r="AY2289" s="262" t="s">
        <v>156</v>
      </c>
    </row>
    <row r="2290" s="14" customFormat="1">
      <c r="A2290" s="14"/>
      <c r="B2290" s="252"/>
      <c r="C2290" s="253"/>
      <c r="D2290" s="243" t="s">
        <v>165</v>
      </c>
      <c r="E2290" s="254" t="s">
        <v>1</v>
      </c>
      <c r="F2290" s="255" t="s">
        <v>1866</v>
      </c>
      <c r="G2290" s="253"/>
      <c r="H2290" s="256">
        <v>-0.78000000000000003</v>
      </c>
      <c r="I2290" s="257"/>
      <c r="J2290" s="253"/>
      <c r="K2290" s="253"/>
      <c r="L2290" s="258"/>
      <c r="M2290" s="259"/>
      <c r="N2290" s="260"/>
      <c r="O2290" s="260"/>
      <c r="P2290" s="260"/>
      <c r="Q2290" s="260"/>
      <c r="R2290" s="260"/>
      <c r="S2290" s="260"/>
      <c r="T2290" s="261"/>
      <c r="U2290" s="14"/>
      <c r="V2290" s="14"/>
      <c r="W2290" s="14"/>
      <c r="X2290" s="14"/>
      <c r="Y2290" s="14"/>
      <c r="Z2290" s="14"/>
      <c r="AA2290" s="14"/>
      <c r="AB2290" s="14"/>
      <c r="AC2290" s="14"/>
      <c r="AD2290" s="14"/>
      <c r="AE2290" s="14"/>
      <c r="AT2290" s="262" t="s">
        <v>165</v>
      </c>
      <c r="AU2290" s="262" t="s">
        <v>85</v>
      </c>
      <c r="AV2290" s="14" t="s">
        <v>85</v>
      </c>
      <c r="AW2290" s="14" t="s">
        <v>32</v>
      </c>
      <c r="AX2290" s="14" t="s">
        <v>76</v>
      </c>
      <c r="AY2290" s="262" t="s">
        <v>156</v>
      </c>
    </row>
    <row r="2291" s="14" customFormat="1">
      <c r="A2291" s="14"/>
      <c r="B2291" s="252"/>
      <c r="C2291" s="253"/>
      <c r="D2291" s="243" t="s">
        <v>165</v>
      </c>
      <c r="E2291" s="254" t="s">
        <v>1</v>
      </c>
      <c r="F2291" s="255" t="s">
        <v>1867</v>
      </c>
      <c r="G2291" s="253"/>
      <c r="H2291" s="256">
        <v>-1.8</v>
      </c>
      <c r="I2291" s="257"/>
      <c r="J2291" s="253"/>
      <c r="K2291" s="253"/>
      <c r="L2291" s="258"/>
      <c r="M2291" s="259"/>
      <c r="N2291" s="260"/>
      <c r="O2291" s="260"/>
      <c r="P2291" s="260"/>
      <c r="Q2291" s="260"/>
      <c r="R2291" s="260"/>
      <c r="S2291" s="260"/>
      <c r="T2291" s="261"/>
      <c r="U2291" s="14"/>
      <c r="V2291" s="14"/>
      <c r="W2291" s="14"/>
      <c r="X2291" s="14"/>
      <c r="Y2291" s="14"/>
      <c r="Z2291" s="14"/>
      <c r="AA2291" s="14"/>
      <c r="AB2291" s="14"/>
      <c r="AC2291" s="14"/>
      <c r="AD2291" s="14"/>
      <c r="AE2291" s="14"/>
      <c r="AT2291" s="262" t="s">
        <v>165</v>
      </c>
      <c r="AU2291" s="262" t="s">
        <v>85</v>
      </c>
      <c r="AV2291" s="14" t="s">
        <v>85</v>
      </c>
      <c r="AW2291" s="14" t="s">
        <v>32</v>
      </c>
      <c r="AX2291" s="14" t="s">
        <v>76</v>
      </c>
      <c r="AY2291" s="262" t="s">
        <v>156</v>
      </c>
    </row>
    <row r="2292" s="13" customFormat="1">
      <c r="A2292" s="13"/>
      <c r="B2292" s="241"/>
      <c r="C2292" s="242"/>
      <c r="D2292" s="243" t="s">
        <v>165</v>
      </c>
      <c r="E2292" s="244" t="s">
        <v>1</v>
      </c>
      <c r="F2292" s="245" t="s">
        <v>658</v>
      </c>
      <c r="G2292" s="242"/>
      <c r="H2292" s="244" t="s">
        <v>1</v>
      </c>
      <c r="I2292" s="246"/>
      <c r="J2292" s="242"/>
      <c r="K2292" s="242"/>
      <c r="L2292" s="247"/>
      <c r="M2292" s="248"/>
      <c r="N2292" s="249"/>
      <c r="O2292" s="249"/>
      <c r="P2292" s="249"/>
      <c r="Q2292" s="249"/>
      <c r="R2292" s="249"/>
      <c r="S2292" s="249"/>
      <c r="T2292" s="250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T2292" s="251" t="s">
        <v>165</v>
      </c>
      <c r="AU2292" s="251" t="s">
        <v>85</v>
      </c>
      <c r="AV2292" s="13" t="s">
        <v>83</v>
      </c>
      <c r="AW2292" s="13" t="s">
        <v>32</v>
      </c>
      <c r="AX2292" s="13" t="s">
        <v>76</v>
      </c>
      <c r="AY2292" s="251" t="s">
        <v>156</v>
      </c>
    </row>
    <row r="2293" s="14" customFormat="1">
      <c r="A2293" s="14"/>
      <c r="B2293" s="252"/>
      <c r="C2293" s="253"/>
      <c r="D2293" s="243" t="s">
        <v>165</v>
      </c>
      <c r="E2293" s="254" t="s">
        <v>1</v>
      </c>
      <c r="F2293" s="255" t="s">
        <v>1864</v>
      </c>
      <c r="G2293" s="253"/>
      <c r="H2293" s="256">
        <v>59.136000000000003</v>
      </c>
      <c r="I2293" s="257"/>
      <c r="J2293" s="253"/>
      <c r="K2293" s="253"/>
      <c r="L2293" s="258"/>
      <c r="M2293" s="259"/>
      <c r="N2293" s="260"/>
      <c r="O2293" s="260"/>
      <c r="P2293" s="260"/>
      <c r="Q2293" s="260"/>
      <c r="R2293" s="260"/>
      <c r="S2293" s="260"/>
      <c r="T2293" s="261"/>
      <c r="U2293" s="14"/>
      <c r="V2293" s="14"/>
      <c r="W2293" s="14"/>
      <c r="X2293" s="14"/>
      <c r="Y2293" s="14"/>
      <c r="Z2293" s="14"/>
      <c r="AA2293" s="14"/>
      <c r="AB2293" s="14"/>
      <c r="AC2293" s="14"/>
      <c r="AD2293" s="14"/>
      <c r="AE2293" s="14"/>
      <c r="AT2293" s="262" t="s">
        <v>165</v>
      </c>
      <c r="AU2293" s="262" t="s">
        <v>85</v>
      </c>
      <c r="AV2293" s="14" t="s">
        <v>85</v>
      </c>
      <c r="AW2293" s="14" t="s">
        <v>32</v>
      </c>
      <c r="AX2293" s="14" t="s">
        <v>76</v>
      </c>
      <c r="AY2293" s="262" t="s">
        <v>156</v>
      </c>
    </row>
    <row r="2294" s="14" customFormat="1">
      <c r="A2294" s="14"/>
      <c r="B2294" s="252"/>
      <c r="C2294" s="253"/>
      <c r="D2294" s="243" t="s">
        <v>165</v>
      </c>
      <c r="E2294" s="254" t="s">
        <v>1</v>
      </c>
      <c r="F2294" s="255" t="s">
        <v>1865</v>
      </c>
      <c r="G2294" s="253"/>
      <c r="H2294" s="256">
        <v>41.579999999999998</v>
      </c>
      <c r="I2294" s="257"/>
      <c r="J2294" s="253"/>
      <c r="K2294" s="253"/>
      <c r="L2294" s="258"/>
      <c r="M2294" s="259"/>
      <c r="N2294" s="260"/>
      <c r="O2294" s="260"/>
      <c r="P2294" s="260"/>
      <c r="Q2294" s="260"/>
      <c r="R2294" s="260"/>
      <c r="S2294" s="260"/>
      <c r="T2294" s="261"/>
      <c r="U2294" s="14"/>
      <c r="V2294" s="14"/>
      <c r="W2294" s="14"/>
      <c r="X2294" s="14"/>
      <c r="Y2294" s="14"/>
      <c r="Z2294" s="14"/>
      <c r="AA2294" s="14"/>
      <c r="AB2294" s="14"/>
      <c r="AC2294" s="14"/>
      <c r="AD2294" s="14"/>
      <c r="AE2294" s="14"/>
      <c r="AT2294" s="262" t="s">
        <v>165</v>
      </c>
      <c r="AU2294" s="262" t="s">
        <v>85</v>
      </c>
      <c r="AV2294" s="14" t="s">
        <v>85</v>
      </c>
      <c r="AW2294" s="14" t="s">
        <v>32</v>
      </c>
      <c r="AX2294" s="14" t="s">
        <v>76</v>
      </c>
      <c r="AY2294" s="262" t="s">
        <v>156</v>
      </c>
    </row>
    <row r="2295" s="13" customFormat="1">
      <c r="A2295" s="13"/>
      <c r="B2295" s="241"/>
      <c r="C2295" s="242"/>
      <c r="D2295" s="243" t="s">
        <v>165</v>
      </c>
      <c r="E2295" s="244" t="s">
        <v>1</v>
      </c>
      <c r="F2295" s="245" t="s">
        <v>266</v>
      </c>
      <c r="G2295" s="242"/>
      <c r="H2295" s="244" t="s">
        <v>1</v>
      </c>
      <c r="I2295" s="246"/>
      <c r="J2295" s="242"/>
      <c r="K2295" s="242"/>
      <c r="L2295" s="247"/>
      <c r="M2295" s="248"/>
      <c r="N2295" s="249"/>
      <c r="O2295" s="249"/>
      <c r="P2295" s="249"/>
      <c r="Q2295" s="249"/>
      <c r="R2295" s="249"/>
      <c r="S2295" s="249"/>
      <c r="T2295" s="250"/>
      <c r="U2295" s="13"/>
      <c r="V2295" s="13"/>
      <c r="W2295" s="13"/>
      <c r="X2295" s="13"/>
      <c r="Y2295" s="13"/>
      <c r="Z2295" s="13"/>
      <c r="AA2295" s="13"/>
      <c r="AB2295" s="13"/>
      <c r="AC2295" s="13"/>
      <c r="AD2295" s="13"/>
      <c r="AE2295" s="13"/>
      <c r="AT2295" s="251" t="s">
        <v>165</v>
      </c>
      <c r="AU2295" s="251" t="s">
        <v>85</v>
      </c>
      <c r="AV2295" s="13" t="s">
        <v>83</v>
      </c>
      <c r="AW2295" s="13" t="s">
        <v>32</v>
      </c>
      <c r="AX2295" s="13" t="s">
        <v>76</v>
      </c>
      <c r="AY2295" s="251" t="s">
        <v>156</v>
      </c>
    </row>
    <row r="2296" s="14" customFormat="1">
      <c r="A2296" s="14"/>
      <c r="B2296" s="252"/>
      <c r="C2296" s="253"/>
      <c r="D2296" s="243" t="s">
        <v>165</v>
      </c>
      <c r="E2296" s="254" t="s">
        <v>1</v>
      </c>
      <c r="F2296" s="255" t="s">
        <v>655</v>
      </c>
      <c r="G2296" s="253"/>
      <c r="H2296" s="256">
        <v>2.0699999999999998</v>
      </c>
      <c r="I2296" s="257"/>
      <c r="J2296" s="253"/>
      <c r="K2296" s="253"/>
      <c r="L2296" s="258"/>
      <c r="M2296" s="259"/>
      <c r="N2296" s="260"/>
      <c r="O2296" s="260"/>
      <c r="P2296" s="260"/>
      <c r="Q2296" s="260"/>
      <c r="R2296" s="260"/>
      <c r="S2296" s="260"/>
      <c r="T2296" s="261"/>
      <c r="U2296" s="14"/>
      <c r="V2296" s="14"/>
      <c r="W2296" s="14"/>
      <c r="X2296" s="14"/>
      <c r="Y2296" s="14"/>
      <c r="Z2296" s="14"/>
      <c r="AA2296" s="14"/>
      <c r="AB2296" s="14"/>
      <c r="AC2296" s="14"/>
      <c r="AD2296" s="14"/>
      <c r="AE2296" s="14"/>
      <c r="AT2296" s="262" t="s">
        <v>165</v>
      </c>
      <c r="AU2296" s="262" t="s">
        <v>85</v>
      </c>
      <c r="AV2296" s="14" t="s">
        <v>85</v>
      </c>
      <c r="AW2296" s="14" t="s">
        <v>32</v>
      </c>
      <c r="AX2296" s="14" t="s">
        <v>76</v>
      </c>
      <c r="AY2296" s="262" t="s">
        <v>156</v>
      </c>
    </row>
    <row r="2297" s="14" customFormat="1">
      <c r="A2297" s="14"/>
      <c r="B2297" s="252"/>
      <c r="C2297" s="253"/>
      <c r="D2297" s="243" t="s">
        <v>165</v>
      </c>
      <c r="E2297" s="254" t="s">
        <v>1</v>
      </c>
      <c r="F2297" s="255" t="s">
        <v>656</v>
      </c>
      <c r="G2297" s="253"/>
      <c r="H2297" s="256">
        <v>4.1399999999999997</v>
      </c>
      <c r="I2297" s="257"/>
      <c r="J2297" s="253"/>
      <c r="K2297" s="253"/>
      <c r="L2297" s="258"/>
      <c r="M2297" s="259"/>
      <c r="N2297" s="260"/>
      <c r="O2297" s="260"/>
      <c r="P2297" s="260"/>
      <c r="Q2297" s="260"/>
      <c r="R2297" s="260"/>
      <c r="S2297" s="260"/>
      <c r="T2297" s="261"/>
      <c r="U2297" s="14"/>
      <c r="V2297" s="14"/>
      <c r="W2297" s="14"/>
      <c r="X2297" s="14"/>
      <c r="Y2297" s="14"/>
      <c r="Z2297" s="14"/>
      <c r="AA2297" s="14"/>
      <c r="AB2297" s="14"/>
      <c r="AC2297" s="14"/>
      <c r="AD2297" s="14"/>
      <c r="AE2297" s="14"/>
      <c r="AT2297" s="262" t="s">
        <v>165</v>
      </c>
      <c r="AU2297" s="262" t="s">
        <v>85</v>
      </c>
      <c r="AV2297" s="14" t="s">
        <v>85</v>
      </c>
      <c r="AW2297" s="14" t="s">
        <v>32</v>
      </c>
      <c r="AX2297" s="14" t="s">
        <v>76</v>
      </c>
      <c r="AY2297" s="262" t="s">
        <v>156</v>
      </c>
    </row>
    <row r="2298" s="13" customFormat="1">
      <c r="A2298" s="13"/>
      <c r="B2298" s="241"/>
      <c r="C2298" s="242"/>
      <c r="D2298" s="243" t="s">
        <v>165</v>
      </c>
      <c r="E2298" s="244" t="s">
        <v>1</v>
      </c>
      <c r="F2298" s="245" t="s">
        <v>269</v>
      </c>
      <c r="G2298" s="242"/>
      <c r="H2298" s="244" t="s">
        <v>1</v>
      </c>
      <c r="I2298" s="246"/>
      <c r="J2298" s="242"/>
      <c r="K2298" s="242"/>
      <c r="L2298" s="247"/>
      <c r="M2298" s="248"/>
      <c r="N2298" s="249"/>
      <c r="O2298" s="249"/>
      <c r="P2298" s="249"/>
      <c r="Q2298" s="249"/>
      <c r="R2298" s="249"/>
      <c r="S2298" s="249"/>
      <c r="T2298" s="250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T2298" s="251" t="s">
        <v>165</v>
      </c>
      <c r="AU2298" s="251" t="s">
        <v>85</v>
      </c>
      <c r="AV2298" s="13" t="s">
        <v>83</v>
      </c>
      <c r="AW2298" s="13" t="s">
        <v>32</v>
      </c>
      <c r="AX2298" s="13" t="s">
        <v>76</v>
      </c>
      <c r="AY2298" s="251" t="s">
        <v>156</v>
      </c>
    </row>
    <row r="2299" s="14" customFormat="1">
      <c r="A2299" s="14"/>
      <c r="B2299" s="252"/>
      <c r="C2299" s="253"/>
      <c r="D2299" s="243" t="s">
        <v>165</v>
      </c>
      <c r="E2299" s="254" t="s">
        <v>1</v>
      </c>
      <c r="F2299" s="255" t="s">
        <v>527</v>
      </c>
      <c r="G2299" s="253"/>
      <c r="H2299" s="256">
        <v>-2.1499999999999999</v>
      </c>
      <c r="I2299" s="257"/>
      <c r="J2299" s="253"/>
      <c r="K2299" s="253"/>
      <c r="L2299" s="258"/>
      <c r="M2299" s="259"/>
      <c r="N2299" s="260"/>
      <c r="O2299" s="260"/>
      <c r="P2299" s="260"/>
      <c r="Q2299" s="260"/>
      <c r="R2299" s="260"/>
      <c r="S2299" s="260"/>
      <c r="T2299" s="261"/>
      <c r="U2299" s="14"/>
      <c r="V2299" s="14"/>
      <c r="W2299" s="14"/>
      <c r="X2299" s="14"/>
      <c r="Y2299" s="14"/>
      <c r="Z2299" s="14"/>
      <c r="AA2299" s="14"/>
      <c r="AB2299" s="14"/>
      <c r="AC2299" s="14"/>
      <c r="AD2299" s="14"/>
      <c r="AE2299" s="14"/>
      <c r="AT2299" s="262" t="s">
        <v>165</v>
      </c>
      <c r="AU2299" s="262" t="s">
        <v>85</v>
      </c>
      <c r="AV2299" s="14" t="s">
        <v>85</v>
      </c>
      <c r="AW2299" s="14" t="s">
        <v>32</v>
      </c>
      <c r="AX2299" s="14" t="s">
        <v>76</v>
      </c>
      <c r="AY2299" s="262" t="s">
        <v>156</v>
      </c>
    </row>
    <row r="2300" s="14" customFormat="1">
      <c r="A2300" s="14"/>
      <c r="B2300" s="252"/>
      <c r="C2300" s="253"/>
      <c r="D2300" s="243" t="s">
        <v>165</v>
      </c>
      <c r="E2300" s="254" t="s">
        <v>1</v>
      </c>
      <c r="F2300" s="255" t="s">
        <v>657</v>
      </c>
      <c r="G2300" s="253"/>
      <c r="H2300" s="256">
        <v>-15.869999999999999</v>
      </c>
      <c r="I2300" s="257"/>
      <c r="J2300" s="253"/>
      <c r="K2300" s="253"/>
      <c r="L2300" s="258"/>
      <c r="M2300" s="259"/>
      <c r="N2300" s="260"/>
      <c r="O2300" s="260"/>
      <c r="P2300" s="260"/>
      <c r="Q2300" s="260"/>
      <c r="R2300" s="260"/>
      <c r="S2300" s="260"/>
      <c r="T2300" s="261"/>
      <c r="U2300" s="14"/>
      <c r="V2300" s="14"/>
      <c r="W2300" s="14"/>
      <c r="X2300" s="14"/>
      <c r="Y2300" s="14"/>
      <c r="Z2300" s="14"/>
      <c r="AA2300" s="14"/>
      <c r="AB2300" s="14"/>
      <c r="AC2300" s="14"/>
      <c r="AD2300" s="14"/>
      <c r="AE2300" s="14"/>
      <c r="AT2300" s="262" t="s">
        <v>165</v>
      </c>
      <c r="AU2300" s="262" t="s">
        <v>85</v>
      </c>
      <c r="AV2300" s="14" t="s">
        <v>85</v>
      </c>
      <c r="AW2300" s="14" t="s">
        <v>32</v>
      </c>
      <c r="AX2300" s="14" t="s">
        <v>76</v>
      </c>
      <c r="AY2300" s="262" t="s">
        <v>156</v>
      </c>
    </row>
    <row r="2301" s="14" customFormat="1">
      <c r="A2301" s="14"/>
      <c r="B2301" s="252"/>
      <c r="C2301" s="253"/>
      <c r="D2301" s="243" t="s">
        <v>165</v>
      </c>
      <c r="E2301" s="254" t="s">
        <v>1</v>
      </c>
      <c r="F2301" s="255" t="s">
        <v>1866</v>
      </c>
      <c r="G2301" s="253"/>
      <c r="H2301" s="256">
        <v>-0.78000000000000003</v>
      </c>
      <c r="I2301" s="257"/>
      <c r="J2301" s="253"/>
      <c r="K2301" s="253"/>
      <c r="L2301" s="258"/>
      <c r="M2301" s="259"/>
      <c r="N2301" s="260"/>
      <c r="O2301" s="260"/>
      <c r="P2301" s="260"/>
      <c r="Q2301" s="260"/>
      <c r="R2301" s="260"/>
      <c r="S2301" s="260"/>
      <c r="T2301" s="261"/>
      <c r="U2301" s="14"/>
      <c r="V2301" s="14"/>
      <c r="W2301" s="14"/>
      <c r="X2301" s="14"/>
      <c r="Y2301" s="14"/>
      <c r="Z2301" s="14"/>
      <c r="AA2301" s="14"/>
      <c r="AB2301" s="14"/>
      <c r="AC2301" s="14"/>
      <c r="AD2301" s="14"/>
      <c r="AE2301" s="14"/>
      <c r="AT2301" s="262" t="s">
        <v>165</v>
      </c>
      <c r="AU2301" s="262" t="s">
        <v>85</v>
      </c>
      <c r="AV2301" s="14" t="s">
        <v>85</v>
      </c>
      <c r="AW2301" s="14" t="s">
        <v>32</v>
      </c>
      <c r="AX2301" s="14" t="s">
        <v>76</v>
      </c>
      <c r="AY2301" s="262" t="s">
        <v>156</v>
      </c>
    </row>
    <row r="2302" s="14" customFormat="1">
      <c r="A2302" s="14"/>
      <c r="B2302" s="252"/>
      <c r="C2302" s="253"/>
      <c r="D2302" s="243" t="s">
        <v>165</v>
      </c>
      <c r="E2302" s="254" t="s">
        <v>1</v>
      </c>
      <c r="F2302" s="255" t="s">
        <v>1868</v>
      </c>
      <c r="G2302" s="253"/>
      <c r="H2302" s="256">
        <v>-1.8</v>
      </c>
      <c r="I2302" s="257"/>
      <c r="J2302" s="253"/>
      <c r="K2302" s="253"/>
      <c r="L2302" s="258"/>
      <c r="M2302" s="259"/>
      <c r="N2302" s="260"/>
      <c r="O2302" s="260"/>
      <c r="P2302" s="260"/>
      <c r="Q2302" s="260"/>
      <c r="R2302" s="260"/>
      <c r="S2302" s="260"/>
      <c r="T2302" s="261"/>
      <c r="U2302" s="14"/>
      <c r="V2302" s="14"/>
      <c r="W2302" s="14"/>
      <c r="X2302" s="14"/>
      <c r="Y2302" s="14"/>
      <c r="Z2302" s="14"/>
      <c r="AA2302" s="14"/>
      <c r="AB2302" s="14"/>
      <c r="AC2302" s="14"/>
      <c r="AD2302" s="14"/>
      <c r="AE2302" s="14"/>
      <c r="AT2302" s="262" t="s">
        <v>165</v>
      </c>
      <c r="AU2302" s="262" t="s">
        <v>85</v>
      </c>
      <c r="AV2302" s="14" t="s">
        <v>85</v>
      </c>
      <c r="AW2302" s="14" t="s">
        <v>32</v>
      </c>
      <c r="AX2302" s="14" t="s">
        <v>76</v>
      </c>
      <c r="AY2302" s="262" t="s">
        <v>156</v>
      </c>
    </row>
    <row r="2303" s="13" customFormat="1">
      <c r="A2303" s="13"/>
      <c r="B2303" s="241"/>
      <c r="C2303" s="242"/>
      <c r="D2303" s="243" t="s">
        <v>165</v>
      </c>
      <c r="E2303" s="244" t="s">
        <v>1</v>
      </c>
      <c r="F2303" s="245" t="s">
        <v>659</v>
      </c>
      <c r="G2303" s="242"/>
      <c r="H2303" s="244" t="s">
        <v>1</v>
      </c>
      <c r="I2303" s="246"/>
      <c r="J2303" s="242"/>
      <c r="K2303" s="242"/>
      <c r="L2303" s="247"/>
      <c r="M2303" s="248"/>
      <c r="N2303" s="249"/>
      <c r="O2303" s="249"/>
      <c r="P2303" s="249"/>
      <c r="Q2303" s="249"/>
      <c r="R2303" s="249"/>
      <c r="S2303" s="249"/>
      <c r="T2303" s="250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T2303" s="251" t="s">
        <v>165</v>
      </c>
      <c r="AU2303" s="251" t="s">
        <v>85</v>
      </c>
      <c r="AV2303" s="13" t="s">
        <v>83</v>
      </c>
      <c r="AW2303" s="13" t="s">
        <v>32</v>
      </c>
      <c r="AX2303" s="13" t="s">
        <v>76</v>
      </c>
      <c r="AY2303" s="251" t="s">
        <v>156</v>
      </c>
    </row>
    <row r="2304" s="14" customFormat="1">
      <c r="A2304" s="14"/>
      <c r="B2304" s="252"/>
      <c r="C2304" s="253"/>
      <c r="D2304" s="243" t="s">
        <v>165</v>
      </c>
      <c r="E2304" s="254" t="s">
        <v>1</v>
      </c>
      <c r="F2304" s="255" t="s">
        <v>264</v>
      </c>
      <c r="G2304" s="253"/>
      <c r="H2304" s="256">
        <v>16.5</v>
      </c>
      <c r="I2304" s="257"/>
      <c r="J2304" s="253"/>
      <c r="K2304" s="253"/>
      <c r="L2304" s="258"/>
      <c r="M2304" s="259"/>
      <c r="N2304" s="260"/>
      <c r="O2304" s="260"/>
      <c r="P2304" s="260"/>
      <c r="Q2304" s="260"/>
      <c r="R2304" s="260"/>
      <c r="S2304" s="260"/>
      <c r="T2304" s="261"/>
      <c r="U2304" s="14"/>
      <c r="V2304" s="14"/>
      <c r="W2304" s="14"/>
      <c r="X2304" s="14"/>
      <c r="Y2304" s="14"/>
      <c r="Z2304" s="14"/>
      <c r="AA2304" s="14"/>
      <c r="AB2304" s="14"/>
      <c r="AC2304" s="14"/>
      <c r="AD2304" s="14"/>
      <c r="AE2304" s="14"/>
      <c r="AT2304" s="262" t="s">
        <v>165</v>
      </c>
      <c r="AU2304" s="262" t="s">
        <v>85</v>
      </c>
      <c r="AV2304" s="14" t="s">
        <v>85</v>
      </c>
      <c r="AW2304" s="14" t="s">
        <v>32</v>
      </c>
      <c r="AX2304" s="14" t="s">
        <v>76</v>
      </c>
      <c r="AY2304" s="262" t="s">
        <v>156</v>
      </c>
    </row>
    <row r="2305" s="14" customFormat="1">
      <c r="A2305" s="14"/>
      <c r="B2305" s="252"/>
      <c r="C2305" s="253"/>
      <c r="D2305" s="243" t="s">
        <v>165</v>
      </c>
      <c r="E2305" s="254" t="s">
        <v>1</v>
      </c>
      <c r="F2305" s="255" t="s">
        <v>1869</v>
      </c>
      <c r="G2305" s="253"/>
      <c r="H2305" s="256">
        <v>29.699999999999999</v>
      </c>
      <c r="I2305" s="257"/>
      <c r="J2305" s="253"/>
      <c r="K2305" s="253"/>
      <c r="L2305" s="258"/>
      <c r="M2305" s="259"/>
      <c r="N2305" s="260"/>
      <c r="O2305" s="260"/>
      <c r="P2305" s="260"/>
      <c r="Q2305" s="260"/>
      <c r="R2305" s="260"/>
      <c r="S2305" s="260"/>
      <c r="T2305" s="261"/>
      <c r="U2305" s="14"/>
      <c r="V2305" s="14"/>
      <c r="W2305" s="14"/>
      <c r="X2305" s="14"/>
      <c r="Y2305" s="14"/>
      <c r="Z2305" s="14"/>
      <c r="AA2305" s="14"/>
      <c r="AB2305" s="14"/>
      <c r="AC2305" s="14"/>
      <c r="AD2305" s="14"/>
      <c r="AE2305" s="14"/>
      <c r="AT2305" s="262" t="s">
        <v>165</v>
      </c>
      <c r="AU2305" s="262" t="s">
        <v>85</v>
      </c>
      <c r="AV2305" s="14" t="s">
        <v>85</v>
      </c>
      <c r="AW2305" s="14" t="s">
        <v>32</v>
      </c>
      <c r="AX2305" s="14" t="s">
        <v>76</v>
      </c>
      <c r="AY2305" s="262" t="s">
        <v>156</v>
      </c>
    </row>
    <row r="2306" s="13" customFormat="1">
      <c r="A2306" s="13"/>
      <c r="B2306" s="241"/>
      <c r="C2306" s="242"/>
      <c r="D2306" s="243" t="s">
        <v>165</v>
      </c>
      <c r="E2306" s="244" t="s">
        <v>1</v>
      </c>
      <c r="F2306" s="245" t="s">
        <v>266</v>
      </c>
      <c r="G2306" s="242"/>
      <c r="H2306" s="244" t="s">
        <v>1</v>
      </c>
      <c r="I2306" s="246"/>
      <c r="J2306" s="242"/>
      <c r="K2306" s="242"/>
      <c r="L2306" s="247"/>
      <c r="M2306" s="248"/>
      <c r="N2306" s="249"/>
      <c r="O2306" s="249"/>
      <c r="P2306" s="249"/>
      <c r="Q2306" s="249"/>
      <c r="R2306" s="249"/>
      <c r="S2306" s="249"/>
      <c r="T2306" s="250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T2306" s="251" t="s">
        <v>165</v>
      </c>
      <c r="AU2306" s="251" t="s">
        <v>85</v>
      </c>
      <c r="AV2306" s="13" t="s">
        <v>83</v>
      </c>
      <c r="AW2306" s="13" t="s">
        <v>32</v>
      </c>
      <c r="AX2306" s="13" t="s">
        <v>76</v>
      </c>
      <c r="AY2306" s="251" t="s">
        <v>156</v>
      </c>
    </row>
    <row r="2307" s="14" customFormat="1">
      <c r="A2307" s="14"/>
      <c r="B2307" s="252"/>
      <c r="C2307" s="253"/>
      <c r="D2307" s="243" t="s">
        <v>165</v>
      </c>
      <c r="E2307" s="254" t="s">
        <v>1</v>
      </c>
      <c r="F2307" s="255" t="s">
        <v>267</v>
      </c>
      <c r="G2307" s="253"/>
      <c r="H2307" s="256">
        <v>0.59999999999999998</v>
      </c>
      <c r="I2307" s="257"/>
      <c r="J2307" s="253"/>
      <c r="K2307" s="253"/>
      <c r="L2307" s="258"/>
      <c r="M2307" s="259"/>
      <c r="N2307" s="260"/>
      <c r="O2307" s="260"/>
      <c r="P2307" s="260"/>
      <c r="Q2307" s="260"/>
      <c r="R2307" s="260"/>
      <c r="S2307" s="260"/>
      <c r="T2307" s="261"/>
      <c r="U2307" s="14"/>
      <c r="V2307" s="14"/>
      <c r="W2307" s="14"/>
      <c r="X2307" s="14"/>
      <c r="Y2307" s="14"/>
      <c r="Z2307" s="14"/>
      <c r="AA2307" s="14"/>
      <c r="AB2307" s="14"/>
      <c r="AC2307" s="14"/>
      <c r="AD2307" s="14"/>
      <c r="AE2307" s="14"/>
      <c r="AT2307" s="262" t="s">
        <v>165</v>
      </c>
      <c r="AU2307" s="262" t="s">
        <v>85</v>
      </c>
      <c r="AV2307" s="14" t="s">
        <v>85</v>
      </c>
      <c r="AW2307" s="14" t="s">
        <v>32</v>
      </c>
      <c r="AX2307" s="14" t="s">
        <v>76</v>
      </c>
      <c r="AY2307" s="262" t="s">
        <v>156</v>
      </c>
    </row>
    <row r="2308" s="14" customFormat="1">
      <c r="A2308" s="14"/>
      <c r="B2308" s="252"/>
      <c r="C2308" s="253"/>
      <c r="D2308" s="243" t="s">
        <v>165</v>
      </c>
      <c r="E2308" s="254" t="s">
        <v>1</v>
      </c>
      <c r="F2308" s="255" t="s">
        <v>268</v>
      </c>
      <c r="G2308" s="253"/>
      <c r="H2308" s="256">
        <v>0.75</v>
      </c>
      <c r="I2308" s="257"/>
      <c r="J2308" s="253"/>
      <c r="K2308" s="253"/>
      <c r="L2308" s="258"/>
      <c r="M2308" s="259"/>
      <c r="N2308" s="260"/>
      <c r="O2308" s="260"/>
      <c r="P2308" s="260"/>
      <c r="Q2308" s="260"/>
      <c r="R2308" s="260"/>
      <c r="S2308" s="260"/>
      <c r="T2308" s="261"/>
      <c r="U2308" s="14"/>
      <c r="V2308" s="14"/>
      <c r="W2308" s="14"/>
      <c r="X2308" s="14"/>
      <c r="Y2308" s="14"/>
      <c r="Z2308" s="14"/>
      <c r="AA2308" s="14"/>
      <c r="AB2308" s="14"/>
      <c r="AC2308" s="14"/>
      <c r="AD2308" s="14"/>
      <c r="AE2308" s="14"/>
      <c r="AT2308" s="262" t="s">
        <v>165</v>
      </c>
      <c r="AU2308" s="262" t="s">
        <v>85</v>
      </c>
      <c r="AV2308" s="14" t="s">
        <v>85</v>
      </c>
      <c r="AW2308" s="14" t="s">
        <v>32</v>
      </c>
      <c r="AX2308" s="14" t="s">
        <v>76</v>
      </c>
      <c r="AY2308" s="262" t="s">
        <v>156</v>
      </c>
    </row>
    <row r="2309" s="13" customFormat="1">
      <c r="A2309" s="13"/>
      <c r="B2309" s="241"/>
      <c r="C2309" s="242"/>
      <c r="D2309" s="243" t="s">
        <v>165</v>
      </c>
      <c r="E2309" s="244" t="s">
        <v>1</v>
      </c>
      <c r="F2309" s="245" t="s">
        <v>269</v>
      </c>
      <c r="G2309" s="242"/>
      <c r="H2309" s="244" t="s">
        <v>1</v>
      </c>
      <c r="I2309" s="246"/>
      <c r="J2309" s="242"/>
      <c r="K2309" s="242"/>
      <c r="L2309" s="247"/>
      <c r="M2309" s="248"/>
      <c r="N2309" s="249"/>
      <c r="O2309" s="249"/>
      <c r="P2309" s="249"/>
      <c r="Q2309" s="249"/>
      <c r="R2309" s="249"/>
      <c r="S2309" s="249"/>
      <c r="T2309" s="250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  <c r="AE2309" s="13"/>
      <c r="AT2309" s="251" t="s">
        <v>165</v>
      </c>
      <c r="AU2309" s="251" t="s">
        <v>85</v>
      </c>
      <c r="AV2309" s="13" t="s">
        <v>83</v>
      </c>
      <c r="AW2309" s="13" t="s">
        <v>32</v>
      </c>
      <c r="AX2309" s="13" t="s">
        <v>76</v>
      </c>
      <c r="AY2309" s="251" t="s">
        <v>156</v>
      </c>
    </row>
    <row r="2310" s="14" customFormat="1">
      <c r="A2310" s="14"/>
      <c r="B2310" s="252"/>
      <c r="C2310" s="253"/>
      <c r="D2310" s="243" t="s">
        <v>165</v>
      </c>
      <c r="E2310" s="254" t="s">
        <v>1</v>
      </c>
      <c r="F2310" s="255" t="s">
        <v>527</v>
      </c>
      <c r="G2310" s="253"/>
      <c r="H2310" s="256">
        <v>-2.1499999999999999</v>
      </c>
      <c r="I2310" s="257"/>
      <c r="J2310" s="253"/>
      <c r="K2310" s="253"/>
      <c r="L2310" s="258"/>
      <c r="M2310" s="259"/>
      <c r="N2310" s="260"/>
      <c r="O2310" s="260"/>
      <c r="P2310" s="260"/>
      <c r="Q2310" s="260"/>
      <c r="R2310" s="260"/>
      <c r="S2310" s="260"/>
      <c r="T2310" s="261"/>
      <c r="U2310" s="14"/>
      <c r="V2310" s="14"/>
      <c r="W2310" s="14"/>
      <c r="X2310" s="14"/>
      <c r="Y2310" s="14"/>
      <c r="Z2310" s="14"/>
      <c r="AA2310" s="14"/>
      <c r="AB2310" s="14"/>
      <c r="AC2310" s="14"/>
      <c r="AD2310" s="14"/>
      <c r="AE2310" s="14"/>
      <c r="AT2310" s="262" t="s">
        <v>165</v>
      </c>
      <c r="AU2310" s="262" t="s">
        <v>85</v>
      </c>
      <c r="AV2310" s="14" t="s">
        <v>85</v>
      </c>
      <c r="AW2310" s="14" t="s">
        <v>32</v>
      </c>
      <c r="AX2310" s="14" t="s">
        <v>76</v>
      </c>
      <c r="AY2310" s="262" t="s">
        <v>156</v>
      </c>
    </row>
    <row r="2311" s="14" customFormat="1">
      <c r="A2311" s="14"/>
      <c r="B2311" s="252"/>
      <c r="C2311" s="253"/>
      <c r="D2311" s="243" t="s">
        <v>165</v>
      </c>
      <c r="E2311" s="254" t="s">
        <v>1</v>
      </c>
      <c r="F2311" s="255" t="s">
        <v>275</v>
      </c>
      <c r="G2311" s="253"/>
      <c r="H2311" s="256">
        <v>-2.5</v>
      </c>
      <c r="I2311" s="257"/>
      <c r="J2311" s="253"/>
      <c r="K2311" s="253"/>
      <c r="L2311" s="258"/>
      <c r="M2311" s="259"/>
      <c r="N2311" s="260"/>
      <c r="O2311" s="260"/>
      <c r="P2311" s="260"/>
      <c r="Q2311" s="260"/>
      <c r="R2311" s="260"/>
      <c r="S2311" s="260"/>
      <c r="T2311" s="261"/>
      <c r="U2311" s="14"/>
      <c r="V2311" s="14"/>
      <c r="W2311" s="14"/>
      <c r="X2311" s="14"/>
      <c r="Y2311" s="14"/>
      <c r="Z2311" s="14"/>
      <c r="AA2311" s="14"/>
      <c r="AB2311" s="14"/>
      <c r="AC2311" s="14"/>
      <c r="AD2311" s="14"/>
      <c r="AE2311" s="14"/>
      <c r="AT2311" s="262" t="s">
        <v>165</v>
      </c>
      <c r="AU2311" s="262" t="s">
        <v>85</v>
      </c>
      <c r="AV2311" s="14" t="s">
        <v>85</v>
      </c>
      <c r="AW2311" s="14" t="s">
        <v>32</v>
      </c>
      <c r="AX2311" s="14" t="s">
        <v>76</v>
      </c>
      <c r="AY2311" s="262" t="s">
        <v>156</v>
      </c>
    </row>
    <row r="2312" s="13" customFormat="1">
      <c r="A2312" s="13"/>
      <c r="B2312" s="241"/>
      <c r="C2312" s="242"/>
      <c r="D2312" s="243" t="s">
        <v>165</v>
      </c>
      <c r="E2312" s="244" t="s">
        <v>1</v>
      </c>
      <c r="F2312" s="245" t="s">
        <v>662</v>
      </c>
      <c r="G2312" s="242"/>
      <c r="H2312" s="244" t="s">
        <v>1</v>
      </c>
      <c r="I2312" s="246"/>
      <c r="J2312" s="242"/>
      <c r="K2312" s="242"/>
      <c r="L2312" s="247"/>
      <c r="M2312" s="248"/>
      <c r="N2312" s="249"/>
      <c r="O2312" s="249"/>
      <c r="P2312" s="249"/>
      <c r="Q2312" s="249"/>
      <c r="R2312" s="249"/>
      <c r="S2312" s="249"/>
      <c r="T2312" s="250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T2312" s="251" t="s">
        <v>165</v>
      </c>
      <c r="AU2312" s="251" t="s">
        <v>85</v>
      </c>
      <c r="AV2312" s="13" t="s">
        <v>83</v>
      </c>
      <c r="AW2312" s="13" t="s">
        <v>32</v>
      </c>
      <c r="AX2312" s="13" t="s">
        <v>76</v>
      </c>
      <c r="AY2312" s="251" t="s">
        <v>156</v>
      </c>
    </row>
    <row r="2313" s="14" customFormat="1">
      <c r="A2313" s="14"/>
      <c r="B2313" s="252"/>
      <c r="C2313" s="253"/>
      <c r="D2313" s="243" t="s">
        <v>165</v>
      </c>
      <c r="E2313" s="254" t="s">
        <v>1</v>
      </c>
      <c r="F2313" s="255" t="s">
        <v>1870</v>
      </c>
      <c r="G2313" s="253"/>
      <c r="H2313" s="256">
        <v>90.221999999999994</v>
      </c>
      <c r="I2313" s="257"/>
      <c r="J2313" s="253"/>
      <c r="K2313" s="253"/>
      <c r="L2313" s="258"/>
      <c r="M2313" s="259"/>
      <c r="N2313" s="260"/>
      <c r="O2313" s="260"/>
      <c r="P2313" s="260"/>
      <c r="Q2313" s="260"/>
      <c r="R2313" s="260"/>
      <c r="S2313" s="260"/>
      <c r="T2313" s="261"/>
      <c r="U2313" s="14"/>
      <c r="V2313" s="14"/>
      <c r="W2313" s="14"/>
      <c r="X2313" s="14"/>
      <c r="Y2313" s="14"/>
      <c r="Z2313" s="14"/>
      <c r="AA2313" s="14"/>
      <c r="AB2313" s="14"/>
      <c r="AC2313" s="14"/>
      <c r="AD2313" s="14"/>
      <c r="AE2313" s="14"/>
      <c r="AT2313" s="262" t="s">
        <v>165</v>
      </c>
      <c r="AU2313" s="262" t="s">
        <v>85</v>
      </c>
      <c r="AV2313" s="14" t="s">
        <v>85</v>
      </c>
      <c r="AW2313" s="14" t="s">
        <v>32</v>
      </c>
      <c r="AX2313" s="14" t="s">
        <v>76</v>
      </c>
      <c r="AY2313" s="262" t="s">
        <v>156</v>
      </c>
    </row>
    <row r="2314" s="14" customFormat="1">
      <c r="A2314" s="14"/>
      <c r="B2314" s="252"/>
      <c r="C2314" s="253"/>
      <c r="D2314" s="243" t="s">
        <v>165</v>
      </c>
      <c r="E2314" s="254" t="s">
        <v>1</v>
      </c>
      <c r="F2314" s="255" t="s">
        <v>264</v>
      </c>
      <c r="G2314" s="253"/>
      <c r="H2314" s="256">
        <v>16.5</v>
      </c>
      <c r="I2314" s="257"/>
      <c r="J2314" s="253"/>
      <c r="K2314" s="253"/>
      <c r="L2314" s="258"/>
      <c r="M2314" s="259"/>
      <c r="N2314" s="260"/>
      <c r="O2314" s="260"/>
      <c r="P2314" s="260"/>
      <c r="Q2314" s="260"/>
      <c r="R2314" s="260"/>
      <c r="S2314" s="260"/>
      <c r="T2314" s="261"/>
      <c r="U2314" s="14"/>
      <c r="V2314" s="14"/>
      <c r="W2314" s="14"/>
      <c r="X2314" s="14"/>
      <c r="Y2314" s="14"/>
      <c r="Z2314" s="14"/>
      <c r="AA2314" s="14"/>
      <c r="AB2314" s="14"/>
      <c r="AC2314" s="14"/>
      <c r="AD2314" s="14"/>
      <c r="AE2314" s="14"/>
      <c r="AT2314" s="262" t="s">
        <v>165</v>
      </c>
      <c r="AU2314" s="262" t="s">
        <v>85</v>
      </c>
      <c r="AV2314" s="14" t="s">
        <v>85</v>
      </c>
      <c r="AW2314" s="14" t="s">
        <v>32</v>
      </c>
      <c r="AX2314" s="14" t="s">
        <v>76</v>
      </c>
      <c r="AY2314" s="262" t="s">
        <v>156</v>
      </c>
    </row>
    <row r="2315" s="13" customFormat="1">
      <c r="A2315" s="13"/>
      <c r="B2315" s="241"/>
      <c r="C2315" s="242"/>
      <c r="D2315" s="243" t="s">
        <v>165</v>
      </c>
      <c r="E2315" s="244" t="s">
        <v>1</v>
      </c>
      <c r="F2315" s="245" t="s">
        <v>266</v>
      </c>
      <c r="G2315" s="242"/>
      <c r="H2315" s="244" t="s">
        <v>1</v>
      </c>
      <c r="I2315" s="246"/>
      <c r="J2315" s="242"/>
      <c r="K2315" s="242"/>
      <c r="L2315" s="247"/>
      <c r="M2315" s="248"/>
      <c r="N2315" s="249"/>
      <c r="O2315" s="249"/>
      <c r="P2315" s="249"/>
      <c r="Q2315" s="249"/>
      <c r="R2315" s="249"/>
      <c r="S2315" s="249"/>
      <c r="T2315" s="250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  <c r="AE2315" s="13"/>
      <c r="AT2315" s="251" t="s">
        <v>165</v>
      </c>
      <c r="AU2315" s="251" t="s">
        <v>85</v>
      </c>
      <c r="AV2315" s="13" t="s">
        <v>83</v>
      </c>
      <c r="AW2315" s="13" t="s">
        <v>32</v>
      </c>
      <c r="AX2315" s="13" t="s">
        <v>76</v>
      </c>
      <c r="AY2315" s="251" t="s">
        <v>156</v>
      </c>
    </row>
    <row r="2316" s="14" customFormat="1">
      <c r="A2316" s="14"/>
      <c r="B2316" s="252"/>
      <c r="C2316" s="253"/>
      <c r="D2316" s="243" t="s">
        <v>165</v>
      </c>
      <c r="E2316" s="254" t="s">
        <v>1</v>
      </c>
      <c r="F2316" s="255" t="s">
        <v>664</v>
      </c>
      <c r="G2316" s="253"/>
      <c r="H2316" s="256">
        <v>1.2</v>
      </c>
      <c r="I2316" s="257"/>
      <c r="J2316" s="253"/>
      <c r="K2316" s="253"/>
      <c r="L2316" s="258"/>
      <c r="M2316" s="259"/>
      <c r="N2316" s="260"/>
      <c r="O2316" s="260"/>
      <c r="P2316" s="260"/>
      <c r="Q2316" s="260"/>
      <c r="R2316" s="260"/>
      <c r="S2316" s="260"/>
      <c r="T2316" s="261"/>
      <c r="U2316" s="14"/>
      <c r="V2316" s="14"/>
      <c r="W2316" s="14"/>
      <c r="X2316" s="14"/>
      <c r="Y2316" s="14"/>
      <c r="Z2316" s="14"/>
      <c r="AA2316" s="14"/>
      <c r="AB2316" s="14"/>
      <c r="AC2316" s="14"/>
      <c r="AD2316" s="14"/>
      <c r="AE2316" s="14"/>
      <c r="AT2316" s="262" t="s">
        <v>165</v>
      </c>
      <c r="AU2316" s="262" t="s">
        <v>85</v>
      </c>
      <c r="AV2316" s="14" t="s">
        <v>85</v>
      </c>
      <c r="AW2316" s="14" t="s">
        <v>32</v>
      </c>
      <c r="AX2316" s="14" t="s">
        <v>76</v>
      </c>
      <c r="AY2316" s="262" t="s">
        <v>156</v>
      </c>
    </row>
    <row r="2317" s="14" customFormat="1">
      <c r="A2317" s="14"/>
      <c r="B2317" s="252"/>
      <c r="C2317" s="253"/>
      <c r="D2317" s="243" t="s">
        <v>165</v>
      </c>
      <c r="E2317" s="254" t="s">
        <v>1</v>
      </c>
      <c r="F2317" s="255" t="s">
        <v>665</v>
      </c>
      <c r="G2317" s="253"/>
      <c r="H2317" s="256">
        <v>1.5</v>
      </c>
      <c r="I2317" s="257"/>
      <c r="J2317" s="253"/>
      <c r="K2317" s="253"/>
      <c r="L2317" s="258"/>
      <c r="M2317" s="259"/>
      <c r="N2317" s="260"/>
      <c r="O2317" s="260"/>
      <c r="P2317" s="260"/>
      <c r="Q2317" s="260"/>
      <c r="R2317" s="260"/>
      <c r="S2317" s="260"/>
      <c r="T2317" s="261"/>
      <c r="U2317" s="14"/>
      <c r="V2317" s="14"/>
      <c r="W2317" s="14"/>
      <c r="X2317" s="14"/>
      <c r="Y2317" s="14"/>
      <c r="Z2317" s="14"/>
      <c r="AA2317" s="14"/>
      <c r="AB2317" s="14"/>
      <c r="AC2317" s="14"/>
      <c r="AD2317" s="14"/>
      <c r="AE2317" s="14"/>
      <c r="AT2317" s="262" t="s">
        <v>165</v>
      </c>
      <c r="AU2317" s="262" t="s">
        <v>85</v>
      </c>
      <c r="AV2317" s="14" t="s">
        <v>85</v>
      </c>
      <c r="AW2317" s="14" t="s">
        <v>32</v>
      </c>
      <c r="AX2317" s="14" t="s">
        <v>76</v>
      </c>
      <c r="AY2317" s="262" t="s">
        <v>156</v>
      </c>
    </row>
    <row r="2318" s="14" customFormat="1">
      <c r="A2318" s="14"/>
      <c r="B2318" s="252"/>
      <c r="C2318" s="253"/>
      <c r="D2318" s="243" t="s">
        <v>165</v>
      </c>
      <c r="E2318" s="254" t="s">
        <v>1</v>
      </c>
      <c r="F2318" s="255" t="s">
        <v>676</v>
      </c>
      <c r="G2318" s="253"/>
      <c r="H2318" s="256">
        <v>0.495</v>
      </c>
      <c r="I2318" s="257"/>
      <c r="J2318" s="253"/>
      <c r="K2318" s="253"/>
      <c r="L2318" s="258"/>
      <c r="M2318" s="259"/>
      <c r="N2318" s="260"/>
      <c r="O2318" s="260"/>
      <c r="P2318" s="260"/>
      <c r="Q2318" s="260"/>
      <c r="R2318" s="260"/>
      <c r="S2318" s="260"/>
      <c r="T2318" s="261"/>
      <c r="U2318" s="14"/>
      <c r="V2318" s="14"/>
      <c r="W2318" s="14"/>
      <c r="X2318" s="14"/>
      <c r="Y2318" s="14"/>
      <c r="Z2318" s="14"/>
      <c r="AA2318" s="14"/>
      <c r="AB2318" s="14"/>
      <c r="AC2318" s="14"/>
      <c r="AD2318" s="14"/>
      <c r="AE2318" s="14"/>
      <c r="AT2318" s="262" t="s">
        <v>165</v>
      </c>
      <c r="AU2318" s="262" t="s">
        <v>85</v>
      </c>
      <c r="AV2318" s="14" t="s">
        <v>85</v>
      </c>
      <c r="AW2318" s="14" t="s">
        <v>32</v>
      </c>
      <c r="AX2318" s="14" t="s">
        <v>76</v>
      </c>
      <c r="AY2318" s="262" t="s">
        <v>156</v>
      </c>
    </row>
    <row r="2319" s="14" customFormat="1">
      <c r="A2319" s="14"/>
      <c r="B2319" s="252"/>
      <c r="C2319" s="253"/>
      <c r="D2319" s="243" t="s">
        <v>165</v>
      </c>
      <c r="E2319" s="254" t="s">
        <v>1</v>
      </c>
      <c r="F2319" s="255" t="s">
        <v>677</v>
      </c>
      <c r="G2319" s="253"/>
      <c r="H2319" s="256">
        <v>1.29</v>
      </c>
      <c r="I2319" s="257"/>
      <c r="J2319" s="253"/>
      <c r="K2319" s="253"/>
      <c r="L2319" s="258"/>
      <c r="M2319" s="259"/>
      <c r="N2319" s="260"/>
      <c r="O2319" s="260"/>
      <c r="P2319" s="260"/>
      <c r="Q2319" s="260"/>
      <c r="R2319" s="260"/>
      <c r="S2319" s="260"/>
      <c r="T2319" s="261"/>
      <c r="U2319" s="14"/>
      <c r="V2319" s="14"/>
      <c r="W2319" s="14"/>
      <c r="X2319" s="14"/>
      <c r="Y2319" s="14"/>
      <c r="Z2319" s="14"/>
      <c r="AA2319" s="14"/>
      <c r="AB2319" s="14"/>
      <c r="AC2319" s="14"/>
      <c r="AD2319" s="14"/>
      <c r="AE2319" s="14"/>
      <c r="AT2319" s="262" t="s">
        <v>165</v>
      </c>
      <c r="AU2319" s="262" t="s">
        <v>85</v>
      </c>
      <c r="AV2319" s="14" t="s">
        <v>85</v>
      </c>
      <c r="AW2319" s="14" t="s">
        <v>32</v>
      </c>
      <c r="AX2319" s="14" t="s">
        <v>76</v>
      </c>
      <c r="AY2319" s="262" t="s">
        <v>156</v>
      </c>
    </row>
    <row r="2320" s="14" customFormat="1">
      <c r="A2320" s="14"/>
      <c r="B2320" s="252"/>
      <c r="C2320" s="253"/>
      <c r="D2320" s="243" t="s">
        <v>165</v>
      </c>
      <c r="E2320" s="254" t="s">
        <v>1</v>
      </c>
      <c r="F2320" s="255" t="s">
        <v>667</v>
      </c>
      <c r="G2320" s="253"/>
      <c r="H2320" s="256">
        <v>0.59999999999999998</v>
      </c>
      <c r="I2320" s="257"/>
      <c r="J2320" s="253"/>
      <c r="K2320" s="253"/>
      <c r="L2320" s="258"/>
      <c r="M2320" s="259"/>
      <c r="N2320" s="260"/>
      <c r="O2320" s="260"/>
      <c r="P2320" s="260"/>
      <c r="Q2320" s="260"/>
      <c r="R2320" s="260"/>
      <c r="S2320" s="260"/>
      <c r="T2320" s="261"/>
      <c r="U2320" s="14"/>
      <c r="V2320" s="14"/>
      <c r="W2320" s="14"/>
      <c r="X2320" s="14"/>
      <c r="Y2320" s="14"/>
      <c r="Z2320" s="14"/>
      <c r="AA2320" s="14"/>
      <c r="AB2320" s="14"/>
      <c r="AC2320" s="14"/>
      <c r="AD2320" s="14"/>
      <c r="AE2320" s="14"/>
      <c r="AT2320" s="262" t="s">
        <v>165</v>
      </c>
      <c r="AU2320" s="262" t="s">
        <v>85</v>
      </c>
      <c r="AV2320" s="14" t="s">
        <v>85</v>
      </c>
      <c r="AW2320" s="14" t="s">
        <v>32</v>
      </c>
      <c r="AX2320" s="14" t="s">
        <v>76</v>
      </c>
      <c r="AY2320" s="262" t="s">
        <v>156</v>
      </c>
    </row>
    <row r="2321" s="14" customFormat="1">
      <c r="A2321" s="14"/>
      <c r="B2321" s="252"/>
      <c r="C2321" s="253"/>
      <c r="D2321" s="243" t="s">
        <v>165</v>
      </c>
      <c r="E2321" s="254" t="s">
        <v>1</v>
      </c>
      <c r="F2321" s="255" t="s">
        <v>668</v>
      </c>
      <c r="G2321" s="253"/>
      <c r="H2321" s="256">
        <v>2.5800000000000001</v>
      </c>
      <c r="I2321" s="257"/>
      <c r="J2321" s="253"/>
      <c r="K2321" s="253"/>
      <c r="L2321" s="258"/>
      <c r="M2321" s="259"/>
      <c r="N2321" s="260"/>
      <c r="O2321" s="260"/>
      <c r="P2321" s="260"/>
      <c r="Q2321" s="260"/>
      <c r="R2321" s="260"/>
      <c r="S2321" s="260"/>
      <c r="T2321" s="261"/>
      <c r="U2321" s="14"/>
      <c r="V2321" s="14"/>
      <c r="W2321" s="14"/>
      <c r="X2321" s="14"/>
      <c r="Y2321" s="14"/>
      <c r="Z2321" s="14"/>
      <c r="AA2321" s="14"/>
      <c r="AB2321" s="14"/>
      <c r="AC2321" s="14"/>
      <c r="AD2321" s="14"/>
      <c r="AE2321" s="14"/>
      <c r="AT2321" s="262" t="s">
        <v>165</v>
      </c>
      <c r="AU2321" s="262" t="s">
        <v>85</v>
      </c>
      <c r="AV2321" s="14" t="s">
        <v>85</v>
      </c>
      <c r="AW2321" s="14" t="s">
        <v>32</v>
      </c>
      <c r="AX2321" s="14" t="s">
        <v>76</v>
      </c>
      <c r="AY2321" s="262" t="s">
        <v>156</v>
      </c>
    </row>
    <row r="2322" s="14" customFormat="1">
      <c r="A2322" s="14"/>
      <c r="B2322" s="252"/>
      <c r="C2322" s="253"/>
      <c r="D2322" s="243" t="s">
        <v>165</v>
      </c>
      <c r="E2322" s="254" t="s">
        <v>1</v>
      </c>
      <c r="F2322" s="255" t="s">
        <v>650</v>
      </c>
      <c r="G2322" s="253"/>
      <c r="H2322" s="256">
        <v>0.56299999999999994</v>
      </c>
      <c r="I2322" s="257"/>
      <c r="J2322" s="253"/>
      <c r="K2322" s="253"/>
      <c r="L2322" s="258"/>
      <c r="M2322" s="259"/>
      <c r="N2322" s="260"/>
      <c r="O2322" s="260"/>
      <c r="P2322" s="260"/>
      <c r="Q2322" s="260"/>
      <c r="R2322" s="260"/>
      <c r="S2322" s="260"/>
      <c r="T2322" s="261"/>
      <c r="U2322" s="14"/>
      <c r="V2322" s="14"/>
      <c r="W2322" s="14"/>
      <c r="X2322" s="14"/>
      <c r="Y2322" s="14"/>
      <c r="Z2322" s="14"/>
      <c r="AA2322" s="14"/>
      <c r="AB2322" s="14"/>
      <c r="AC2322" s="14"/>
      <c r="AD2322" s="14"/>
      <c r="AE2322" s="14"/>
      <c r="AT2322" s="262" t="s">
        <v>165</v>
      </c>
      <c r="AU2322" s="262" t="s">
        <v>85</v>
      </c>
      <c r="AV2322" s="14" t="s">
        <v>85</v>
      </c>
      <c r="AW2322" s="14" t="s">
        <v>32</v>
      </c>
      <c r="AX2322" s="14" t="s">
        <v>76</v>
      </c>
      <c r="AY2322" s="262" t="s">
        <v>156</v>
      </c>
    </row>
    <row r="2323" s="14" customFormat="1">
      <c r="A2323" s="14"/>
      <c r="B2323" s="252"/>
      <c r="C2323" s="253"/>
      <c r="D2323" s="243" t="s">
        <v>165</v>
      </c>
      <c r="E2323" s="254" t="s">
        <v>1</v>
      </c>
      <c r="F2323" s="255" t="s">
        <v>649</v>
      </c>
      <c r="G2323" s="253"/>
      <c r="H2323" s="256">
        <v>1.8</v>
      </c>
      <c r="I2323" s="257"/>
      <c r="J2323" s="253"/>
      <c r="K2323" s="253"/>
      <c r="L2323" s="258"/>
      <c r="M2323" s="259"/>
      <c r="N2323" s="260"/>
      <c r="O2323" s="260"/>
      <c r="P2323" s="260"/>
      <c r="Q2323" s="260"/>
      <c r="R2323" s="260"/>
      <c r="S2323" s="260"/>
      <c r="T2323" s="261"/>
      <c r="U2323" s="14"/>
      <c r="V2323" s="14"/>
      <c r="W2323" s="14"/>
      <c r="X2323" s="14"/>
      <c r="Y2323" s="14"/>
      <c r="Z2323" s="14"/>
      <c r="AA2323" s="14"/>
      <c r="AB2323" s="14"/>
      <c r="AC2323" s="14"/>
      <c r="AD2323" s="14"/>
      <c r="AE2323" s="14"/>
      <c r="AT2323" s="262" t="s">
        <v>165</v>
      </c>
      <c r="AU2323" s="262" t="s">
        <v>85</v>
      </c>
      <c r="AV2323" s="14" t="s">
        <v>85</v>
      </c>
      <c r="AW2323" s="14" t="s">
        <v>32</v>
      </c>
      <c r="AX2323" s="14" t="s">
        <v>76</v>
      </c>
      <c r="AY2323" s="262" t="s">
        <v>156</v>
      </c>
    </row>
    <row r="2324" s="13" customFormat="1">
      <c r="A2324" s="13"/>
      <c r="B2324" s="241"/>
      <c r="C2324" s="242"/>
      <c r="D2324" s="243" t="s">
        <v>165</v>
      </c>
      <c r="E2324" s="244" t="s">
        <v>1</v>
      </c>
      <c r="F2324" s="245" t="s">
        <v>269</v>
      </c>
      <c r="G2324" s="242"/>
      <c r="H2324" s="244" t="s">
        <v>1</v>
      </c>
      <c r="I2324" s="246"/>
      <c r="J2324" s="242"/>
      <c r="K2324" s="242"/>
      <c r="L2324" s="247"/>
      <c r="M2324" s="248"/>
      <c r="N2324" s="249"/>
      <c r="O2324" s="249"/>
      <c r="P2324" s="249"/>
      <c r="Q2324" s="249"/>
      <c r="R2324" s="249"/>
      <c r="S2324" s="249"/>
      <c r="T2324" s="250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  <c r="AE2324" s="13"/>
      <c r="AT2324" s="251" t="s">
        <v>165</v>
      </c>
      <c r="AU2324" s="251" t="s">
        <v>85</v>
      </c>
      <c r="AV2324" s="13" t="s">
        <v>83</v>
      </c>
      <c r="AW2324" s="13" t="s">
        <v>32</v>
      </c>
      <c r="AX2324" s="13" t="s">
        <v>76</v>
      </c>
      <c r="AY2324" s="251" t="s">
        <v>156</v>
      </c>
    </row>
    <row r="2325" s="14" customFormat="1">
      <c r="A2325" s="14"/>
      <c r="B2325" s="252"/>
      <c r="C2325" s="253"/>
      <c r="D2325" s="243" t="s">
        <v>165</v>
      </c>
      <c r="E2325" s="254" t="s">
        <v>1</v>
      </c>
      <c r="F2325" s="255" t="s">
        <v>479</v>
      </c>
      <c r="G2325" s="253"/>
      <c r="H2325" s="256">
        <v>-3.548</v>
      </c>
      <c r="I2325" s="257"/>
      <c r="J2325" s="253"/>
      <c r="K2325" s="253"/>
      <c r="L2325" s="258"/>
      <c r="M2325" s="259"/>
      <c r="N2325" s="260"/>
      <c r="O2325" s="260"/>
      <c r="P2325" s="260"/>
      <c r="Q2325" s="260"/>
      <c r="R2325" s="260"/>
      <c r="S2325" s="260"/>
      <c r="T2325" s="261"/>
      <c r="U2325" s="14"/>
      <c r="V2325" s="14"/>
      <c r="W2325" s="14"/>
      <c r="X2325" s="14"/>
      <c r="Y2325" s="14"/>
      <c r="Z2325" s="14"/>
      <c r="AA2325" s="14"/>
      <c r="AB2325" s="14"/>
      <c r="AC2325" s="14"/>
      <c r="AD2325" s="14"/>
      <c r="AE2325" s="14"/>
      <c r="AT2325" s="262" t="s">
        <v>165</v>
      </c>
      <c r="AU2325" s="262" t="s">
        <v>85</v>
      </c>
      <c r="AV2325" s="14" t="s">
        <v>85</v>
      </c>
      <c r="AW2325" s="14" t="s">
        <v>32</v>
      </c>
      <c r="AX2325" s="14" t="s">
        <v>76</v>
      </c>
      <c r="AY2325" s="262" t="s">
        <v>156</v>
      </c>
    </row>
    <row r="2326" s="14" customFormat="1">
      <c r="A2326" s="14"/>
      <c r="B2326" s="252"/>
      <c r="C2326" s="253"/>
      <c r="D2326" s="243" t="s">
        <v>165</v>
      </c>
      <c r="E2326" s="254" t="s">
        <v>1</v>
      </c>
      <c r="F2326" s="255" t="s">
        <v>669</v>
      </c>
      <c r="G2326" s="253"/>
      <c r="H2326" s="256">
        <v>-5</v>
      </c>
      <c r="I2326" s="257"/>
      <c r="J2326" s="253"/>
      <c r="K2326" s="253"/>
      <c r="L2326" s="258"/>
      <c r="M2326" s="259"/>
      <c r="N2326" s="260"/>
      <c r="O2326" s="260"/>
      <c r="P2326" s="260"/>
      <c r="Q2326" s="260"/>
      <c r="R2326" s="260"/>
      <c r="S2326" s="260"/>
      <c r="T2326" s="261"/>
      <c r="U2326" s="14"/>
      <c r="V2326" s="14"/>
      <c r="W2326" s="14"/>
      <c r="X2326" s="14"/>
      <c r="Y2326" s="14"/>
      <c r="Z2326" s="14"/>
      <c r="AA2326" s="14"/>
      <c r="AB2326" s="14"/>
      <c r="AC2326" s="14"/>
      <c r="AD2326" s="14"/>
      <c r="AE2326" s="14"/>
      <c r="AT2326" s="262" t="s">
        <v>165</v>
      </c>
      <c r="AU2326" s="262" t="s">
        <v>85</v>
      </c>
      <c r="AV2326" s="14" t="s">
        <v>85</v>
      </c>
      <c r="AW2326" s="14" t="s">
        <v>32</v>
      </c>
      <c r="AX2326" s="14" t="s">
        <v>76</v>
      </c>
      <c r="AY2326" s="262" t="s">
        <v>156</v>
      </c>
    </row>
    <row r="2327" s="14" customFormat="1">
      <c r="A2327" s="14"/>
      <c r="B2327" s="252"/>
      <c r="C2327" s="253"/>
      <c r="D2327" s="243" t="s">
        <v>165</v>
      </c>
      <c r="E2327" s="254" t="s">
        <v>1</v>
      </c>
      <c r="F2327" s="255" t="s">
        <v>480</v>
      </c>
      <c r="G2327" s="253"/>
      <c r="H2327" s="256">
        <v>-3.6000000000000001</v>
      </c>
      <c r="I2327" s="257"/>
      <c r="J2327" s="253"/>
      <c r="K2327" s="253"/>
      <c r="L2327" s="258"/>
      <c r="M2327" s="259"/>
      <c r="N2327" s="260"/>
      <c r="O2327" s="260"/>
      <c r="P2327" s="260"/>
      <c r="Q2327" s="260"/>
      <c r="R2327" s="260"/>
      <c r="S2327" s="260"/>
      <c r="T2327" s="261"/>
      <c r="U2327" s="14"/>
      <c r="V2327" s="14"/>
      <c r="W2327" s="14"/>
      <c r="X2327" s="14"/>
      <c r="Y2327" s="14"/>
      <c r="Z2327" s="14"/>
      <c r="AA2327" s="14"/>
      <c r="AB2327" s="14"/>
      <c r="AC2327" s="14"/>
      <c r="AD2327" s="14"/>
      <c r="AE2327" s="14"/>
      <c r="AT2327" s="262" t="s">
        <v>165</v>
      </c>
      <c r="AU2327" s="262" t="s">
        <v>85</v>
      </c>
      <c r="AV2327" s="14" t="s">
        <v>85</v>
      </c>
      <c r="AW2327" s="14" t="s">
        <v>32</v>
      </c>
      <c r="AX2327" s="14" t="s">
        <v>76</v>
      </c>
      <c r="AY2327" s="262" t="s">
        <v>156</v>
      </c>
    </row>
    <row r="2328" s="14" customFormat="1">
      <c r="A2328" s="14"/>
      <c r="B2328" s="252"/>
      <c r="C2328" s="253"/>
      <c r="D2328" s="243" t="s">
        <v>165</v>
      </c>
      <c r="E2328" s="254" t="s">
        <v>1</v>
      </c>
      <c r="F2328" s="255" t="s">
        <v>671</v>
      </c>
      <c r="G2328" s="253"/>
      <c r="H2328" s="256">
        <v>-6.4500000000000002</v>
      </c>
      <c r="I2328" s="257"/>
      <c r="J2328" s="253"/>
      <c r="K2328" s="253"/>
      <c r="L2328" s="258"/>
      <c r="M2328" s="259"/>
      <c r="N2328" s="260"/>
      <c r="O2328" s="260"/>
      <c r="P2328" s="260"/>
      <c r="Q2328" s="260"/>
      <c r="R2328" s="260"/>
      <c r="S2328" s="260"/>
      <c r="T2328" s="261"/>
      <c r="U2328" s="14"/>
      <c r="V2328" s="14"/>
      <c r="W2328" s="14"/>
      <c r="X2328" s="14"/>
      <c r="Y2328" s="14"/>
      <c r="Z2328" s="14"/>
      <c r="AA2328" s="14"/>
      <c r="AB2328" s="14"/>
      <c r="AC2328" s="14"/>
      <c r="AD2328" s="14"/>
      <c r="AE2328" s="14"/>
      <c r="AT2328" s="262" t="s">
        <v>165</v>
      </c>
      <c r="AU2328" s="262" t="s">
        <v>85</v>
      </c>
      <c r="AV2328" s="14" t="s">
        <v>85</v>
      </c>
      <c r="AW2328" s="14" t="s">
        <v>32</v>
      </c>
      <c r="AX2328" s="14" t="s">
        <v>76</v>
      </c>
      <c r="AY2328" s="262" t="s">
        <v>156</v>
      </c>
    </row>
    <row r="2329" s="13" customFormat="1">
      <c r="A2329" s="13"/>
      <c r="B2329" s="241"/>
      <c r="C2329" s="242"/>
      <c r="D2329" s="243" t="s">
        <v>165</v>
      </c>
      <c r="E2329" s="244" t="s">
        <v>1</v>
      </c>
      <c r="F2329" s="245" t="s">
        <v>190</v>
      </c>
      <c r="G2329" s="242"/>
      <c r="H2329" s="244" t="s">
        <v>1</v>
      </c>
      <c r="I2329" s="246"/>
      <c r="J2329" s="242"/>
      <c r="K2329" s="242"/>
      <c r="L2329" s="247"/>
      <c r="M2329" s="248"/>
      <c r="N2329" s="249"/>
      <c r="O2329" s="249"/>
      <c r="P2329" s="249"/>
      <c r="Q2329" s="249"/>
      <c r="R2329" s="249"/>
      <c r="S2329" s="249"/>
      <c r="T2329" s="250"/>
      <c r="U2329" s="13"/>
      <c r="V2329" s="13"/>
      <c r="W2329" s="13"/>
      <c r="X2329" s="13"/>
      <c r="Y2329" s="13"/>
      <c r="Z2329" s="13"/>
      <c r="AA2329" s="13"/>
      <c r="AB2329" s="13"/>
      <c r="AC2329" s="13"/>
      <c r="AD2329" s="13"/>
      <c r="AE2329" s="13"/>
      <c r="AT2329" s="251" t="s">
        <v>165</v>
      </c>
      <c r="AU2329" s="251" t="s">
        <v>85</v>
      </c>
      <c r="AV2329" s="13" t="s">
        <v>83</v>
      </c>
      <c r="AW2329" s="13" t="s">
        <v>32</v>
      </c>
      <c r="AX2329" s="13" t="s">
        <v>76</v>
      </c>
      <c r="AY2329" s="251" t="s">
        <v>156</v>
      </c>
    </row>
    <row r="2330" s="14" customFormat="1">
      <c r="A2330" s="14"/>
      <c r="B2330" s="252"/>
      <c r="C2330" s="253"/>
      <c r="D2330" s="243" t="s">
        <v>165</v>
      </c>
      <c r="E2330" s="254" t="s">
        <v>1</v>
      </c>
      <c r="F2330" s="255" t="s">
        <v>1871</v>
      </c>
      <c r="G2330" s="253"/>
      <c r="H2330" s="256">
        <v>8.1899999999999995</v>
      </c>
      <c r="I2330" s="257"/>
      <c r="J2330" s="253"/>
      <c r="K2330" s="253"/>
      <c r="L2330" s="258"/>
      <c r="M2330" s="259"/>
      <c r="N2330" s="260"/>
      <c r="O2330" s="260"/>
      <c r="P2330" s="260"/>
      <c r="Q2330" s="260"/>
      <c r="R2330" s="260"/>
      <c r="S2330" s="260"/>
      <c r="T2330" s="261"/>
      <c r="U2330" s="14"/>
      <c r="V2330" s="14"/>
      <c r="W2330" s="14"/>
      <c r="X2330" s="14"/>
      <c r="Y2330" s="14"/>
      <c r="Z2330" s="14"/>
      <c r="AA2330" s="14"/>
      <c r="AB2330" s="14"/>
      <c r="AC2330" s="14"/>
      <c r="AD2330" s="14"/>
      <c r="AE2330" s="14"/>
      <c r="AT2330" s="262" t="s">
        <v>165</v>
      </c>
      <c r="AU2330" s="262" t="s">
        <v>85</v>
      </c>
      <c r="AV2330" s="14" t="s">
        <v>85</v>
      </c>
      <c r="AW2330" s="14" t="s">
        <v>32</v>
      </c>
      <c r="AX2330" s="14" t="s">
        <v>76</v>
      </c>
      <c r="AY2330" s="262" t="s">
        <v>156</v>
      </c>
    </row>
    <row r="2331" s="14" customFormat="1">
      <c r="A2331" s="14"/>
      <c r="B2331" s="252"/>
      <c r="C2331" s="253"/>
      <c r="D2331" s="243" t="s">
        <v>165</v>
      </c>
      <c r="E2331" s="254" t="s">
        <v>1</v>
      </c>
      <c r="F2331" s="255" t="s">
        <v>1872</v>
      </c>
      <c r="G2331" s="253"/>
      <c r="H2331" s="256">
        <v>7.6059999999999999</v>
      </c>
      <c r="I2331" s="257"/>
      <c r="J2331" s="253"/>
      <c r="K2331" s="253"/>
      <c r="L2331" s="258"/>
      <c r="M2331" s="259"/>
      <c r="N2331" s="260"/>
      <c r="O2331" s="260"/>
      <c r="P2331" s="260"/>
      <c r="Q2331" s="260"/>
      <c r="R2331" s="260"/>
      <c r="S2331" s="260"/>
      <c r="T2331" s="261"/>
      <c r="U2331" s="14"/>
      <c r="V2331" s="14"/>
      <c r="W2331" s="14"/>
      <c r="X2331" s="14"/>
      <c r="Y2331" s="14"/>
      <c r="Z2331" s="14"/>
      <c r="AA2331" s="14"/>
      <c r="AB2331" s="14"/>
      <c r="AC2331" s="14"/>
      <c r="AD2331" s="14"/>
      <c r="AE2331" s="14"/>
      <c r="AT2331" s="262" t="s">
        <v>165</v>
      </c>
      <c r="AU2331" s="262" t="s">
        <v>85</v>
      </c>
      <c r="AV2331" s="14" t="s">
        <v>85</v>
      </c>
      <c r="AW2331" s="14" t="s">
        <v>32</v>
      </c>
      <c r="AX2331" s="14" t="s">
        <v>76</v>
      </c>
      <c r="AY2331" s="262" t="s">
        <v>156</v>
      </c>
    </row>
    <row r="2332" s="14" customFormat="1">
      <c r="A2332" s="14"/>
      <c r="B2332" s="252"/>
      <c r="C2332" s="253"/>
      <c r="D2332" s="243" t="s">
        <v>165</v>
      </c>
      <c r="E2332" s="254" t="s">
        <v>1</v>
      </c>
      <c r="F2332" s="255" t="s">
        <v>1873</v>
      </c>
      <c r="G2332" s="253"/>
      <c r="H2332" s="256">
        <v>8.6099999999999994</v>
      </c>
      <c r="I2332" s="257"/>
      <c r="J2332" s="253"/>
      <c r="K2332" s="253"/>
      <c r="L2332" s="258"/>
      <c r="M2332" s="259"/>
      <c r="N2332" s="260"/>
      <c r="O2332" s="260"/>
      <c r="P2332" s="260"/>
      <c r="Q2332" s="260"/>
      <c r="R2332" s="260"/>
      <c r="S2332" s="260"/>
      <c r="T2332" s="261"/>
      <c r="U2332" s="14"/>
      <c r="V2332" s="14"/>
      <c r="W2332" s="14"/>
      <c r="X2332" s="14"/>
      <c r="Y2332" s="14"/>
      <c r="Z2332" s="14"/>
      <c r="AA2332" s="14"/>
      <c r="AB2332" s="14"/>
      <c r="AC2332" s="14"/>
      <c r="AD2332" s="14"/>
      <c r="AE2332" s="14"/>
      <c r="AT2332" s="262" t="s">
        <v>165</v>
      </c>
      <c r="AU2332" s="262" t="s">
        <v>85</v>
      </c>
      <c r="AV2332" s="14" t="s">
        <v>85</v>
      </c>
      <c r="AW2332" s="14" t="s">
        <v>32</v>
      </c>
      <c r="AX2332" s="14" t="s">
        <v>76</v>
      </c>
      <c r="AY2332" s="262" t="s">
        <v>156</v>
      </c>
    </row>
    <row r="2333" s="14" customFormat="1">
      <c r="A2333" s="14"/>
      <c r="B2333" s="252"/>
      <c r="C2333" s="253"/>
      <c r="D2333" s="243" t="s">
        <v>165</v>
      </c>
      <c r="E2333" s="254" t="s">
        <v>1</v>
      </c>
      <c r="F2333" s="255" t="s">
        <v>675</v>
      </c>
      <c r="G2333" s="253"/>
      <c r="H2333" s="256">
        <v>0.41999999999999998</v>
      </c>
      <c r="I2333" s="257"/>
      <c r="J2333" s="253"/>
      <c r="K2333" s="253"/>
      <c r="L2333" s="258"/>
      <c r="M2333" s="259"/>
      <c r="N2333" s="260"/>
      <c r="O2333" s="260"/>
      <c r="P2333" s="260"/>
      <c r="Q2333" s="260"/>
      <c r="R2333" s="260"/>
      <c r="S2333" s="260"/>
      <c r="T2333" s="261"/>
      <c r="U2333" s="14"/>
      <c r="V2333" s="14"/>
      <c r="W2333" s="14"/>
      <c r="X2333" s="14"/>
      <c r="Y2333" s="14"/>
      <c r="Z2333" s="14"/>
      <c r="AA2333" s="14"/>
      <c r="AB2333" s="14"/>
      <c r="AC2333" s="14"/>
      <c r="AD2333" s="14"/>
      <c r="AE2333" s="14"/>
      <c r="AT2333" s="262" t="s">
        <v>165</v>
      </c>
      <c r="AU2333" s="262" t="s">
        <v>85</v>
      </c>
      <c r="AV2333" s="14" t="s">
        <v>85</v>
      </c>
      <c r="AW2333" s="14" t="s">
        <v>32</v>
      </c>
      <c r="AX2333" s="14" t="s">
        <v>76</v>
      </c>
      <c r="AY2333" s="262" t="s">
        <v>156</v>
      </c>
    </row>
    <row r="2334" s="13" customFormat="1">
      <c r="A2334" s="13"/>
      <c r="B2334" s="241"/>
      <c r="C2334" s="242"/>
      <c r="D2334" s="243" t="s">
        <v>165</v>
      </c>
      <c r="E2334" s="244" t="s">
        <v>1</v>
      </c>
      <c r="F2334" s="245" t="s">
        <v>266</v>
      </c>
      <c r="G2334" s="242"/>
      <c r="H2334" s="244" t="s">
        <v>1</v>
      </c>
      <c r="I2334" s="246"/>
      <c r="J2334" s="242"/>
      <c r="K2334" s="242"/>
      <c r="L2334" s="247"/>
      <c r="M2334" s="248"/>
      <c r="N2334" s="249"/>
      <c r="O2334" s="249"/>
      <c r="P2334" s="249"/>
      <c r="Q2334" s="249"/>
      <c r="R2334" s="249"/>
      <c r="S2334" s="249"/>
      <c r="T2334" s="250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T2334" s="251" t="s">
        <v>165</v>
      </c>
      <c r="AU2334" s="251" t="s">
        <v>85</v>
      </c>
      <c r="AV2334" s="13" t="s">
        <v>83</v>
      </c>
      <c r="AW2334" s="13" t="s">
        <v>32</v>
      </c>
      <c r="AX2334" s="13" t="s">
        <v>76</v>
      </c>
      <c r="AY2334" s="251" t="s">
        <v>156</v>
      </c>
    </row>
    <row r="2335" s="14" customFormat="1">
      <c r="A2335" s="14"/>
      <c r="B2335" s="252"/>
      <c r="C2335" s="253"/>
      <c r="D2335" s="243" t="s">
        <v>165</v>
      </c>
      <c r="E2335" s="254" t="s">
        <v>1</v>
      </c>
      <c r="F2335" s="255" t="s">
        <v>676</v>
      </c>
      <c r="G2335" s="253"/>
      <c r="H2335" s="256">
        <v>0.495</v>
      </c>
      <c r="I2335" s="257"/>
      <c r="J2335" s="253"/>
      <c r="K2335" s="253"/>
      <c r="L2335" s="258"/>
      <c r="M2335" s="259"/>
      <c r="N2335" s="260"/>
      <c r="O2335" s="260"/>
      <c r="P2335" s="260"/>
      <c r="Q2335" s="260"/>
      <c r="R2335" s="260"/>
      <c r="S2335" s="260"/>
      <c r="T2335" s="261"/>
      <c r="U2335" s="14"/>
      <c r="V2335" s="14"/>
      <c r="W2335" s="14"/>
      <c r="X2335" s="14"/>
      <c r="Y2335" s="14"/>
      <c r="Z2335" s="14"/>
      <c r="AA2335" s="14"/>
      <c r="AB2335" s="14"/>
      <c r="AC2335" s="14"/>
      <c r="AD2335" s="14"/>
      <c r="AE2335" s="14"/>
      <c r="AT2335" s="262" t="s">
        <v>165</v>
      </c>
      <c r="AU2335" s="262" t="s">
        <v>85</v>
      </c>
      <c r="AV2335" s="14" t="s">
        <v>85</v>
      </c>
      <c r="AW2335" s="14" t="s">
        <v>32</v>
      </c>
      <c r="AX2335" s="14" t="s">
        <v>76</v>
      </c>
      <c r="AY2335" s="262" t="s">
        <v>156</v>
      </c>
    </row>
    <row r="2336" s="14" customFormat="1">
      <c r="A2336" s="14"/>
      <c r="B2336" s="252"/>
      <c r="C2336" s="253"/>
      <c r="D2336" s="243" t="s">
        <v>165</v>
      </c>
      <c r="E2336" s="254" t="s">
        <v>1</v>
      </c>
      <c r="F2336" s="255" t="s">
        <v>677</v>
      </c>
      <c r="G2336" s="253"/>
      <c r="H2336" s="256">
        <v>1.29</v>
      </c>
      <c r="I2336" s="257"/>
      <c r="J2336" s="253"/>
      <c r="K2336" s="253"/>
      <c r="L2336" s="258"/>
      <c r="M2336" s="259"/>
      <c r="N2336" s="260"/>
      <c r="O2336" s="260"/>
      <c r="P2336" s="260"/>
      <c r="Q2336" s="260"/>
      <c r="R2336" s="260"/>
      <c r="S2336" s="260"/>
      <c r="T2336" s="261"/>
      <c r="U2336" s="14"/>
      <c r="V2336" s="14"/>
      <c r="W2336" s="14"/>
      <c r="X2336" s="14"/>
      <c r="Y2336" s="14"/>
      <c r="Z2336" s="14"/>
      <c r="AA2336" s="14"/>
      <c r="AB2336" s="14"/>
      <c r="AC2336" s="14"/>
      <c r="AD2336" s="14"/>
      <c r="AE2336" s="14"/>
      <c r="AT2336" s="262" t="s">
        <v>165</v>
      </c>
      <c r="AU2336" s="262" t="s">
        <v>85</v>
      </c>
      <c r="AV2336" s="14" t="s">
        <v>85</v>
      </c>
      <c r="AW2336" s="14" t="s">
        <v>32</v>
      </c>
      <c r="AX2336" s="14" t="s">
        <v>76</v>
      </c>
      <c r="AY2336" s="262" t="s">
        <v>156</v>
      </c>
    </row>
    <row r="2337" s="13" customFormat="1">
      <c r="A2337" s="13"/>
      <c r="B2337" s="241"/>
      <c r="C2337" s="242"/>
      <c r="D2337" s="243" t="s">
        <v>165</v>
      </c>
      <c r="E2337" s="244" t="s">
        <v>1</v>
      </c>
      <c r="F2337" s="245" t="s">
        <v>269</v>
      </c>
      <c r="G2337" s="242"/>
      <c r="H2337" s="244" t="s">
        <v>1</v>
      </c>
      <c r="I2337" s="246"/>
      <c r="J2337" s="242"/>
      <c r="K2337" s="242"/>
      <c r="L2337" s="247"/>
      <c r="M2337" s="248"/>
      <c r="N2337" s="249"/>
      <c r="O2337" s="249"/>
      <c r="P2337" s="249"/>
      <c r="Q2337" s="249"/>
      <c r="R2337" s="249"/>
      <c r="S2337" s="249"/>
      <c r="T2337" s="250"/>
      <c r="U2337" s="13"/>
      <c r="V2337" s="13"/>
      <c r="W2337" s="13"/>
      <c r="X2337" s="13"/>
      <c r="Y2337" s="13"/>
      <c r="Z2337" s="13"/>
      <c r="AA2337" s="13"/>
      <c r="AB2337" s="13"/>
      <c r="AC2337" s="13"/>
      <c r="AD2337" s="13"/>
      <c r="AE2337" s="13"/>
      <c r="AT2337" s="251" t="s">
        <v>165</v>
      </c>
      <c r="AU2337" s="251" t="s">
        <v>85</v>
      </c>
      <c r="AV2337" s="13" t="s">
        <v>83</v>
      </c>
      <c r="AW2337" s="13" t="s">
        <v>32</v>
      </c>
      <c r="AX2337" s="13" t="s">
        <v>76</v>
      </c>
      <c r="AY2337" s="251" t="s">
        <v>156</v>
      </c>
    </row>
    <row r="2338" s="14" customFormat="1">
      <c r="A2338" s="14"/>
      <c r="B2338" s="252"/>
      <c r="C2338" s="253"/>
      <c r="D2338" s="243" t="s">
        <v>165</v>
      </c>
      <c r="E2338" s="254" t="s">
        <v>1</v>
      </c>
      <c r="F2338" s="255" t="s">
        <v>479</v>
      </c>
      <c r="G2338" s="253"/>
      <c r="H2338" s="256">
        <v>-3.548</v>
      </c>
      <c r="I2338" s="257"/>
      <c r="J2338" s="253"/>
      <c r="K2338" s="253"/>
      <c r="L2338" s="258"/>
      <c r="M2338" s="259"/>
      <c r="N2338" s="260"/>
      <c r="O2338" s="260"/>
      <c r="P2338" s="260"/>
      <c r="Q2338" s="260"/>
      <c r="R2338" s="260"/>
      <c r="S2338" s="260"/>
      <c r="T2338" s="261"/>
      <c r="U2338" s="14"/>
      <c r="V2338" s="14"/>
      <c r="W2338" s="14"/>
      <c r="X2338" s="14"/>
      <c r="Y2338" s="14"/>
      <c r="Z2338" s="14"/>
      <c r="AA2338" s="14"/>
      <c r="AB2338" s="14"/>
      <c r="AC2338" s="14"/>
      <c r="AD2338" s="14"/>
      <c r="AE2338" s="14"/>
      <c r="AT2338" s="262" t="s">
        <v>165</v>
      </c>
      <c r="AU2338" s="262" t="s">
        <v>85</v>
      </c>
      <c r="AV2338" s="14" t="s">
        <v>85</v>
      </c>
      <c r="AW2338" s="14" t="s">
        <v>32</v>
      </c>
      <c r="AX2338" s="14" t="s">
        <v>76</v>
      </c>
      <c r="AY2338" s="262" t="s">
        <v>156</v>
      </c>
    </row>
    <row r="2339" s="15" customFormat="1">
      <c r="A2339" s="15"/>
      <c r="B2339" s="263"/>
      <c r="C2339" s="264"/>
      <c r="D2339" s="243" t="s">
        <v>165</v>
      </c>
      <c r="E2339" s="265" t="s">
        <v>1</v>
      </c>
      <c r="F2339" s="266" t="s">
        <v>168</v>
      </c>
      <c r="G2339" s="264"/>
      <c r="H2339" s="267">
        <v>504.76100000000008</v>
      </c>
      <c r="I2339" s="268"/>
      <c r="J2339" s="264"/>
      <c r="K2339" s="264"/>
      <c r="L2339" s="269"/>
      <c r="M2339" s="270"/>
      <c r="N2339" s="271"/>
      <c r="O2339" s="271"/>
      <c r="P2339" s="271"/>
      <c r="Q2339" s="271"/>
      <c r="R2339" s="271"/>
      <c r="S2339" s="271"/>
      <c r="T2339" s="272"/>
      <c r="U2339" s="15"/>
      <c r="V2339" s="15"/>
      <c r="W2339" s="15"/>
      <c r="X2339" s="15"/>
      <c r="Y2339" s="15"/>
      <c r="Z2339" s="15"/>
      <c r="AA2339" s="15"/>
      <c r="AB2339" s="15"/>
      <c r="AC2339" s="15"/>
      <c r="AD2339" s="15"/>
      <c r="AE2339" s="15"/>
      <c r="AT2339" s="273" t="s">
        <v>165</v>
      </c>
      <c r="AU2339" s="273" t="s">
        <v>85</v>
      </c>
      <c r="AV2339" s="15" t="s">
        <v>163</v>
      </c>
      <c r="AW2339" s="15" t="s">
        <v>32</v>
      </c>
      <c r="AX2339" s="15" t="s">
        <v>83</v>
      </c>
      <c r="AY2339" s="273" t="s">
        <v>156</v>
      </c>
    </row>
    <row r="2340" s="2" customFormat="1" ht="24.15" customHeight="1">
      <c r="A2340" s="38"/>
      <c r="B2340" s="39"/>
      <c r="C2340" s="227" t="s">
        <v>1874</v>
      </c>
      <c r="D2340" s="227" t="s">
        <v>159</v>
      </c>
      <c r="E2340" s="228" t="s">
        <v>1875</v>
      </c>
      <c r="F2340" s="229" t="s">
        <v>1876</v>
      </c>
      <c r="G2340" s="230" t="s">
        <v>162</v>
      </c>
      <c r="H2340" s="231">
        <v>504.76100000000002</v>
      </c>
      <c r="I2340" s="232"/>
      <c r="J2340" s="233">
        <f>ROUND(I2340*H2340,2)</f>
        <v>0</v>
      </c>
      <c r="K2340" s="234"/>
      <c r="L2340" s="44"/>
      <c r="M2340" s="235" t="s">
        <v>1</v>
      </c>
      <c r="N2340" s="236" t="s">
        <v>41</v>
      </c>
      <c r="O2340" s="91"/>
      <c r="P2340" s="237">
        <f>O2340*H2340</f>
        <v>0</v>
      </c>
      <c r="Q2340" s="237">
        <v>0.00029</v>
      </c>
      <c r="R2340" s="237">
        <f>Q2340*H2340</f>
        <v>0.14638069000000001</v>
      </c>
      <c r="S2340" s="237">
        <v>0</v>
      </c>
      <c r="T2340" s="238">
        <f>S2340*H2340</f>
        <v>0</v>
      </c>
      <c r="U2340" s="38"/>
      <c r="V2340" s="38"/>
      <c r="W2340" s="38"/>
      <c r="X2340" s="38"/>
      <c r="Y2340" s="38"/>
      <c r="Z2340" s="38"/>
      <c r="AA2340" s="38"/>
      <c r="AB2340" s="38"/>
      <c r="AC2340" s="38"/>
      <c r="AD2340" s="38"/>
      <c r="AE2340" s="38"/>
      <c r="AR2340" s="239" t="s">
        <v>222</v>
      </c>
      <c r="AT2340" s="239" t="s">
        <v>159</v>
      </c>
      <c r="AU2340" s="239" t="s">
        <v>85</v>
      </c>
      <c r="AY2340" s="17" t="s">
        <v>156</v>
      </c>
      <c r="BE2340" s="240">
        <f>IF(N2340="základní",J2340,0)</f>
        <v>0</v>
      </c>
      <c r="BF2340" s="240">
        <f>IF(N2340="snížená",J2340,0)</f>
        <v>0</v>
      </c>
      <c r="BG2340" s="240">
        <f>IF(N2340="zákl. přenesená",J2340,0)</f>
        <v>0</v>
      </c>
      <c r="BH2340" s="240">
        <f>IF(N2340="sníž. přenesená",J2340,0)</f>
        <v>0</v>
      </c>
      <c r="BI2340" s="240">
        <f>IF(N2340="nulová",J2340,0)</f>
        <v>0</v>
      </c>
      <c r="BJ2340" s="17" t="s">
        <v>83</v>
      </c>
      <c r="BK2340" s="240">
        <f>ROUND(I2340*H2340,2)</f>
        <v>0</v>
      </c>
      <c r="BL2340" s="17" t="s">
        <v>222</v>
      </c>
      <c r="BM2340" s="239" t="s">
        <v>1877</v>
      </c>
    </row>
    <row r="2341" s="13" customFormat="1">
      <c r="A2341" s="13"/>
      <c r="B2341" s="241"/>
      <c r="C2341" s="242"/>
      <c r="D2341" s="243" t="s">
        <v>165</v>
      </c>
      <c r="E2341" s="244" t="s">
        <v>1</v>
      </c>
      <c r="F2341" s="245" t="s">
        <v>181</v>
      </c>
      <c r="G2341" s="242"/>
      <c r="H2341" s="244" t="s">
        <v>1</v>
      </c>
      <c r="I2341" s="246"/>
      <c r="J2341" s="242"/>
      <c r="K2341" s="242"/>
      <c r="L2341" s="247"/>
      <c r="M2341" s="248"/>
      <c r="N2341" s="249"/>
      <c r="O2341" s="249"/>
      <c r="P2341" s="249"/>
      <c r="Q2341" s="249"/>
      <c r="R2341" s="249"/>
      <c r="S2341" s="249"/>
      <c r="T2341" s="250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T2341" s="251" t="s">
        <v>165</v>
      </c>
      <c r="AU2341" s="251" t="s">
        <v>85</v>
      </c>
      <c r="AV2341" s="13" t="s">
        <v>83</v>
      </c>
      <c r="AW2341" s="13" t="s">
        <v>32</v>
      </c>
      <c r="AX2341" s="13" t="s">
        <v>76</v>
      </c>
      <c r="AY2341" s="251" t="s">
        <v>156</v>
      </c>
    </row>
    <row r="2342" s="13" customFormat="1">
      <c r="A2342" s="13"/>
      <c r="B2342" s="241"/>
      <c r="C2342" s="242"/>
      <c r="D2342" s="243" t="s">
        <v>165</v>
      </c>
      <c r="E2342" s="244" t="s">
        <v>1</v>
      </c>
      <c r="F2342" s="245" t="s">
        <v>638</v>
      </c>
      <c r="G2342" s="242"/>
      <c r="H2342" s="244" t="s">
        <v>1</v>
      </c>
      <c r="I2342" s="246"/>
      <c r="J2342" s="242"/>
      <c r="K2342" s="242"/>
      <c r="L2342" s="247"/>
      <c r="M2342" s="248"/>
      <c r="N2342" s="249"/>
      <c r="O2342" s="249"/>
      <c r="P2342" s="249"/>
      <c r="Q2342" s="249"/>
      <c r="R2342" s="249"/>
      <c r="S2342" s="249"/>
      <c r="T2342" s="250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  <c r="AE2342" s="13"/>
      <c r="AT2342" s="251" t="s">
        <v>165</v>
      </c>
      <c r="AU2342" s="251" t="s">
        <v>85</v>
      </c>
      <c r="AV2342" s="13" t="s">
        <v>83</v>
      </c>
      <c r="AW2342" s="13" t="s">
        <v>32</v>
      </c>
      <c r="AX2342" s="13" t="s">
        <v>76</v>
      </c>
      <c r="AY2342" s="251" t="s">
        <v>156</v>
      </c>
    </row>
    <row r="2343" s="14" customFormat="1">
      <c r="A2343" s="14"/>
      <c r="B2343" s="252"/>
      <c r="C2343" s="253"/>
      <c r="D2343" s="243" t="s">
        <v>165</v>
      </c>
      <c r="E2343" s="254" t="s">
        <v>1</v>
      </c>
      <c r="F2343" s="255" t="s">
        <v>1857</v>
      </c>
      <c r="G2343" s="253"/>
      <c r="H2343" s="256">
        <v>4.2750000000000004</v>
      </c>
      <c r="I2343" s="257"/>
      <c r="J2343" s="253"/>
      <c r="K2343" s="253"/>
      <c r="L2343" s="258"/>
      <c r="M2343" s="259"/>
      <c r="N2343" s="260"/>
      <c r="O2343" s="260"/>
      <c r="P2343" s="260"/>
      <c r="Q2343" s="260"/>
      <c r="R2343" s="260"/>
      <c r="S2343" s="260"/>
      <c r="T2343" s="261"/>
      <c r="U2343" s="14"/>
      <c r="V2343" s="14"/>
      <c r="W2343" s="14"/>
      <c r="X2343" s="14"/>
      <c r="Y2343" s="14"/>
      <c r="Z2343" s="14"/>
      <c r="AA2343" s="14"/>
      <c r="AB2343" s="14"/>
      <c r="AC2343" s="14"/>
      <c r="AD2343" s="14"/>
      <c r="AE2343" s="14"/>
      <c r="AT2343" s="262" t="s">
        <v>165</v>
      </c>
      <c r="AU2343" s="262" t="s">
        <v>85</v>
      </c>
      <c r="AV2343" s="14" t="s">
        <v>85</v>
      </c>
      <c r="AW2343" s="14" t="s">
        <v>32</v>
      </c>
      <c r="AX2343" s="14" t="s">
        <v>76</v>
      </c>
      <c r="AY2343" s="262" t="s">
        <v>156</v>
      </c>
    </row>
    <row r="2344" s="14" customFormat="1">
      <c r="A2344" s="14"/>
      <c r="B2344" s="252"/>
      <c r="C2344" s="253"/>
      <c r="D2344" s="243" t="s">
        <v>165</v>
      </c>
      <c r="E2344" s="254" t="s">
        <v>1</v>
      </c>
      <c r="F2344" s="255" t="s">
        <v>1858</v>
      </c>
      <c r="G2344" s="253"/>
      <c r="H2344" s="256">
        <v>2.4750000000000001</v>
      </c>
      <c r="I2344" s="257"/>
      <c r="J2344" s="253"/>
      <c r="K2344" s="253"/>
      <c r="L2344" s="258"/>
      <c r="M2344" s="259"/>
      <c r="N2344" s="260"/>
      <c r="O2344" s="260"/>
      <c r="P2344" s="260"/>
      <c r="Q2344" s="260"/>
      <c r="R2344" s="260"/>
      <c r="S2344" s="260"/>
      <c r="T2344" s="261"/>
      <c r="U2344" s="14"/>
      <c r="V2344" s="14"/>
      <c r="W2344" s="14"/>
      <c r="X2344" s="14"/>
      <c r="Y2344" s="14"/>
      <c r="Z2344" s="14"/>
      <c r="AA2344" s="14"/>
      <c r="AB2344" s="14"/>
      <c r="AC2344" s="14"/>
      <c r="AD2344" s="14"/>
      <c r="AE2344" s="14"/>
      <c r="AT2344" s="262" t="s">
        <v>165</v>
      </c>
      <c r="AU2344" s="262" t="s">
        <v>85</v>
      </c>
      <c r="AV2344" s="14" t="s">
        <v>85</v>
      </c>
      <c r="AW2344" s="14" t="s">
        <v>32</v>
      </c>
      <c r="AX2344" s="14" t="s">
        <v>76</v>
      </c>
      <c r="AY2344" s="262" t="s">
        <v>156</v>
      </c>
    </row>
    <row r="2345" s="13" customFormat="1">
      <c r="A2345" s="13"/>
      <c r="B2345" s="241"/>
      <c r="C2345" s="242"/>
      <c r="D2345" s="243" t="s">
        <v>165</v>
      </c>
      <c r="E2345" s="244" t="s">
        <v>1</v>
      </c>
      <c r="F2345" s="245" t="s">
        <v>266</v>
      </c>
      <c r="G2345" s="242"/>
      <c r="H2345" s="244" t="s">
        <v>1</v>
      </c>
      <c r="I2345" s="246"/>
      <c r="J2345" s="242"/>
      <c r="K2345" s="242"/>
      <c r="L2345" s="247"/>
      <c r="M2345" s="248"/>
      <c r="N2345" s="249"/>
      <c r="O2345" s="249"/>
      <c r="P2345" s="249"/>
      <c r="Q2345" s="249"/>
      <c r="R2345" s="249"/>
      <c r="S2345" s="249"/>
      <c r="T2345" s="250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  <c r="AE2345" s="13"/>
      <c r="AT2345" s="251" t="s">
        <v>165</v>
      </c>
      <c r="AU2345" s="251" t="s">
        <v>85</v>
      </c>
      <c r="AV2345" s="13" t="s">
        <v>83</v>
      </c>
      <c r="AW2345" s="13" t="s">
        <v>32</v>
      </c>
      <c r="AX2345" s="13" t="s">
        <v>76</v>
      </c>
      <c r="AY2345" s="251" t="s">
        <v>156</v>
      </c>
    </row>
    <row r="2346" s="14" customFormat="1">
      <c r="A2346" s="14"/>
      <c r="B2346" s="252"/>
      <c r="C2346" s="253"/>
      <c r="D2346" s="243" t="s">
        <v>165</v>
      </c>
      <c r="E2346" s="254" t="s">
        <v>1</v>
      </c>
      <c r="F2346" s="255" t="s">
        <v>267</v>
      </c>
      <c r="G2346" s="253"/>
      <c r="H2346" s="256">
        <v>0.59999999999999998</v>
      </c>
      <c r="I2346" s="257"/>
      <c r="J2346" s="253"/>
      <c r="K2346" s="253"/>
      <c r="L2346" s="258"/>
      <c r="M2346" s="259"/>
      <c r="N2346" s="260"/>
      <c r="O2346" s="260"/>
      <c r="P2346" s="260"/>
      <c r="Q2346" s="260"/>
      <c r="R2346" s="260"/>
      <c r="S2346" s="260"/>
      <c r="T2346" s="261"/>
      <c r="U2346" s="14"/>
      <c r="V2346" s="14"/>
      <c r="W2346" s="14"/>
      <c r="X2346" s="14"/>
      <c r="Y2346" s="14"/>
      <c r="Z2346" s="14"/>
      <c r="AA2346" s="14"/>
      <c r="AB2346" s="14"/>
      <c r="AC2346" s="14"/>
      <c r="AD2346" s="14"/>
      <c r="AE2346" s="14"/>
      <c r="AT2346" s="262" t="s">
        <v>165</v>
      </c>
      <c r="AU2346" s="262" t="s">
        <v>85</v>
      </c>
      <c r="AV2346" s="14" t="s">
        <v>85</v>
      </c>
      <c r="AW2346" s="14" t="s">
        <v>32</v>
      </c>
      <c r="AX2346" s="14" t="s">
        <v>76</v>
      </c>
      <c r="AY2346" s="262" t="s">
        <v>156</v>
      </c>
    </row>
    <row r="2347" s="14" customFormat="1">
      <c r="A2347" s="14"/>
      <c r="B2347" s="252"/>
      <c r="C2347" s="253"/>
      <c r="D2347" s="243" t="s">
        <v>165</v>
      </c>
      <c r="E2347" s="254" t="s">
        <v>1</v>
      </c>
      <c r="F2347" s="255" t="s">
        <v>1859</v>
      </c>
      <c r="G2347" s="253"/>
      <c r="H2347" s="256">
        <v>0.27000000000000002</v>
      </c>
      <c r="I2347" s="257"/>
      <c r="J2347" s="253"/>
      <c r="K2347" s="253"/>
      <c r="L2347" s="258"/>
      <c r="M2347" s="259"/>
      <c r="N2347" s="260"/>
      <c r="O2347" s="260"/>
      <c r="P2347" s="260"/>
      <c r="Q2347" s="260"/>
      <c r="R2347" s="260"/>
      <c r="S2347" s="260"/>
      <c r="T2347" s="261"/>
      <c r="U2347" s="14"/>
      <c r="V2347" s="14"/>
      <c r="W2347" s="14"/>
      <c r="X2347" s="14"/>
      <c r="Y2347" s="14"/>
      <c r="Z2347" s="14"/>
      <c r="AA2347" s="14"/>
      <c r="AB2347" s="14"/>
      <c r="AC2347" s="14"/>
      <c r="AD2347" s="14"/>
      <c r="AE2347" s="14"/>
      <c r="AT2347" s="262" t="s">
        <v>165</v>
      </c>
      <c r="AU2347" s="262" t="s">
        <v>85</v>
      </c>
      <c r="AV2347" s="14" t="s">
        <v>85</v>
      </c>
      <c r="AW2347" s="14" t="s">
        <v>32</v>
      </c>
      <c r="AX2347" s="14" t="s">
        <v>76</v>
      </c>
      <c r="AY2347" s="262" t="s">
        <v>156</v>
      </c>
    </row>
    <row r="2348" s="13" customFormat="1">
      <c r="A2348" s="13"/>
      <c r="B2348" s="241"/>
      <c r="C2348" s="242"/>
      <c r="D2348" s="243" t="s">
        <v>165</v>
      </c>
      <c r="E2348" s="244" t="s">
        <v>1</v>
      </c>
      <c r="F2348" s="245" t="s">
        <v>269</v>
      </c>
      <c r="G2348" s="242"/>
      <c r="H2348" s="244" t="s">
        <v>1</v>
      </c>
      <c r="I2348" s="246"/>
      <c r="J2348" s="242"/>
      <c r="K2348" s="242"/>
      <c r="L2348" s="247"/>
      <c r="M2348" s="248"/>
      <c r="N2348" s="249"/>
      <c r="O2348" s="249"/>
      <c r="P2348" s="249"/>
      <c r="Q2348" s="249"/>
      <c r="R2348" s="249"/>
      <c r="S2348" s="249"/>
      <c r="T2348" s="250"/>
      <c r="U2348" s="13"/>
      <c r="V2348" s="13"/>
      <c r="W2348" s="13"/>
      <c r="X2348" s="13"/>
      <c r="Y2348" s="13"/>
      <c r="Z2348" s="13"/>
      <c r="AA2348" s="13"/>
      <c r="AB2348" s="13"/>
      <c r="AC2348" s="13"/>
      <c r="AD2348" s="13"/>
      <c r="AE2348" s="13"/>
      <c r="AT2348" s="251" t="s">
        <v>165</v>
      </c>
      <c r="AU2348" s="251" t="s">
        <v>85</v>
      </c>
      <c r="AV2348" s="13" t="s">
        <v>83</v>
      </c>
      <c r="AW2348" s="13" t="s">
        <v>32</v>
      </c>
      <c r="AX2348" s="13" t="s">
        <v>76</v>
      </c>
      <c r="AY2348" s="251" t="s">
        <v>156</v>
      </c>
    </row>
    <row r="2349" s="14" customFormat="1">
      <c r="A2349" s="14"/>
      <c r="B2349" s="252"/>
      <c r="C2349" s="253"/>
      <c r="D2349" s="243" t="s">
        <v>165</v>
      </c>
      <c r="E2349" s="254" t="s">
        <v>1</v>
      </c>
      <c r="F2349" s="255" t="s">
        <v>1860</v>
      </c>
      <c r="G2349" s="253"/>
      <c r="H2349" s="256">
        <v>-0.90000000000000002</v>
      </c>
      <c r="I2349" s="257"/>
      <c r="J2349" s="253"/>
      <c r="K2349" s="253"/>
      <c r="L2349" s="258"/>
      <c r="M2349" s="259"/>
      <c r="N2349" s="260"/>
      <c r="O2349" s="260"/>
      <c r="P2349" s="260"/>
      <c r="Q2349" s="260"/>
      <c r="R2349" s="260"/>
      <c r="S2349" s="260"/>
      <c r="T2349" s="261"/>
      <c r="U2349" s="14"/>
      <c r="V2349" s="14"/>
      <c r="W2349" s="14"/>
      <c r="X2349" s="14"/>
      <c r="Y2349" s="14"/>
      <c r="Z2349" s="14"/>
      <c r="AA2349" s="14"/>
      <c r="AB2349" s="14"/>
      <c r="AC2349" s="14"/>
      <c r="AD2349" s="14"/>
      <c r="AE2349" s="14"/>
      <c r="AT2349" s="262" t="s">
        <v>165</v>
      </c>
      <c r="AU2349" s="262" t="s">
        <v>85</v>
      </c>
      <c r="AV2349" s="14" t="s">
        <v>85</v>
      </c>
      <c r="AW2349" s="14" t="s">
        <v>32</v>
      </c>
      <c r="AX2349" s="14" t="s">
        <v>76</v>
      </c>
      <c r="AY2349" s="262" t="s">
        <v>156</v>
      </c>
    </row>
    <row r="2350" s="13" customFormat="1">
      <c r="A2350" s="13"/>
      <c r="B2350" s="241"/>
      <c r="C2350" s="242"/>
      <c r="D2350" s="243" t="s">
        <v>165</v>
      </c>
      <c r="E2350" s="244" t="s">
        <v>1</v>
      </c>
      <c r="F2350" s="245" t="s">
        <v>644</v>
      </c>
      <c r="G2350" s="242"/>
      <c r="H2350" s="244" t="s">
        <v>1</v>
      </c>
      <c r="I2350" s="246"/>
      <c r="J2350" s="242"/>
      <c r="K2350" s="242"/>
      <c r="L2350" s="247"/>
      <c r="M2350" s="248"/>
      <c r="N2350" s="249"/>
      <c r="O2350" s="249"/>
      <c r="P2350" s="249"/>
      <c r="Q2350" s="249"/>
      <c r="R2350" s="249"/>
      <c r="S2350" s="249"/>
      <c r="T2350" s="250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  <c r="AE2350" s="13"/>
      <c r="AT2350" s="251" t="s">
        <v>165</v>
      </c>
      <c r="AU2350" s="251" t="s">
        <v>85</v>
      </c>
      <c r="AV2350" s="13" t="s">
        <v>83</v>
      </c>
      <c r="AW2350" s="13" t="s">
        <v>32</v>
      </c>
      <c r="AX2350" s="13" t="s">
        <v>76</v>
      </c>
      <c r="AY2350" s="251" t="s">
        <v>156</v>
      </c>
    </row>
    <row r="2351" s="14" customFormat="1">
      <c r="A2351" s="14"/>
      <c r="B2351" s="252"/>
      <c r="C2351" s="253"/>
      <c r="D2351" s="243" t="s">
        <v>165</v>
      </c>
      <c r="E2351" s="254" t="s">
        <v>1</v>
      </c>
      <c r="F2351" s="255" t="s">
        <v>1857</v>
      </c>
      <c r="G2351" s="253"/>
      <c r="H2351" s="256">
        <v>4.2750000000000004</v>
      </c>
      <c r="I2351" s="257"/>
      <c r="J2351" s="253"/>
      <c r="K2351" s="253"/>
      <c r="L2351" s="258"/>
      <c r="M2351" s="259"/>
      <c r="N2351" s="260"/>
      <c r="O2351" s="260"/>
      <c r="P2351" s="260"/>
      <c r="Q2351" s="260"/>
      <c r="R2351" s="260"/>
      <c r="S2351" s="260"/>
      <c r="T2351" s="261"/>
      <c r="U2351" s="14"/>
      <c r="V2351" s="14"/>
      <c r="W2351" s="14"/>
      <c r="X2351" s="14"/>
      <c r="Y2351" s="14"/>
      <c r="Z2351" s="14"/>
      <c r="AA2351" s="14"/>
      <c r="AB2351" s="14"/>
      <c r="AC2351" s="14"/>
      <c r="AD2351" s="14"/>
      <c r="AE2351" s="14"/>
      <c r="AT2351" s="262" t="s">
        <v>165</v>
      </c>
      <c r="AU2351" s="262" t="s">
        <v>85</v>
      </c>
      <c r="AV2351" s="14" t="s">
        <v>85</v>
      </c>
      <c r="AW2351" s="14" t="s">
        <v>32</v>
      </c>
      <c r="AX2351" s="14" t="s">
        <v>76</v>
      </c>
      <c r="AY2351" s="262" t="s">
        <v>156</v>
      </c>
    </row>
    <row r="2352" s="14" customFormat="1">
      <c r="A2352" s="14"/>
      <c r="B2352" s="252"/>
      <c r="C2352" s="253"/>
      <c r="D2352" s="243" t="s">
        <v>165</v>
      </c>
      <c r="E2352" s="254" t="s">
        <v>1</v>
      </c>
      <c r="F2352" s="255" t="s">
        <v>1861</v>
      </c>
      <c r="G2352" s="253"/>
      <c r="H2352" s="256">
        <v>3.4649999999999999</v>
      </c>
      <c r="I2352" s="257"/>
      <c r="J2352" s="253"/>
      <c r="K2352" s="253"/>
      <c r="L2352" s="258"/>
      <c r="M2352" s="259"/>
      <c r="N2352" s="260"/>
      <c r="O2352" s="260"/>
      <c r="P2352" s="260"/>
      <c r="Q2352" s="260"/>
      <c r="R2352" s="260"/>
      <c r="S2352" s="260"/>
      <c r="T2352" s="261"/>
      <c r="U2352" s="14"/>
      <c r="V2352" s="14"/>
      <c r="W2352" s="14"/>
      <c r="X2352" s="14"/>
      <c r="Y2352" s="14"/>
      <c r="Z2352" s="14"/>
      <c r="AA2352" s="14"/>
      <c r="AB2352" s="14"/>
      <c r="AC2352" s="14"/>
      <c r="AD2352" s="14"/>
      <c r="AE2352" s="14"/>
      <c r="AT2352" s="262" t="s">
        <v>165</v>
      </c>
      <c r="AU2352" s="262" t="s">
        <v>85</v>
      </c>
      <c r="AV2352" s="14" t="s">
        <v>85</v>
      </c>
      <c r="AW2352" s="14" t="s">
        <v>32</v>
      </c>
      <c r="AX2352" s="14" t="s">
        <v>76</v>
      </c>
      <c r="AY2352" s="262" t="s">
        <v>156</v>
      </c>
    </row>
    <row r="2353" s="13" customFormat="1">
      <c r="A2353" s="13"/>
      <c r="B2353" s="241"/>
      <c r="C2353" s="242"/>
      <c r="D2353" s="243" t="s">
        <v>165</v>
      </c>
      <c r="E2353" s="244" t="s">
        <v>1</v>
      </c>
      <c r="F2353" s="245" t="s">
        <v>266</v>
      </c>
      <c r="G2353" s="242"/>
      <c r="H2353" s="244" t="s">
        <v>1</v>
      </c>
      <c r="I2353" s="246"/>
      <c r="J2353" s="242"/>
      <c r="K2353" s="242"/>
      <c r="L2353" s="247"/>
      <c r="M2353" s="248"/>
      <c r="N2353" s="249"/>
      <c r="O2353" s="249"/>
      <c r="P2353" s="249"/>
      <c r="Q2353" s="249"/>
      <c r="R2353" s="249"/>
      <c r="S2353" s="249"/>
      <c r="T2353" s="250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  <c r="AE2353" s="13"/>
      <c r="AT2353" s="251" t="s">
        <v>165</v>
      </c>
      <c r="AU2353" s="251" t="s">
        <v>85</v>
      </c>
      <c r="AV2353" s="13" t="s">
        <v>83</v>
      </c>
      <c r="AW2353" s="13" t="s">
        <v>32</v>
      </c>
      <c r="AX2353" s="13" t="s">
        <v>76</v>
      </c>
      <c r="AY2353" s="251" t="s">
        <v>156</v>
      </c>
    </row>
    <row r="2354" s="14" customFormat="1">
      <c r="A2354" s="14"/>
      <c r="B2354" s="252"/>
      <c r="C2354" s="253"/>
      <c r="D2354" s="243" t="s">
        <v>165</v>
      </c>
      <c r="E2354" s="254" t="s">
        <v>1</v>
      </c>
      <c r="F2354" s="255" t="s">
        <v>267</v>
      </c>
      <c r="G2354" s="253"/>
      <c r="H2354" s="256">
        <v>0.59999999999999998</v>
      </c>
      <c r="I2354" s="257"/>
      <c r="J2354" s="253"/>
      <c r="K2354" s="253"/>
      <c r="L2354" s="258"/>
      <c r="M2354" s="259"/>
      <c r="N2354" s="260"/>
      <c r="O2354" s="260"/>
      <c r="P2354" s="260"/>
      <c r="Q2354" s="260"/>
      <c r="R2354" s="260"/>
      <c r="S2354" s="260"/>
      <c r="T2354" s="261"/>
      <c r="U2354" s="14"/>
      <c r="V2354" s="14"/>
      <c r="W2354" s="14"/>
      <c r="X2354" s="14"/>
      <c r="Y2354" s="14"/>
      <c r="Z2354" s="14"/>
      <c r="AA2354" s="14"/>
      <c r="AB2354" s="14"/>
      <c r="AC2354" s="14"/>
      <c r="AD2354" s="14"/>
      <c r="AE2354" s="14"/>
      <c r="AT2354" s="262" t="s">
        <v>165</v>
      </c>
      <c r="AU2354" s="262" t="s">
        <v>85</v>
      </c>
      <c r="AV2354" s="14" t="s">
        <v>85</v>
      </c>
      <c r="AW2354" s="14" t="s">
        <v>32</v>
      </c>
      <c r="AX2354" s="14" t="s">
        <v>76</v>
      </c>
      <c r="AY2354" s="262" t="s">
        <v>156</v>
      </c>
    </row>
    <row r="2355" s="14" customFormat="1">
      <c r="A2355" s="14"/>
      <c r="B2355" s="252"/>
      <c r="C2355" s="253"/>
      <c r="D2355" s="243" t="s">
        <v>165</v>
      </c>
      <c r="E2355" s="254" t="s">
        <v>1</v>
      </c>
      <c r="F2355" s="255" t="s">
        <v>1859</v>
      </c>
      <c r="G2355" s="253"/>
      <c r="H2355" s="256">
        <v>0.27000000000000002</v>
      </c>
      <c r="I2355" s="257"/>
      <c r="J2355" s="253"/>
      <c r="K2355" s="253"/>
      <c r="L2355" s="258"/>
      <c r="M2355" s="259"/>
      <c r="N2355" s="260"/>
      <c r="O2355" s="260"/>
      <c r="P2355" s="260"/>
      <c r="Q2355" s="260"/>
      <c r="R2355" s="260"/>
      <c r="S2355" s="260"/>
      <c r="T2355" s="261"/>
      <c r="U2355" s="14"/>
      <c r="V2355" s="14"/>
      <c r="W2355" s="14"/>
      <c r="X2355" s="14"/>
      <c r="Y2355" s="14"/>
      <c r="Z2355" s="14"/>
      <c r="AA2355" s="14"/>
      <c r="AB2355" s="14"/>
      <c r="AC2355" s="14"/>
      <c r="AD2355" s="14"/>
      <c r="AE2355" s="14"/>
      <c r="AT2355" s="262" t="s">
        <v>165</v>
      </c>
      <c r="AU2355" s="262" t="s">
        <v>85</v>
      </c>
      <c r="AV2355" s="14" t="s">
        <v>85</v>
      </c>
      <c r="AW2355" s="14" t="s">
        <v>32</v>
      </c>
      <c r="AX2355" s="14" t="s">
        <v>76</v>
      </c>
      <c r="AY2355" s="262" t="s">
        <v>156</v>
      </c>
    </row>
    <row r="2356" s="13" customFormat="1">
      <c r="A2356" s="13"/>
      <c r="B2356" s="241"/>
      <c r="C2356" s="242"/>
      <c r="D2356" s="243" t="s">
        <v>165</v>
      </c>
      <c r="E2356" s="244" t="s">
        <v>1</v>
      </c>
      <c r="F2356" s="245" t="s">
        <v>269</v>
      </c>
      <c r="G2356" s="242"/>
      <c r="H2356" s="244" t="s">
        <v>1</v>
      </c>
      <c r="I2356" s="246"/>
      <c r="J2356" s="242"/>
      <c r="K2356" s="242"/>
      <c r="L2356" s="247"/>
      <c r="M2356" s="248"/>
      <c r="N2356" s="249"/>
      <c r="O2356" s="249"/>
      <c r="P2356" s="249"/>
      <c r="Q2356" s="249"/>
      <c r="R2356" s="249"/>
      <c r="S2356" s="249"/>
      <c r="T2356" s="250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  <c r="AE2356" s="13"/>
      <c r="AT2356" s="251" t="s">
        <v>165</v>
      </c>
      <c r="AU2356" s="251" t="s">
        <v>85</v>
      </c>
      <c r="AV2356" s="13" t="s">
        <v>83</v>
      </c>
      <c r="AW2356" s="13" t="s">
        <v>32</v>
      </c>
      <c r="AX2356" s="13" t="s">
        <v>76</v>
      </c>
      <c r="AY2356" s="251" t="s">
        <v>156</v>
      </c>
    </row>
    <row r="2357" s="14" customFormat="1">
      <c r="A2357" s="14"/>
      <c r="B2357" s="252"/>
      <c r="C2357" s="253"/>
      <c r="D2357" s="243" t="s">
        <v>165</v>
      </c>
      <c r="E2357" s="254" t="s">
        <v>1</v>
      </c>
      <c r="F2357" s="255" t="s">
        <v>1860</v>
      </c>
      <c r="G2357" s="253"/>
      <c r="H2357" s="256">
        <v>-0.90000000000000002</v>
      </c>
      <c r="I2357" s="257"/>
      <c r="J2357" s="253"/>
      <c r="K2357" s="253"/>
      <c r="L2357" s="258"/>
      <c r="M2357" s="259"/>
      <c r="N2357" s="260"/>
      <c r="O2357" s="260"/>
      <c r="P2357" s="260"/>
      <c r="Q2357" s="260"/>
      <c r="R2357" s="260"/>
      <c r="S2357" s="260"/>
      <c r="T2357" s="261"/>
      <c r="U2357" s="14"/>
      <c r="V2357" s="14"/>
      <c r="W2357" s="14"/>
      <c r="X2357" s="14"/>
      <c r="Y2357" s="14"/>
      <c r="Z2357" s="14"/>
      <c r="AA2357" s="14"/>
      <c r="AB2357" s="14"/>
      <c r="AC2357" s="14"/>
      <c r="AD2357" s="14"/>
      <c r="AE2357" s="14"/>
      <c r="AT2357" s="262" t="s">
        <v>165</v>
      </c>
      <c r="AU2357" s="262" t="s">
        <v>85</v>
      </c>
      <c r="AV2357" s="14" t="s">
        <v>85</v>
      </c>
      <c r="AW2357" s="14" t="s">
        <v>32</v>
      </c>
      <c r="AX2357" s="14" t="s">
        <v>76</v>
      </c>
      <c r="AY2357" s="262" t="s">
        <v>156</v>
      </c>
    </row>
    <row r="2358" s="13" customFormat="1">
      <c r="A2358" s="13"/>
      <c r="B2358" s="241"/>
      <c r="C2358" s="242"/>
      <c r="D2358" s="243" t="s">
        <v>165</v>
      </c>
      <c r="E2358" s="244" t="s">
        <v>1</v>
      </c>
      <c r="F2358" s="245" t="s">
        <v>646</v>
      </c>
      <c r="G2358" s="242"/>
      <c r="H2358" s="244" t="s">
        <v>1</v>
      </c>
      <c r="I2358" s="246"/>
      <c r="J2358" s="242"/>
      <c r="K2358" s="242"/>
      <c r="L2358" s="247"/>
      <c r="M2358" s="248"/>
      <c r="N2358" s="249"/>
      <c r="O2358" s="249"/>
      <c r="P2358" s="249"/>
      <c r="Q2358" s="249"/>
      <c r="R2358" s="249"/>
      <c r="S2358" s="249"/>
      <c r="T2358" s="250"/>
      <c r="U2358" s="13"/>
      <c r="V2358" s="13"/>
      <c r="W2358" s="13"/>
      <c r="X2358" s="13"/>
      <c r="Y2358" s="13"/>
      <c r="Z2358" s="13"/>
      <c r="AA2358" s="13"/>
      <c r="AB2358" s="13"/>
      <c r="AC2358" s="13"/>
      <c r="AD2358" s="13"/>
      <c r="AE2358" s="13"/>
      <c r="AT2358" s="251" t="s">
        <v>165</v>
      </c>
      <c r="AU2358" s="251" t="s">
        <v>85</v>
      </c>
      <c r="AV2358" s="13" t="s">
        <v>83</v>
      </c>
      <c r="AW2358" s="13" t="s">
        <v>32</v>
      </c>
      <c r="AX2358" s="13" t="s">
        <v>76</v>
      </c>
      <c r="AY2358" s="251" t="s">
        <v>156</v>
      </c>
    </row>
    <row r="2359" s="14" customFormat="1">
      <c r="A2359" s="14"/>
      <c r="B2359" s="252"/>
      <c r="C2359" s="253"/>
      <c r="D2359" s="243" t="s">
        <v>165</v>
      </c>
      <c r="E2359" s="254" t="s">
        <v>1</v>
      </c>
      <c r="F2359" s="255" t="s">
        <v>1862</v>
      </c>
      <c r="G2359" s="253"/>
      <c r="H2359" s="256">
        <v>9.8249999999999993</v>
      </c>
      <c r="I2359" s="257"/>
      <c r="J2359" s="253"/>
      <c r="K2359" s="253"/>
      <c r="L2359" s="258"/>
      <c r="M2359" s="259"/>
      <c r="N2359" s="260"/>
      <c r="O2359" s="260"/>
      <c r="P2359" s="260"/>
      <c r="Q2359" s="260"/>
      <c r="R2359" s="260"/>
      <c r="S2359" s="260"/>
      <c r="T2359" s="261"/>
      <c r="U2359" s="14"/>
      <c r="V2359" s="14"/>
      <c r="W2359" s="14"/>
      <c r="X2359" s="14"/>
      <c r="Y2359" s="14"/>
      <c r="Z2359" s="14"/>
      <c r="AA2359" s="14"/>
      <c r="AB2359" s="14"/>
      <c r="AC2359" s="14"/>
      <c r="AD2359" s="14"/>
      <c r="AE2359" s="14"/>
      <c r="AT2359" s="262" t="s">
        <v>165</v>
      </c>
      <c r="AU2359" s="262" t="s">
        <v>85</v>
      </c>
      <c r="AV2359" s="14" t="s">
        <v>85</v>
      </c>
      <c r="AW2359" s="14" t="s">
        <v>32</v>
      </c>
      <c r="AX2359" s="14" t="s">
        <v>76</v>
      </c>
      <c r="AY2359" s="262" t="s">
        <v>156</v>
      </c>
    </row>
    <row r="2360" s="14" customFormat="1">
      <c r="A2360" s="14"/>
      <c r="B2360" s="252"/>
      <c r="C2360" s="253"/>
      <c r="D2360" s="243" t="s">
        <v>165</v>
      </c>
      <c r="E2360" s="254" t="s">
        <v>1</v>
      </c>
      <c r="F2360" s="255" t="s">
        <v>1863</v>
      </c>
      <c r="G2360" s="253"/>
      <c r="H2360" s="256">
        <v>3.6000000000000001</v>
      </c>
      <c r="I2360" s="257"/>
      <c r="J2360" s="253"/>
      <c r="K2360" s="253"/>
      <c r="L2360" s="258"/>
      <c r="M2360" s="259"/>
      <c r="N2360" s="260"/>
      <c r="O2360" s="260"/>
      <c r="P2360" s="260"/>
      <c r="Q2360" s="260"/>
      <c r="R2360" s="260"/>
      <c r="S2360" s="260"/>
      <c r="T2360" s="261"/>
      <c r="U2360" s="14"/>
      <c r="V2360" s="14"/>
      <c r="W2360" s="14"/>
      <c r="X2360" s="14"/>
      <c r="Y2360" s="14"/>
      <c r="Z2360" s="14"/>
      <c r="AA2360" s="14"/>
      <c r="AB2360" s="14"/>
      <c r="AC2360" s="14"/>
      <c r="AD2360" s="14"/>
      <c r="AE2360" s="14"/>
      <c r="AT2360" s="262" t="s">
        <v>165</v>
      </c>
      <c r="AU2360" s="262" t="s">
        <v>85</v>
      </c>
      <c r="AV2360" s="14" t="s">
        <v>85</v>
      </c>
      <c r="AW2360" s="14" t="s">
        <v>32</v>
      </c>
      <c r="AX2360" s="14" t="s">
        <v>76</v>
      </c>
      <c r="AY2360" s="262" t="s">
        <v>156</v>
      </c>
    </row>
    <row r="2361" s="13" customFormat="1">
      <c r="A2361" s="13"/>
      <c r="B2361" s="241"/>
      <c r="C2361" s="242"/>
      <c r="D2361" s="243" t="s">
        <v>165</v>
      </c>
      <c r="E2361" s="244" t="s">
        <v>1</v>
      </c>
      <c r="F2361" s="245" t="s">
        <v>269</v>
      </c>
      <c r="G2361" s="242"/>
      <c r="H2361" s="244" t="s">
        <v>1</v>
      </c>
      <c r="I2361" s="246"/>
      <c r="J2361" s="242"/>
      <c r="K2361" s="242"/>
      <c r="L2361" s="247"/>
      <c r="M2361" s="248"/>
      <c r="N2361" s="249"/>
      <c r="O2361" s="249"/>
      <c r="P2361" s="249"/>
      <c r="Q2361" s="249"/>
      <c r="R2361" s="249"/>
      <c r="S2361" s="249"/>
      <c r="T2361" s="250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T2361" s="251" t="s">
        <v>165</v>
      </c>
      <c r="AU2361" s="251" t="s">
        <v>85</v>
      </c>
      <c r="AV2361" s="13" t="s">
        <v>83</v>
      </c>
      <c r="AW2361" s="13" t="s">
        <v>32</v>
      </c>
      <c r="AX2361" s="13" t="s">
        <v>76</v>
      </c>
      <c r="AY2361" s="251" t="s">
        <v>156</v>
      </c>
    </row>
    <row r="2362" s="14" customFormat="1">
      <c r="A2362" s="14"/>
      <c r="B2362" s="252"/>
      <c r="C2362" s="253"/>
      <c r="D2362" s="243" t="s">
        <v>165</v>
      </c>
      <c r="E2362" s="254" t="s">
        <v>1</v>
      </c>
      <c r="F2362" s="255" t="s">
        <v>270</v>
      </c>
      <c r="G2362" s="253"/>
      <c r="H2362" s="256">
        <v>-4.3200000000000003</v>
      </c>
      <c r="I2362" s="257"/>
      <c r="J2362" s="253"/>
      <c r="K2362" s="253"/>
      <c r="L2362" s="258"/>
      <c r="M2362" s="259"/>
      <c r="N2362" s="260"/>
      <c r="O2362" s="260"/>
      <c r="P2362" s="260"/>
      <c r="Q2362" s="260"/>
      <c r="R2362" s="260"/>
      <c r="S2362" s="260"/>
      <c r="T2362" s="261"/>
      <c r="U2362" s="14"/>
      <c r="V2362" s="14"/>
      <c r="W2362" s="14"/>
      <c r="X2362" s="14"/>
      <c r="Y2362" s="14"/>
      <c r="Z2362" s="14"/>
      <c r="AA2362" s="14"/>
      <c r="AB2362" s="14"/>
      <c r="AC2362" s="14"/>
      <c r="AD2362" s="14"/>
      <c r="AE2362" s="14"/>
      <c r="AT2362" s="262" t="s">
        <v>165</v>
      </c>
      <c r="AU2362" s="262" t="s">
        <v>85</v>
      </c>
      <c r="AV2362" s="14" t="s">
        <v>85</v>
      </c>
      <c r="AW2362" s="14" t="s">
        <v>32</v>
      </c>
      <c r="AX2362" s="14" t="s">
        <v>76</v>
      </c>
      <c r="AY2362" s="262" t="s">
        <v>156</v>
      </c>
    </row>
    <row r="2363" s="13" customFormat="1">
      <c r="A2363" s="13"/>
      <c r="B2363" s="241"/>
      <c r="C2363" s="242"/>
      <c r="D2363" s="243" t="s">
        <v>165</v>
      </c>
      <c r="E2363" s="244" t="s">
        <v>1</v>
      </c>
      <c r="F2363" s="245" t="s">
        <v>174</v>
      </c>
      <c r="G2363" s="242"/>
      <c r="H2363" s="244" t="s">
        <v>1</v>
      </c>
      <c r="I2363" s="246"/>
      <c r="J2363" s="242"/>
      <c r="K2363" s="242"/>
      <c r="L2363" s="247"/>
      <c r="M2363" s="248"/>
      <c r="N2363" s="249"/>
      <c r="O2363" s="249"/>
      <c r="P2363" s="249"/>
      <c r="Q2363" s="249"/>
      <c r="R2363" s="249"/>
      <c r="S2363" s="249"/>
      <c r="T2363" s="250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T2363" s="251" t="s">
        <v>165</v>
      </c>
      <c r="AU2363" s="251" t="s">
        <v>85</v>
      </c>
      <c r="AV2363" s="13" t="s">
        <v>83</v>
      </c>
      <c r="AW2363" s="13" t="s">
        <v>32</v>
      </c>
      <c r="AX2363" s="13" t="s">
        <v>76</v>
      </c>
      <c r="AY2363" s="251" t="s">
        <v>156</v>
      </c>
    </row>
    <row r="2364" s="14" customFormat="1">
      <c r="A2364" s="14"/>
      <c r="B2364" s="252"/>
      <c r="C2364" s="253"/>
      <c r="D2364" s="243" t="s">
        <v>165</v>
      </c>
      <c r="E2364" s="254" t="s">
        <v>1</v>
      </c>
      <c r="F2364" s="255" t="s">
        <v>264</v>
      </c>
      <c r="G2364" s="253"/>
      <c r="H2364" s="256">
        <v>16.5</v>
      </c>
      <c r="I2364" s="257"/>
      <c r="J2364" s="253"/>
      <c r="K2364" s="253"/>
      <c r="L2364" s="258"/>
      <c r="M2364" s="259"/>
      <c r="N2364" s="260"/>
      <c r="O2364" s="260"/>
      <c r="P2364" s="260"/>
      <c r="Q2364" s="260"/>
      <c r="R2364" s="260"/>
      <c r="S2364" s="260"/>
      <c r="T2364" s="261"/>
      <c r="U2364" s="14"/>
      <c r="V2364" s="14"/>
      <c r="W2364" s="14"/>
      <c r="X2364" s="14"/>
      <c r="Y2364" s="14"/>
      <c r="Z2364" s="14"/>
      <c r="AA2364" s="14"/>
      <c r="AB2364" s="14"/>
      <c r="AC2364" s="14"/>
      <c r="AD2364" s="14"/>
      <c r="AE2364" s="14"/>
      <c r="AT2364" s="262" t="s">
        <v>165</v>
      </c>
      <c r="AU2364" s="262" t="s">
        <v>85</v>
      </c>
      <c r="AV2364" s="14" t="s">
        <v>85</v>
      </c>
      <c r="AW2364" s="14" t="s">
        <v>32</v>
      </c>
      <c r="AX2364" s="14" t="s">
        <v>76</v>
      </c>
      <c r="AY2364" s="262" t="s">
        <v>156</v>
      </c>
    </row>
    <row r="2365" s="14" customFormat="1">
      <c r="A2365" s="14"/>
      <c r="B2365" s="252"/>
      <c r="C2365" s="253"/>
      <c r="D2365" s="243" t="s">
        <v>165</v>
      </c>
      <c r="E2365" s="254" t="s">
        <v>1</v>
      </c>
      <c r="F2365" s="255" t="s">
        <v>265</v>
      </c>
      <c r="G2365" s="253"/>
      <c r="H2365" s="256">
        <v>81.147000000000006</v>
      </c>
      <c r="I2365" s="257"/>
      <c r="J2365" s="253"/>
      <c r="K2365" s="253"/>
      <c r="L2365" s="258"/>
      <c r="M2365" s="259"/>
      <c r="N2365" s="260"/>
      <c r="O2365" s="260"/>
      <c r="P2365" s="260"/>
      <c r="Q2365" s="260"/>
      <c r="R2365" s="260"/>
      <c r="S2365" s="260"/>
      <c r="T2365" s="261"/>
      <c r="U2365" s="14"/>
      <c r="V2365" s="14"/>
      <c r="W2365" s="14"/>
      <c r="X2365" s="14"/>
      <c r="Y2365" s="14"/>
      <c r="Z2365" s="14"/>
      <c r="AA2365" s="14"/>
      <c r="AB2365" s="14"/>
      <c r="AC2365" s="14"/>
      <c r="AD2365" s="14"/>
      <c r="AE2365" s="14"/>
      <c r="AT2365" s="262" t="s">
        <v>165</v>
      </c>
      <c r="AU2365" s="262" t="s">
        <v>85</v>
      </c>
      <c r="AV2365" s="14" t="s">
        <v>85</v>
      </c>
      <c r="AW2365" s="14" t="s">
        <v>32</v>
      </c>
      <c r="AX2365" s="14" t="s">
        <v>76</v>
      </c>
      <c r="AY2365" s="262" t="s">
        <v>156</v>
      </c>
    </row>
    <row r="2366" s="13" customFormat="1">
      <c r="A2366" s="13"/>
      <c r="B2366" s="241"/>
      <c r="C2366" s="242"/>
      <c r="D2366" s="243" t="s">
        <v>165</v>
      </c>
      <c r="E2366" s="244" t="s">
        <v>1</v>
      </c>
      <c r="F2366" s="245" t="s">
        <v>266</v>
      </c>
      <c r="G2366" s="242"/>
      <c r="H2366" s="244" t="s">
        <v>1</v>
      </c>
      <c r="I2366" s="246"/>
      <c r="J2366" s="242"/>
      <c r="K2366" s="242"/>
      <c r="L2366" s="247"/>
      <c r="M2366" s="248"/>
      <c r="N2366" s="249"/>
      <c r="O2366" s="249"/>
      <c r="P2366" s="249"/>
      <c r="Q2366" s="249"/>
      <c r="R2366" s="249"/>
      <c r="S2366" s="249"/>
      <c r="T2366" s="250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  <c r="AE2366" s="13"/>
      <c r="AT2366" s="251" t="s">
        <v>165</v>
      </c>
      <c r="AU2366" s="251" t="s">
        <v>85</v>
      </c>
      <c r="AV2366" s="13" t="s">
        <v>83</v>
      </c>
      <c r="AW2366" s="13" t="s">
        <v>32</v>
      </c>
      <c r="AX2366" s="13" t="s">
        <v>76</v>
      </c>
      <c r="AY2366" s="251" t="s">
        <v>156</v>
      </c>
    </row>
    <row r="2367" s="14" customFormat="1">
      <c r="A2367" s="14"/>
      <c r="B2367" s="252"/>
      <c r="C2367" s="253"/>
      <c r="D2367" s="243" t="s">
        <v>165</v>
      </c>
      <c r="E2367" s="254" t="s">
        <v>1</v>
      </c>
      <c r="F2367" s="255" t="s">
        <v>648</v>
      </c>
      <c r="G2367" s="253"/>
      <c r="H2367" s="256">
        <v>0.67500000000000004</v>
      </c>
      <c r="I2367" s="257"/>
      <c r="J2367" s="253"/>
      <c r="K2367" s="253"/>
      <c r="L2367" s="258"/>
      <c r="M2367" s="259"/>
      <c r="N2367" s="260"/>
      <c r="O2367" s="260"/>
      <c r="P2367" s="260"/>
      <c r="Q2367" s="260"/>
      <c r="R2367" s="260"/>
      <c r="S2367" s="260"/>
      <c r="T2367" s="261"/>
      <c r="U2367" s="14"/>
      <c r="V2367" s="14"/>
      <c r="W2367" s="14"/>
      <c r="X2367" s="14"/>
      <c r="Y2367" s="14"/>
      <c r="Z2367" s="14"/>
      <c r="AA2367" s="14"/>
      <c r="AB2367" s="14"/>
      <c r="AC2367" s="14"/>
      <c r="AD2367" s="14"/>
      <c r="AE2367" s="14"/>
      <c r="AT2367" s="262" t="s">
        <v>165</v>
      </c>
      <c r="AU2367" s="262" t="s">
        <v>85</v>
      </c>
      <c r="AV2367" s="14" t="s">
        <v>85</v>
      </c>
      <c r="AW2367" s="14" t="s">
        <v>32</v>
      </c>
      <c r="AX2367" s="14" t="s">
        <v>76</v>
      </c>
      <c r="AY2367" s="262" t="s">
        <v>156</v>
      </c>
    </row>
    <row r="2368" s="14" customFormat="1">
      <c r="A2368" s="14"/>
      <c r="B2368" s="252"/>
      <c r="C2368" s="253"/>
      <c r="D2368" s="243" t="s">
        <v>165</v>
      </c>
      <c r="E2368" s="254" t="s">
        <v>1</v>
      </c>
      <c r="F2368" s="255" t="s">
        <v>649</v>
      </c>
      <c r="G2368" s="253"/>
      <c r="H2368" s="256">
        <v>1.8</v>
      </c>
      <c r="I2368" s="257"/>
      <c r="J2368" s="253"/>
      <c r="K2368" s="253"/>
      <c r="L2368" s="258"/>
      <c r="M2368" s="259"/>
      <c r="N2368" s="260"/>
      <c r="O2368" s="260"/>
      <c r="P2368" s="260"/>
      <c r="Q2368" s="260"/>
      <c r="R2368" s="260"/>
      <c r="S2368" s="260"/>
      <c r="T2368" s="261"/>
      <c r="U2368" s="14"/>
      <c r="V2368" s="14"/>
      <c r="W2368" s="14"/>
      <c r="X2368" s="14"/>
      <c r="Y2368" s="14"/>
      <c r="Z2368" s="14"/>
      <c r="AA2368" s="14"/>
      <c r="AB2368" s="14"/>
      <c r="AC2368" s="14"/>
      <c r="AD2368" s="14"/>
      <c r="AE2368" s="14"/>
      <c r="AT2368" s="262" t="s">
        <v>165</v>
      </c>
      <c r="AU2368" s="262" t="s">
        <v>85</v>
      </c>
      <c r="AV2368" s="14" t="s">
        <v>85</v>
      </c>
      <c r="AW2368" s="14" t="s">
        <v>32</v>
      </c>
      <c r="AX2368" s="14" t="s">
        <v>76</v>
      </c>
      <c r="AY2368" s="262" t="s">
        <v>156</v>
      </c>
    </row>
    <row r="2369" s="14" customFormat="1">
      <c r="A2369" s="14"/>
      <c r="B2369" s="252"/>
      <c r="C2369" s="253"/>
      <c r="D2369" s="243" t="s">
        <v>165</v>
      </c>
      <c r="E2369" s="254" t="s">
        <v>1</v>
      </c>
      <c r="F2369" s="255" t="s">
        <v>691</v>
      </c>
      <c r="G2369" s="253"/>
      <c r="H2369" s="256">
        <v>0.29999999999999999</v>
      </c>
      <c r="I2369" s="257"/>
      <c r="J2369" s="253"/>
      <c r="K2369" s="253"/>
      <c r="L2369" s="258"/>
      <c r="M2369" s="259"/>
      <c r="N2369" s="260"/>
      <c r="O2369" s="260"/>
      <c r="P2369" s="260"/>
      <c r="Q2369" s="260"/>
      <c r="R2369" s="260"/>
      <c r="S2369" s="260"/>
      <c r="T2369" s="261"/>
      <c r="U2369" s="14"/>
      <c r="V2369" s="14"/>
      <c r="W2369" s="14"/>
      <c r="X2369" s="14"/>
      <c r="Y2369" s="14"/>
      <c r="Z2369" s="14"/>
      <c r="AA2369" s="14"/>
      <c r="AB2369" s="14"/>
      <c r="AC2369" s="14"/>
      <c r="AD2369" s="14"/>
      <c r="AE2369" s="14"/>
      <c r="AT2369" s="262" t="s">
        <v>165</v>
      </c>
      <c r="AU2369" s="262" t="s">
        <v>85</v>
      </c>
      <c r="AV2369" s="14" t="s">
        <v>85</v>
      </c>
      <c r="AW2369" s="14" t="s">
        <v>32</v>
      </c>
      <c r="AX2369" s="14" t="s">
        <v>76</v>
      </c>
      <c r="AY2369" s="262" t="s">
        <v>156</v>
      </c>
    </row>
    <row r="2370" s="14" customFormat="1">
      <c r="A2370" s="14"/>
      <c r="B2370" s="252"/>
      <c r="C2370" s="253"/>
      <c r="D2370" s="243" t="s">
        <v>165</v>
      </c>
      <c r="E2370" s="254" t="s">
        <v>1</v>
      </c>
      <c r="F2370" s="255" t="s">
        <v>268</v>
      </c>
      <c r="G2370" s="253"/>
      <c r="H2370" s="256">
        <v>0.75</v>
      </c>
      <c r="I2370" s="257"/>
      <c r="J2370" s="253"/>
      <c r="K2370" s="253"/>
      <c r="L2370" s="258"/>
      <c r="M2370" s="259"/>
      <c r="N2370" s="260"/>
      <c r="O2370" s="260"/>
      <c r="P2370" s="260"/>
      <c r="Q2370" s="260"/>
      <c r="R2370" s="260"/>
      <c r="S2370" s="260"/>
      <c r="T2370" s="261"/>
      <c r="U2370" s="14"/>
      <c r="V2370" s="14"/>
      <c r="W2370" s="14"/>
      <c r="X2370" s="14"/>
      <c r="Y2370" s="14"/>
      <c r="Z2370" s="14"/>
      <c r="AA2370" s="14"/>
      <c r="AB2370" s="14"/>
      <c r="AC2370" s="14"/>
      <c r="AD2370" s="14"/>
      <c r="AE2370" s="14"/>
      <c r="AT2370" s="262" t="s">
        <v>165</v>
      </c>
      <c r="AU2370" s="262" t="s">
        <v>85</v>
      </c>
      <c r="AV2370" s="14" t="s">
        <v>85</v>
      </c>
      <c r="AW2370" s="14" t="s">
        <v>32</v>
      </c>
      <c r="AX2370" s="14" t="s">
        <v>76</v>
      </c>
      <c r="AY2370" s="262" t="s">
        <v>156</v>
      </c>
    </row>
    <row r="2371" s="13" customFormat="1">
      <c r="A2371" s="13"/>
      <c r="B2371" s="241"/>
      <c r="C2371" s="242"/>
      <c r="D2371" s="243" t="s">
        <v>165</v>
      </c>
      <c r="E2371" s="244" t="s">
        <v>1</v>
      </c>
      <c r="F2371" s="245" t="s">
        <v>269</v>
      </c>
      <c r="G2371" s="242"/>
      <c r="H2371" s="244" t="s">
        <v>1</v>
      </c>
      <c r="I2371" s="246"/>
      <c r="J2371" s="242"/>
      <c r="K2371" s="242"/>
      <c r="L2371" s="247"/>
      <c r="M2371" s="248"/>
      <c r="N2371" s="249"/>
      <c r="O2371" s="249"/>
      <c r="P2371" s="249"/>
      <c r="Q2371" s="249"/>
      <c r="R2371" s="249"/>
      <c r="S2371" s="249"/>
      <c r="T2371" s="250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  <c r="AE2371" s="13"/>
      <c r="AT2371" s="251" t="s">
        <v>165</v>
      </c>
      <c r="AU2371" s="251" t="s">
        <v>85</v>
      </c>
      <c r="AV2371" s="13" t="s">
        <v>83</v>
      </c>
      <c r="AW2371" s="13" t="s">
        <v>32</v>
      </c>
      <c r="AX2371" s="13" t="s">
        <v>76</v>
      </c>
      <c r="AY2371" s="251" t="s">
        <v>156</v>
      </c>
    </row>
    <row r="2372" s="14" customFormat="1">
      <c r="A2372" s="14"/>
      <c r="B2372" s="252"/>
      <c r="C2372" s="253"/>
      <c r="D2372" s="243" t="s">
        <v>165</v>
      </c>
      <c r="E2372" s="254" t="s">
        <v>1</v>
      </c>
      <c r="F2372" s="255" t="s">
        <v>643</v>
      </c>
      <c r="G2372" s="253"/>
      <c r="H2372" s="256">
        <v>-2.1000000000000001</v>
      </c>
      <c r="I2372" s="257"/>
      <c r="J2372" s="253"/>
      <c r="K2372" s="253"/>
      <c r="L2372" s="258"/>
      <c r="M2372" s="259"/>
      <c r="N2372" s="260"/>
      <c r="O2372" s="260"/>
      <c r="P2372" s="260"/>
      <c r="Q2372" s="260"/>
      <c r="R2372" s="260"/>
      <c r="S2372" s="260"/>
      <c r="T2372" s="261"/>
      <c r="U2372" s="14"/>
      <c r="V2372" s="14"/>
      <c r="W2372" s="14"/>
      <c r="X2372" s="14"/>
      <c r="Y2372" s="14"/>
      <c r="Z2372" s="14"/>
      <c r="AA2372" s="14"/>
      <c r="AB2372" s="14"/>
      <c r="AC2372" s="14"/>
      <c r="AD2372" s="14"/>
      <c r="AE2372" s="14"/>
      <c r="AT2372" s="262" t="s">
        <v>165</v>
      </c>
      <c r="AU2372" s="262" t="s">
        <v>85</v>
      </c>
      <c r="AV2372" s="14" t="s">
        <v>85</v>
      </c>
      <c r="AW2372" s="14" t="s">
        <v>32</v>
      </c>
      <c r="AX2372" s="14" t="s">
        <v>76</v>
      </c>
      <c r="AY2372" s="262" t="s">
        <v>156</v>
      </c>
    </row>
    <row r="2373" s="14" customFormat="1">
      <c r="A2373" s="14"/>
      <c r="B2373" s="252"/>
      <c r="C2373" s="253"/>
      <c r="D2373" s="243" t="s">
        <v>165</v>
      </c>
      <c r="E2373" s="254" t="s">
        <v>1</v>
      </c>
      <c r="F2373" s="255" t="s">
        <v>270</v>
      </c>
      <c r="G2373" s="253"/>
      <c r="H2373" s="256">
        <v>-4.3200000000000003</v>
      </c>
      <c r="I2373" s="257"/>
      <c r="J2373" s="253"/>
      <c r="K2373" s="253"/>
      <c r="L2373" s="258"/>
      <c r="M2373" s="259"/>
      <c r="N2373" s="260"/>
      <c r="O2373" s="260"/>
      <c r="P2373" s="260"/>
      <c r="Q2373" s="260"/>
      <c r="R2373" s="260"/>
      <c r="S2373" s="260"/>
      <c r="T2373" s="261"/>
      <c r="U2373" s="14"/>
      <c r="V2373" s="14"/>
      <c r="W2373" s="14"/>
      <c r="X2373" s="14"/>
      <c r="Y2373" s="14"/>
      <c r="Z2373" s="14"/>
      <c r="AA2373" s="14"/>
      <c r="AB2373" s="14"/>
      <c r="AC2373" s="14"/>
      <c r="AD2373" s="14"/>
      <c r="AE2373" s="14"/>
      <c r="AT2373" s="262" t="s">
        <v>165</v>
      </c>
      <c r="AU2373" s="262" t="s">
        <v>85</v>
      </c>
      <c r="AV2373" s="14" t="s">
        <v>85</v>
      </c>
      <c r="AW2373" s="14" t="s">
        <v>32</v>
      </c>
      <c r="AX2373" s="14" t="s">
        <v>76</v>
      </c>
      <c r="AY2373" s="262" t="s">
        <v>156</v>
      </c>
    </row>
    <row r="2374" s="14" customFormat="1">
      <c r="A2374" s="14"/>
      <c r="B2374" s="252"/>
      <c r="C2374" s="253"/>
      <c r="D2374" s="243" t="s">
        <v>165</v>
      </c>
      <c r="E2374" s="254" t="s">
        <v>1</v>
      </c>
      <c r="F2374" s="255" t="s">
        <v>692</v>
      </c>
      <c r="G2374" s="253"/>
      <c r="H2374" s="256">
        <v>-1.25</v>
      </c>
      <c r="I2374" s="257"/>
      <c r="J2374" s="253"/>
      <c r="K2374" s="253"/>
      <c r="L2374" s="258"/>
      <c r="M2374" s="259"/>
      <c r="N2374" s="260"/>
      <c r="O2374" s="260"/>
      <c r="P2374" s="260"/>
      <c r="Q2374" s="260"/>
      <c r="R2374" s="260"/>
      <c r="S2374" s="260"/>
      <c r="T2374" s="261"/>
      <c r="U2374" s="14"/>
      <c r="V2374" s="14"/>
      <c r="W2374" s="14"/>
      <c r="X2374" s="14"/>
      <c r="Y2374" s="14"/>
      <c r="Z2374" s="14"/>
      <c r="AA2374" s="14"/>
      <c r="AB2374" s="14"/>
      <c r="AC2374" s="14"/>
      <c r="AD2374" s="14"/>
      <c r="AE2374" s="14"/>
      <c r="AT2374" s="262" t="s">
        <v>165</v>
      </c>
      <c r="AU2374" s="262" t="s">
        <v>85</v>
      </c>
      <c r="AV2374" s="14" t="s">
        <v>85</v>
      </c>
      <c r="AW2374" s="14" t="s">
        <v>32</v>
      </c>
      <c r="AX2374" s="14" t="s">
        <v>76</v>
      </c>
      <c r="AY2374" s="262" t="s">
        <v>156</v>
      </c>
    </row>
    <row r="2375" s="14" customFormat="1">
      <c r="A2375" s="14"/>
      <c r="B2375" s="252"/>
      <c r="C2375" s="253"/>
      <c r="D2375" s="243" t="s">
        <v>165</v>
      </c>
      <c r="E2375" s="254" t="s">
        <v>1</v>
      </c>
      <c r="F2375" s="255" t="s">
        <v>276</v>
      </c>
      <c r="G2375" s="253"/>
      <c r="H2375" s="256">
        <v>-2.02</v>
      </c>
      <c r="I2375" s="257"/>
      <c r="J2375" s="253"/>
      <c r="K2375" s="253"/>
      <c r="L2375" s="258"/>
      <c r="M2375" s="259"/>
      <c r="N2375" s="260"/>
      <c r="O2375" s="260"/>
      <c r="P2375" s="260"/>
      <c r="Q2375" s="260"/>
      <c r="R2375" s="260"/>
      <c r="S2375" s="260"/>
      <c r="T2375" s="261"/>
      <c r="U2375" s="14"/>
      <c r="V2375" s="14"/>
      <c r="W2375" s="14"/>
      <c r="X2375" s="14"/>
      <c r="Y2375" s="14"/>
      <c r="Z2375" s="14"/>
      <c r="AA2375" s="14"/>
      <c r="AB2375" s="14"/>
      <c r="AC2375" s="14"/>
      <c r="AD2375" s="14"/>
      <c r="AE2375" s="14"/>
      <c r="AT2375" s="262" t="s">
        <v>165</v>
      </c>
      <c r="AU2375" s="262" t="s">
        <v>85</v>
      </c>
      <c r="AV2375" s="14" t="s">
        <v>85</v>
      </c>
      <c r="AW2375" s="14" t="s">
        <v>32</v>
      </c>
      <c r="AX2375" s="14" t="s">
        <v>76</v>
      </c>
      <c r="AY2375" s="262" t="s">
        <v>156</v>
      </c>
    </row>
    <row r="2376" s="13" customFormat="1">
      <c r="A2376" s="13"/>
      <c r="B2376" s="241"/>
      <c r="C2376" s="242"/>
      <c r="D2376" s="243" t="s">
        <v>165</v>
      </c>
      <c r="E2376" s="244" t="s">
        <v>1</v>
      </c>
      <c r="F2376" s="245" t="s">
        <v>172</v>
      </c>
      <c r="G2376" s="242"/>
      <c r="H2376" s="244" t="s">
        <v>1</v>
      </c>
      <c r="I2376" s="246"/>
      <c r="J2376" s="242"/>
      <c r="K2376" s="242"/>
      <c r="L2376" s="247"/>
      <c r="M2376" s="248"/>
      <c r="N2376" s="249"/>
      <c r="O2376" s="249"/>
      <c r="P2376" s="249"/>
      <c r="Q2376" s="249"/>
      <c r="R2376" s="249"/>
      <c r="S2376" s="249"/>
      <c r="T2376" s="250"/>
      <c r="U2376" s="13"/>
      <c r="V2376" s="13"/>
      <c r="W2376" s="13"/>
      <c r="X2376" s="13"/>
      <c r="Y2376" s="13"/>
      <c r="Z2376" s="13"/>
      <c r="AA2376" s="13"/>
      <c r="AB2376" s="13"/>
      <c r="AC2376" s="13"/>
      <c r="AD2376" s="13"/>
      <c r="AE2376" s="13"/>
      <c r="AT2376" s="251" t="s">
        <v>165</v>
      </c>
      <c r="AU2376" s="251" t="s">
        <v>85</v>
      </c>
      <c r="AV2376" s="13" t="s">
        <v>83</v>
      </c>
      <c r="AW2376" s="13" t="s">
        <v>32</v>
      </c>
      <c r="AX2376" s="13" t="s">
        <v>76</v>
      </c>
      <c r="AY2376" s="251" t="s">
        <v>156</v>
      </c>
    </row>
    <row r="2377" s="14" customFormat="1">
      <c r="A2377" s="14"/>
      <c r="B2377" s="252"/>
      <c r="C2377" s="253"/>
      <c r="D2377" s="243" t="s">
        <v>165</v>
      </c>
      <c r="E2377" s="254" t="s">
        <v>1</v>
      </c>
      <c r="F2377" s="255" t="s">
        <v>264</v>
      </c>
      <c r="G2377" s="253"/>
      <c r="H2377" s="256">
        <v>16.5</v>
      </c>
      <c r="I2377" s="257"/>
      <c r="J2377" s="253"/>
      <c r="K2377" s="253"/>
      <c r="L2377" s="258"/>
      <c r="M2377" s="259"/>
      <c r="N2377" s="260"/>
      <c r="O2377" s="260"/>
      <c r="P2377" s="260"/>
      <c r="Q2377" s="260"/>
      <c r="R2377" s="260"/>
      <c r="S2377" s="260"/>
      <c r="T2377" s="261"/>
      <c r="U2377" s="14"/>
      <c r="V2377" s="14"/>
      <c r="W2377" s="14"/>
      <c r="X2377" s="14"/>
      <c r="Y2377" s="14"/>
      <c r="Z2377" s="14"/>
      <c r="AA2377" s="14"/>
      <c r="AB2377" s="14"/>
      <c r="AC2377" s="14"/>
      <c r="AD2377" s="14"/>
      <c r="AE2377" s="14"/>
      <c r="AT2377" s="262" t="s">
        <v>165</v>
      </c>
      <c r="AU2377" s="262" t="s">
        <v>85</v>
      </c>
      <c r="AV2377" s="14" t="s">
        <v>85</v>
      </c>
      <c r="AW2377" s="14" t="s">
        <v>32</v>
      </c>
      <c r="AX2377" s="14" t="s">
        <v>76</v>
      </c>
      <c r="AY2377" s="262" t="s">
        <v>156</v>
      </c>
    </row>
    <row r="2378" s="14" customFormat="1">
      <c r="A2378" s="14"/>
      <c r="B2378" s="252"/>
      <c r="C2378" s="253"/>
      <c r="D2378" s="243" t="s">
        <v>165</v>
      </c>
      <c r="E2378" s="254" t="s">
        <v>1</v>
      </c>
      <c r="F2378" s="255" t="s">
        <v>272</v>
      </c>
      <c r="G2378" s="253"/>
      <c r="H2378" s="256">
        <v>38.609999999999999</v>
      </c>
      <c r="I2378" s="257"/>
      <c r="J2378" s="253"/>
      <c r="K2378" s="253"/>
      <c r="L2378" s="258"/>
      <c r="M2378" s="259"/>
      <c r="N2378" s="260"/>
      <c r="O2378" s="260"/>
      <c r="P2378" s="260"/>
      <c r="Q2378" s="260"/>
      <c r="R2378" s="260"/>
      <c r="S2378" s="260"/>
      <c r="T2378" s="261"/>
      <c r="U2378" s="14"/>
      <c r="V2378" s="14"/>
      <c r="W2378" s="14"/>
      <c r="X2378" s="14"/>
      <c r="Y2378" s="14"/>
      <c r="Z2378" s="14"/>
      <c r="AA2378" s="14"/>
      <c r="AB2378" s="14"/>
      <c r="AC2378" s="14"/>
      <c r="AD2378" s="14"/>
      <c r="AE2378" s="14"/>
      <c r="AT2378" s="262" t="s">
        <v>165</v>
      </c>
      <c r="AU2378" s="262" t="s">
        <v>85</v>
      </c>
      <c r="AV2378" s="14" t="s">
        <v>85</v>
      </c>
      <c r="AW2378" s="14" t="s">
        <v>32</v>
      </c>
      <c r="AX2378" s="14" t="s">
        <v>76</v>
      </c>
      <c r="AY2378" s="262" t="s">
        <v>156</v>
      </c>
    </row>
    <row r="2379" s="14" customFormat="1">
      <c r="A2379" s="14"/>
      <c r="B2379" s="252"/>
      <c r="C2379" s="253"/>
      <c r="D2379" s="243" t="s">
        <v>165</v>
      </c>
      <c r="E2379" s="254" t="s">
        <v>1</v>
      </c>
      <c r="F2379" s="255" t="s">
        <v>273</v>
      </c>
      <c r="G2379" s="253"/>
      <c r="H2379" s="256">
        <v>0.45000000000000001</v>
      </c>
      <c r="I2379" s="257"/>
      <c r="J2379" s="253"/>
      <c r="K2379" s="253"/>
      <c r="L2379" s="258"/>
      <c r="M2379" s="259"/>
      <c r="N2379" s="260"/>
      <c r="O2379" s="260"/>
      <c r="P2379" s="260"/>
      <c r="Q2379" s="260"/>
      <c r="R2379" s="260"/>
      <c r="S2379" s="260"/>
      <c r="T2379" s="261"/>
      <c r="U2379" s="14"/>
      <c r="V2379" s="14"/>
      <c r="W2379" s="14"/>
      <c r="X2379" s="14"/>
      <c r="Y2379" s="14"/>
      <c r="Z2379" s="14"/>
      <c r="AA2379" s="14"/>
      <c r="AB2379" s="14"/>
      <c r="AC2379" s="14"/>
      <c r="AD2379" s="14"/>
      <c r="AE2379" s="14"/>
      <c r="AT2379" s="262" t="s">
        <v>165</v>
      </c>
      <c r="AU2379" s="262" t="s">
        <v>85</v>
      </c>
      <c r="AV2379" s="14" t="s">
        <v>85</v>
      </c>
      <c r="AW2379" s="14" t="s">
        <v>32</v>
      </c>
      <c r="AX2379" s="14" t="s">
        <v>76</v>
      </c>
      <c r="AY2379" s="262" t="s">
        <v>156</v>
      </c>
    </row>
    <row r="2380" s="14" customFormat="1">
      <c r="A2380" s="14"/>
      <c r="B2380" s="252"/>
      <c r="C2380" s="253"/>
      <c r="D2380" s="243" t="s">
        <v>165</v>
      </c>
      <c r="E2380" s="254" t="s">
        <v>1</v>
      </c>
      <c r="F2380" s="255" t="s">
        <v>274</v>
      </c>
      <c r="G2380" s="253"/>
      <c r="H2380" s="256">
        <v>0.375</v>
      </c>
      <c r="I2380" s="257"/>
      <c r="J2380" s="253"/>
      <c r="K2380" s="253"/>
      <c r="L2380" s="258"/>
      <c r="M2380" s="259"/>
      <c r="N2380" s="260"/>
      <c r="O2380" s="260"/>
      <c r="P2380" s="260"/>
      <c r="Q2380" s="260"/>
      <c r="R2380" s="260"/>
      <c r="S2380" s="260"/>
      <c r="T2380" s="261"/>
      <c r="U2380" s="14"/>
      <c r="V2380" s="14"/>
      <c r="W2380" s="14"/>
      <c r="X2380" s="14"/>
      <c r="Y2380" s="14"/>
      <c r="Z2380" s="14"/>
      <c r="AA2380" s="14"/>
      <c r="AB2380" s="14"/>
      <c r="AC2380" s="14"/>
      <c r="AD2380" s="14"/>
      <c r="AE2380" s="14"/>
      <c r="AT2380" s="262" t="s">
        <v>165</v>
      </c>
      <c r="AU2380" s="262" t="s">
        <v>85</v>
      </c>
      <c r="AV2380" s="14" t="s">
        <v>85</v>
      </c>
      <c r="AW2380" s="14" t="s">
        <v>32</v>
      </c>
      <c r="AX2380" s="14" t="s">
        <v>76</v>
      </c>
      <c r="AY2380" s="262" t="s">
        <v>156</v>
      </c>
    </row>
    <row r="2381" s="13" customFormat="1">
      <c r="A2381" s="13"/>
      <c r="B2381" s="241"/>
      <c r="C2381" s="242"/>
      <c r="D2381" s="243" t="s">
        <v>165</v>
      </c>
      <c r="E2381" s="244" t="s">
        <v>1</v>
      </c>
      <c r="F2381" s="245" t="s">
        <v>269</v>
      </c>
      <c r="G2381" s="242"/>
      <c r="H2381" s="244" t="s">
        <v>1</v>
      </c>
      <c r="I2381" s="246"/>
      <c r="J2381" s="242"/>
      <c r="K2381" s="242"/>
      <c r="L2381" s="247"/>
      <c r="M2381" s="248"/>
      <c r="N2381" s="249"/>
      <c r="O2381" s="249"/>
      <c r="P2381" s="249"/>
      <c r="Q2381" s="249"/>
      <c r="R2381" s="249"/>
      <c r="S2381" s="249"/>
      <c r="T2381" s="250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  <c r="AE2381" s="13"/>
      <c r="AT2381" s="251" t="s">
        <v>165</v>
      </c>
      <c r="AU2381" s="251" t="s">
        <v>85</v>
      </c>
      <c r="AV2381" s="13" t="s">
        <v>83</v>
      </c>
      <c r="AW2381" s="13" t="s">
        <v>32</v>
      </c>
      <c r="AX2381" s="13" t="s">
        <v>76</v>
      </c>
      <c r="AY2381" s="251" t="s">
        <v>156</v>
      </c>
    </row>
    <row r="2382" s="14" customFormat="1">
      <c r="A2382" s="14"/>
      <c r="B2382" s="252"/>
      <c r="C2382" s="253"/>
      <c r="D2382" s="243" t="s">
        <v>165</v>
      </c>
      <c r="E2382" s="254" t="s">
        <v>1</v>
      </c>
      <c r="F2382" s="255" t="s">
        <v>693</v>
      </c>
      <c r="G2382" s="253"/>
      <c r="H2382" s="256">
        <v>-0.93799999999999994</v>
      </c>
      <c r="I2382" s="257"/>
      <c r="J2382" s="253"/>
      <c r="K2382" s="253"/>
      <c r="L2382" s="258"/>
      <c r="M2382" s="259"/>
      <c r="N2382" s="260"/>
      <c r="O2382" s="260"/>
      <c r="P2382" s="260"/>
      <c r="Q2382" s="260"/>
      <c r="R2382" s="260"/>
      <c r="S2382" s="260"/>
      <c r="T2382" s="261"/>
      <c r="U2382" s="14"/>
      <c r="V2382" s="14"/>
      <c r="W2382" s="14"/>
      <c r="X2382" s="14"/>
      <c r="Y2382" s="14"/>
      <c r="Z2382" s="14"/>
      <c r="AA2382" s="14"/>
      <c r="AB2382" s="14"/>
      <c r="AC2382" s="14"/>
      <c r="AD2382" s="14"/>
      <c r="AE2382" s="14"/>
      <c r="AT2382" s="262" t="s">
        <v>165</v>
      </c>
      <c r="AU2382" s="262" t="s">
        <v>85</v>
      </c>
      <c r="AV2382" s="14" t="s">
        <v>85</v>
      </c>
      <c r="AW2382" s="14" t="s">
        <v>32</v>
      </c>
      <c r="AX2382" s="14" t="s">
        <v>76</v>
      </c>
      <c r="AY2382" s="262" t="s">
        <v>156</v>
      </c>
    </row>
    <row r="2383" s="14" customFormat="1">
      <c r="A2383" s="14"/>
      <c r="B2383" s="252"/>
      <c r="C2383" s="253"/>
      <c r="D2383" s="243" t="s">
        <v>165</v>
      </c>
      <c r="E2383" s="254" t="s">
        <v>1</v>
      </c>
      <c r="F2383" s="255" t="s">
        <v>276</v>
      </c>
      <c r="G2383" s="253"/>
      <c r="H2383" s="256">
        <v>-2.02</v>
      </c>
      <c r="I2383" s="257"/>
      <c r="J2383" s="253"/>
      <c r="K2383" s="253"/>
      <c r="L2383" s="258"/>
      <c r="M2383" s="259"/>
      <c r="N2383" s="260"/>
      <c r="O2383" s="260"/>
      <c r="P2383" s="260"/>
      <c r="Q2383" s="260"/>
      <c r="R2383" s="260"/>
      <c r="S2383" s="260"/>
      <c r="T2383" s="261"/>
      <c r="U2383" s="14"/>
      <c r="V2383" s="14"/>
      <c r="W2383" s="14"/>
      <c r="X2383" s="14"/>
      <c r="Y2383" s="14"/>
      <c r="Z2383" s="14"/>
      <c r="AA2383" s="14"/>
      <c r="AB2383" s="14"/>
      <c r="AC2383" s="14"/>
      <c r="AD2383" s="14"/>
      <c r="AE2383" s="14"/>
      <c r="AT2383" s="262" t="s">
        <v>165</v>
      </c>
      <c r="AU2383" s="262" t="s">
        <v>85</v>
      </c>
      <c r="AV2383" s="14" t="s">
        <v>85</v>
      </c>
      <c r="AW2383" s="14" t="s">
        <v>32</v>
      </c>
      <c r="AX2383" s="14" t="s">
        <v>76</v>
      </c>
      <c r="AY2383" s="262" t="s">
        <v>156</v>
      </c>
    </row>
    <row r="2384" s="13" customFormat="1">
      <c r="A2384" s="13"/>
      <c r="B2384" s="241"/>
      <c r="C2384" s="242"/>
      <c r="D2384" s="243" t="s">
        <v>165</v>
      </c>
      <c r="E2384" s="244" t="s">
        <v>1</v>
      </c>
      <c r="F2384" s="245" t="s">
        <v>185</v>
      </c>
      <c r="G2384" s="242"/>
      <c r="H2384" s="244" t="s">
        <v>1</v>
      </c>
      <c r="I2384" s="246"/>
      <c r="J2384" s="242"/>
      <c r="K2384" s="242"/>
      <c r="L2384" s="247"/>
      <c r="M2384" s="248"/>
      <c r="N2384" s="249"/>
      <c r="O2384" s="249"/>
      <c r="P2384" s="249"/>
      <c r="Q2384" s="249"/>
      <c r="R2384" s="249"/>
      <c r="S2384" s="249"/>
      <c r="T2384" s="250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  <c r="AE2384" s="13"/>
      <c r="AT2384" s="251" t="s">
        <v>165</v>
      </c>
      <c r="AU2384" s="251" t="s">
        <v>85</v>
      </c>
      <c r="AV2384" s="13" t="s">
        <v>83</v>
      </c>
      <c r="AW2384" s="13" t="s">
        <v>32</v>
      </c>
      <c r="AX2384" s="13" t="s">
        <v>76</v>
      </c>
      <c r="AY2384" s="251" t="s">
        <v>156</v>
      </c>
    </row>
    <row r="2385" s="13" customFormat="1">
      <c r="A2385" s="13"/>
      <c r="B2385" s="241"/>
      <c r="C2385" s="242"/>
      <c r="D2385" s="243" t="s">
        <v>165</v>
      </c>
      <c r="E2385" s="244" t="s">
        <v>1</v>
      </c>
      <c r="F2385" s="245" t="s">
        <v>652</v>
      </c>
      <c r="G2385" s="242"/>
      <c r="H2385" s="244" t="s">
        <v>1</v>
      </c>
      <c r="I2385" s="246"/>
      <c r="J2385" s="242"/>
      <c r="K2385" s="242"/>
      <c r="L2385" s="247"/>
      <c r="M2385" s="248"/>
      <c r="N2385" s="249"/>
      <c r="O2385" s="249"/>
      <c r="P2385" s="249"/>
      <c r="Q2385" s="249"/>
      <c r="R2385" s="249"/>
      <c r="S2385" s="249"/>
      <c r="T2385" s="250"/>
      <c r="U2385" s="13"/>
      <c r="V2385" s="13"/>
      <c r="W2385" s="13"/>
      <c r="X2385" s="13"/>
      <c r="Y2385" s="13"/>
      <c r="Z2385" s="13"/>
      <c r="AA2385" s="13"/>
      <c r="AB2385" s="13"/>
      <c r="AC2385" s="13"/>
      <c r="AD2385" s="13"/>
      <c r="AE2385" s="13"/>
      <c r="AT2385" s="251" t="s">
        <v>165</v>
      </c>
      <c r="AU2385" s="251" t="s">
        <v>85</v>
      </c>
      <c r="AV2385" s="13" t="s">
        <v>83</v>
      </c>
      <c r="AW2385" s="13" t="s">
        <v>32</v>
      </c>
      <c r="AX2385" s="13" t="s">
        <v>76</v>
      </c>
      <c r="AY2385" s="251" t="s">
        <v>156</v>
      </c>
    </row>
    <row r="2386" s="14" customFormat="1">
      <c r="A2386" s="14"/>
      <c r="B2386" s="252"/>
      <c r="C2386" s="253"/>
      <c r="D2386" s="243" t="s">
        <v>165</v>
      </c>
      <c r="E2386" s="254" t="s">
        <v>1</v>
      </c>
      <c r="F2386" s="255" t="s">
        <v>1864</v>
      </c>
      <c r="G2386" s="253"/>
      <c r="H2386" s="256">
        <v>59.136000000000003</v>
      </c>
      <c r="I2386" s="257"/>
      <c r="J2386" s="253"/>
      <c r="K2386" s="253"/>
      <c r="L2386" s="258"/>
      <c r="M2386" s="259"/>
      <c r="N2386" s="260"/>
      <c r="O2386" s="260"/>
      <c r="P2386" s="260"/>
      <c r="Q2386" s="260"/>
      <c r="R2386" s="260"/>
      <c r="S2386" s="260"/>
      <c r="T2386" s="261"/>
      <c r="U2386" s="14"/>
      <c r="V2386" s="14"/>
      <c r="W2386" s="14"/>
      <c r="X2386" s="14"/>
      <c r="Y2386" s="14"/>
      <c r="Z2386" s="14"/>
      <c r="AA2386" s="14"/>
      <c r="AB2386" s="14"/>
      <c r="AC2386" s="14"/>
      <c r="AD2386" s="14"/>
      <c r="AE2386" s="14"/>
      <c r="AT2386" s="262" t="s">
        <v>165</v>
      </c>
      <c r="AU2386" s="262" t="s">
        <v>85</v>
      </c>
      <c r="AV2386" s="14" t="s">
        <v>85</v>
      </c>
      <c r="AW2386" s="14" t="s">
        <v>32</v>
      </c>
      <c r="AX2386" s="14" t="s">
        <v>76</v>
      </c>
      <c r="AY2386" s="262" t="s">
        <v>156</v>
      </c>
    </row>
    <row r="2387" s="14" customFormat="1">
      <c r="A2387" s="14"/>
      <c r="B2387" s="252"/>
      <c r="C2387" s="253"/>
      <c r="D2387" s="243" t="s">
        <v>165</v>
      </c>
      <c r="E2387" s="254" t="s">
        <v>1</v>
      </c>
      <c r="F2387" s="255" t="s">
        <v>1865</v>
      </c>
      <c r="G2387" s="253"/>
      <c r="H2387" s="256">
        <v>41.579999999999998</v>
      </c>
      <c r="I2387" s="257"/>
      <c r="J2387" s="253"/>
      <c r="K2387" s="253"/>
      <c r="L2387" s="258"/>
      <c r="M2387" s="259"/>
      <c r="N2387" s="260"/>
      <c r="O2387" s="260"/>
      <c r="P2387" s="260"/>
      <c r="Q2387" s="260"/>
      <c r="R2387" s="260"/>
      <c r="S2387" s="260"/>
      <c r="T2387" s="261"/>
      <c r="U2387" s="14"/>
      <c r="V2387" s="14"/>
      <c r="W2387" s="14"/>
      <c r="X2387" s="14"/>
      <c r="Y2387" s="14"/>
      <c r="Z2387" s="14"/>
      <c r="AA2387" s="14"/>
      <c r="AB2387" s="14"/>
      <c r="AC2387" s="14"/>
      <c r="AD2387" s="14"/>
      <c r="AE2387" s="14"/>
      <c r="AT2387" s="262" t="s">
        <v>165</v>
      </c>
      <c r="AU2387" s="262" t="s">
        <v>85</v>
      </c>
      <c r="AV2387" s="14" t="s">
        <v>85</v>
      </c>
      <c r="AW2387" s="14" t="s">
        <v>32</v>
      </c>
      <c r="AX2387" s="14" t="s">
        <v>76</v>
      </c>
      <c r="AY2387" s="262" t="s">
        <v>156</v>
      </c>
    </row>
    <row r="2388" s="13" customFormat="1">
      <c r="A2388" s="13"/>
      <c r="B2388" s="241"/>
      <c r="C2388" s="242"/>
      <c r="D2388" s="243" t="s">
        <v>165</v>
      </c>
      <c r="E2388" s="244" t="s">
        <v>1</v>
      </c>
      <c r="F2388" s="245" t="s">
        <v>266</v>
      </c>
      <c r="G2388" s="242"/>
      <c r="H2388" s="244" t="s">
        <v>1</v>
      </c>
      <c r="I2388" s="246"/>
      <c r="J2388" s="242"/>
      <c r="K2388" s="242"/>
      <c r="L2388" s="247"/>
      <c r="M2388" s="248"/>
      <c r="N2388" s="249"/>
      <c r="O2388" s="249"/>
      <c r="P2388" s="249"/>
      <c r="Q2388" s="249"/>
      <c r="R2388" s="249"/>
      <c r="S2388" s="249"/>
      <c r="T2388" s="250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T2388" s="251" t="s">
        <v>165</v>
      </c>
      <c r="AU2388" s="251" t="s">
        <v>85</v>
      </c>
      <c r="AV2388" s="13" t="s">
        <v>83</v>
      </c>
      <c r="AW2388" s="13" t="s">
        <v>32</v>
      </c>
      <c r="AX2388" s="13" t="s">
        <v>76</v>
      </c>
      <c r="AY2388" s="251" t="s">
        <v>156</v>
      </c>
    </row>
    <row r="2389" s="14" customFormat="1">
      <c r="A2389" s="14"/>
      <c r="B2389" s="252"/>
      <c r="C2389" s="253"/>
      <c r="D2389" s="243" t="s">
        <v>165</v>
      </c>
      <c r="E2389" s="254" t="s">
        <v>1</v>
      </c>
      <c r="F2389" s="255" t="s">
        <v>655</v>
      </c>
      <c r="G2389" s="253"/>
      <c r="H2389" s="256">
        <v>2.0699999999999998</v>
      </c>
      <c r="I2389" s="257"/>
      <c r="J2389" s="253"/>
      <c r="K2389" s="253"/>
      <c r="L2389" s="258"/>
      <c r="M2389" s="259"/>
      <c r="N2389" s="260"/>
      <c r="O2389" s="260"/>
      <c r="P2389" s="260"/>
      <c r="Q2389" s="260"/>
      <c r="R2389" s="260"/>
      <c r="S2389" s="260"/>
      <c r="T2389" s="261"/>
      <c r="U2389" s="14"/>
      <c r="V2389" s="14"/>
      <c r="W2389" s="14"/>
      <c r="X2389" s="14"/>
      <c r="Y2389" s="14"/>
      <c r="Z2389" s="14"/>
      <c r="AA2389" s="14"/>
      <c r="AB2389" s="14"/>
      <c r="AC2389" s="14"/>
      <c r="AD2389" s="14"/>
      <c r="AE2389" s="14"/>
      <c r="AT2389" s="262" t="s">
        <v>165</v>
      </c>
      <c r="AU2389" s="262" t="s">
        <v>85</v>
      </c>
      <c r="AV2389" s="14" t="s">
        <v>85</v>
      </c>
      <c r="AW2389" s="14" t="s">
        <v>32</v>
      </c>
      <c r="AX2389" s="14" t="s">
        <v>76</v>
      </c>
      <c r="AY2389" s="262" t="s">
        <v>156</v>
      </c>
    </row>
    <row r="2390" s="14" customFormat="1">
      <c r="A2390" s="14"/>
      <c r="B2390" s="252"/>
      <c r="C2390" s="253"/>
      <c r="D2390" s="243" t="s">
        <v>165</v>
      </c>
      <c r="E2390" s="254" t="s">
        <v>1</v>
      </c>
      <c r="F2390" s="255" t="s">
        <v>656</v>
      </c>
      <c r="G2390" s="253"/>
      <c r="H2390" s="256">
        <v>4.1399999999999997</v>
      </c>
      <c r="I2390" s="257"/>
      <c r="J2390" s="253"/>
      <c r="K2390" s="253"/>
      <c r="L2390" s="258"/>
      <c r="M2390" s="259"/>
      <c r="N2390" s="260"/>
      <c r="O2390" s="260"/>
      <c r="P2390" s="260"/>
      <c r="Q2390" s="260"/>
      <c r="R2390" s="260"/>
      <c r="S2390" s="260"/>
      <c r="T2390" s="261"/>
      <c r="U2390" s="14"/>
      <c r="V2390" s="14"/>
      <c r="W2390" s="14"/>
      <c r="X2390" s="14"/>
      <c r="Y2390" s="14"/>
      <c r="Z2390" s="14"/>
      <c r="AA2390" s="14"/>
      <c r="AB2390" s="14"/>
      <c r="AC2390" s="14"/>
      <c r="AD2390" s="14"/>
      <c r="AE2390" s="14"/>
      <c r="AT2390" s="262" t="s">
        <v>165</v>
      </c>
      <c r="AU2390" s="262" t="s">
        <v>85</v>
      </c>
      <c r="AV2390" s="14" t="s">
        <v>85</v>
      </c>
      <c r="AW2390" s="14" t="s">
        <v>32</v>
      </c>
      <c r="AX2390" s="14" t="s">
        <v>76</v>
      </c>
      <c r="AY2390" s="262" t="s">
        <v>156</v>
      </c>
    </row>
    <row r="2391" s="13" customFormat="1">
      <c r="A2391" s="13"/>
      <c r="B2391" s="241"/>
      <c r="C2391" s="242"/>
      <c r="D2391" s="243" t="s">
        <v>165</v>
      </c>
      <c r="E2391" s="244" t="s">
        <v>1</v>
      </c>
      <c r="F2391" s="245" t="s">
        <v>269</v>
      </c>
      <c r="G2391" s="242"/>
      <c r="H2391" s="244" t="s">
        <v>1</v>
      </c>
      <c r="I2391" s="246"/>
      <c r="J2391" s="242"/>
      <c r="K2391" s="242"/>
      <c r="L2391" s="247"/>
      <c r="M2391" s="248"/>
      <c r="N2391" s="249"/>
      <c r="O2391" s="249"/>
      <c r="P2391" s="249"/>
      <c r="Q2391" s="249"/>
      <c r="R2391" s="249"/>
      <c r="S2391" s="249"/>
      <c r="T2391" s="250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T2391" s="251" t="s">
        <v>165</v>
      </c>
      <c r="AU2391" s="251" t="s">
        <v>85</v>
      </c>
      <c r="AV2391" s="13" t="s">
        <v>83</v>
      </c>
      <c r="AW2391" s="13" t="s">
        <v>32</v>
      </c>
      <c r="AX2391" s="13" t="s">
        <v>76</v>
      </c>
      <c r="AY2391" s="251" t="s">
        <v>156</v>
      </c>
    </row>
    <row r="2392" s="14" customFormat="1">
      <c r="A2392" s="14"/>
      <c r="B2392" s="252"/>
      <c r="C2392" s="253"/>
      <c r="D2392" s="243" t="s">
        <v>165</v>
      </c>
      <c r="E2392" s="254" t="s">
        <v>1</v>
      </c>
      <c r="F2392" s="255" t="s">
        <v>527</v>
      </c>
      <c r="G2392" s="253"/>
      <c r="H2392" s="256">
        <v>-2.1499999999999999</v>
      </c>
      <c r="I2392" s="257"/>
      <c r="J2392" s="253"/>
      <c r="K2392" s="253"/>
      <c r="L2392" s="258"/>
      <c r="M2392" s="259"/>
      <c r="N2392" s="260"/>
      <c r="O2392" s="260"/>
      <c r="P2392" s="260"/>
      <c r="Q2392" s="260"/>
      <c r="R2392" s="260"/>
      <c r="S2392" s="260"/>
      <c r="T2392" s="261"/>
      <c r="U2392" s="14"/>
      <c r="V2392" s="14"/>
      <c r="W2392" s="14"/>
      <c r="X2392" s="14"/>
      <c r="Y2392" s="14"/>
      <c r="Z2392" s="14"/>
      <c r="AA2392" s="14"/>
      <c r="AB2392" s="14"/>
      <c r="AC2392" s="14"/>
      <c r="AD2392" s="14"/>
      <c r="AE2392" s="14"/>
      <c r="AT2392" s="262" t="s">
        <v>165</v>
      </c>
      <c r="AU2392" s="262" t="s">
        <v>85</v>
      </c>
      <c r="AV2392" s="14" t="s">
        <v>85</v>
      </c>
      <c r="AW2392" s="14" t="s">
        <v>32</v>
      </c>
      <c r="AX2392" s="14" t="s">
        <v>76</v>
      </c>
      <c r="AY2392" s="262" t="s">
        <v>156</v>
      </c>
    </row>
    <row r="2393" s="14" customFormat="1">
      <c r="A2393" s="14"/>
      <c r="B2393" s="252"/>
      <c r="C2393" s="253"/>
      <c r="D2393" s="243" t="s">
        <v>165</v>
      </c>
      <c r="E2393" s="254" t="s">
        <v>1</v>
      </c>
      <c r="F2393" s="255" t="s">
        <v>657</v>
      </c>
      <c r="G2393" s="253"/>
      <c r="H2393" s="256">
        <v>-15.869999999999999</v>
      </c>
      <c r="I2393" s="257"/>
      <c r="J2393" s="253"/>
      <c r="K2393" s="253"/>
      <c r="L2393" s="258"/>
      <c r="M2393" s="259"/>
      <c r="N2393" s="260"/>
      <c r="O2393" s="260"/>
      <c r="P2393" s="260"/>
      <c r="Q2393" s="260"/>
      <c r="R2393" s="260"/>
      <c r="S2393" s="260"/>
      <c r="T2393" s="261"/>
      <c r="U2393" s="14"/>
      <c r="V2393" s="14"/>
      <c r="W2393" s="14"/>
      <c r="X2393" s="14"/>
      <c r="Y2393" s="14"/>
      <c r="Z2393" s="14"/>
      <c r="AA2393" s="14"/>
      <c r="AB2393" s="14"/>
      <c r="AC2393" s="14"/>
      <c r="AD2393" s="14"/>
      <c r="AE2393" s="14"/>
      <c r="AT2393" s="262" t="s">
        <v>165</v>
      </c>
      <c r="AU2393" s="262" t="s">
        <v>85</v>
      </c>
      <c r="AV2393" s="14" t="s">
        <v>85</v>
      </c>
      <c r="AW2393" s="14" t="s">
        <v>32</v>
      </c>
      <c r="AX2393" s="14" t="s">
        <v>76</v>
      </c>
      <c r="AY2393" s="262" t="s">
        <v>156</v>
      </c>
    </row>
    <row r="2394" s="14" customFormat="1">
      <c r="A2394" s="14"/>
      <c r="B2394" s="252"/>
      <c r="C2394" s="253"/>
      <c r="D2394" s="243" t="s">
        <v>165</v>
      </c>
      <c r="E2394" s="254" t="s">
        <v>1</v>
      </c>
      <c r="F2394" s="255" t="s">
        <v>1866</v>
      </c>
      <c r="G2394" s="253"/>
      <c r="H2394" s="256">
        <v>-0.78000000000000003</v>
      </c>
      <c r="I2394" s="257"/>
      <c r="J2394" s="253"/>
      <c r="K2394" s="253"/>
      <c r="L2394" s="258"/>
      <c r="M2394" s="259"/>
      <c r="N2394" s="260"/>
      <c r="O2394" s="260"/>
      <c r="P2394" s="260"/>
      <c r="Q2394" s="260"/>
      <c r="R2394" s="260"/>
      <c r="S2394" s="260"/>
      <c r="T2394" s="261"/>
      <c r="U2394" s="14"/>
      <c r="V2394" s="14"/>
      <c r="W2394" s="14"/>
      <c r="X2394" s="14"/>
      <c r="Y2394" s="14"/>
      <c r="Z2394" s="14"/>
      <c r="AA2394" s="14"/>
      <c r="AB2394" s="14"/>
      <c r="AC2394" s="14"/>
      <c r="AD2394" s="14"/>
      <c r="AE2394" s="14"/>
      <c r="AT2394" s="262" t="s">
        <v>165</v>
      </c>
      <c r="AU2394" s="262" t="s">
        <v>85</v>
      </c>
      <c r="AV2394" s="14" t="s">
        <v>85</v>
      </c>
      <c r="AW2394" s="14" t="s">
        <v>32</v>
      </c>
      <c r="AX2394" s="14" t="s">
        <v>76</v>
      </c>
      <c r="AY2394" s="262" t="s">
        <v>156</v>
      </c>
    </row>
    <row r="2395" s="14" customFormat="1">
      <c r="A2395" s="14"/>
      <c r="B2395" s="252"/>
      <c r="C2395" s="253"/>
      <c r="D2395" s="243" t="s">
        <v>165</v>
      </c>
      <c r="E2395" s="254" t="s">
        <v>1</v>
      </c>
      <c r="F2395" s="255" t="s">
        <v>1867</v>
      </c>
      <c r="G2395" s="253"/>
      <c r="H2395" s="256">
        <v>-1.8</v>
      </c>
      <c r="I2395" s="257"/>
      <c r="J2395" s="253"/>
      <c r="K2395" s="253"/>
      <c r="L2395" s="258"/>
      <c r="M2395" s="259"/>
      <c r="N2395" s="260"/>
      <c r="O2395" s="260"/>
      <c r="P2395" s="260"/>
      <c r="Q2395" s="260"/>
      <c r="R2395" s="260"/>
      <c r="S2395" s="260"/>
      <c r="T2395" s="261"/>
      <c r="U2395" s="14"/>
      <c r="V2395" s="14"/>
      <c r="W2395" s="14"/>
      <c r="X2395" s="14"/>
      <c r="Y2395" s="14"/>
      <c r="Z2395" s="14"/>
      <c r="AA2395" s="14"/>
      <c r="AB2395" s="14"/>
      <c r="AC2395" s="14"/>
      <c r="AD2395" s="14"/>
      <c r="AE2395" s="14"/>
      <c r="AT2395" s="262" t="s">
        <v>165</v>
      </c>
      <c r="AU2395" s="262" t="s">
        <v>85</v>
      </c>
      <c r="AV2395" s="14" t="s">
        <v>85</v>
      </c>
      <c r="AW2395" s="14" t="s">
        <v>32</v>
      </c>
      <c r="AX2395" s="14" t="s">
        <v>76</v>
      </c>
      <c r="AY2395" s="262" t="s">
        <v>156</v>
      </c>
    </row>
    <row r="2396" s="13" customFormat="1">
      <c r="A2396" s="13"/>
      <c r="B2396" s="241"/>
      <c r="C2396" s="242"/>
      <c r="D2396" s="243" t="s">
        <v>165</v>
      </c>
      <c r="E2396" s="244" t="s">
        <v>1</v>
      </c>
      <c r="F2396" s="245" t="s">
        <v>658</v>
      </c>
      <c r="G2396" s="242"/>
      <c r="H2396" s="244" t="s">
        <v>1</v>
      </c>
      <c r="I2396" s="246"/>
      <c r="J2396" s="242"/>
      <c r="K2396" s="242"/>
      <c r="L2396" s="247"/>
      <c r="M2396" s="248"/>
      <c r="N2396" s="249"/>
      <c r="O2396" s="249"/>
      <c r="P2396" s="249"/>
      <c r="Q2396" s="249"/>
      <c r="R2396" s="249"/>
      <c r="S2396" s="249"/>
      <c r="T2396" s="250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  <c r="AE2396" s="13"/>
      <c r="AT2396" s="251" t="s">
        <v>165</v>
      </c>
      <c r="AU2396" s="251" t="s">
        <v>85</v>
      </c>
      <c r="AV2396" s="13" t="s">
        <v>83</v>
      </c>
      <c r="AW2396" s="13" t="s">
        <v>32</v>
      </c>
      <c r="AX2396" s="13" t="s">
        <v>76</v>
      </c>
      <c r="AY2396" s="251" t="s">
        <v>156</v>
      </c>
    </row>
    <row r="2397" s="14" customFormat="1">
      <c r="A2397" s="14"/>
      <c r="B2397" s="252"/>
      <c r="C2397" s="253"/>
      <c r="D2397" s="243" t="s">
        <v>165</v>
      </c>
      <c r="E2397" s="254" t="s">
        <v>1</v>
      </c>
      <c r="F2397" s="255" t="s">
        <v>1864</v>
      </c>
      <c r="G2397" s="253"/>
      <c r="H2397" s="256">
        <v>59.136000000000003</v>
      </c>
      <c r="I2397" s="257"/>
      <c r="J2397" s="253"/>
      <c r="K2397" s="253"/>
      <c r="L2397" s="258"/>
      <c r="M2397" s="259"/>
      <c r="N2397" s="260"/>
      <c r="O2397" s="260"/>
      <c r="P2397" s="260"/>
      <c r="Q2397" s="260"/>
      <c r="R2397" s="260"/>
      <c r="S2397" s="260"/>
      <c r="T2397" s="261"/>
      <c r="U2397" s="14"/>
      <c r="V2397" s="14"/>
      <c r="W2397" s="14"/>
      <c r="X2397" s="14"/>
      <c r="Y2397" s="14"/>
      <c r="Z2397" s="14"/>
      <c r="AA2397" s="14"/>
      <c r="AB2397" s="14"/>
      <c r="AC2397" s="14"/>
      <c r="AD2397" s="14"/>
      <c r="AE2397" s="14"/>
      <c r="AT2397" s="262" t="s">
        <v>165</v>
      </c>
      <c r="AU2397" s="262" t="s">
        <v>85</v>
      </c>
      <c r="AV2397" s="14" t="s">
        <v>85</v>
      </c>
      <c r="AW2397" s="14" t="s">
        <v>32</v>
      </c>
      <c r="AX2397" s="14" t="s">
        <v>76</v>
      </c>
      <c r="AY2397" s="262" t="s">
        <v>156</v>
      </c>
    </row>
    <row r="2398" s="14" customFormat="1">
      <c r="A2398" s="14"/>
      <c r="B2398" s="252"/>
      <c r="C2398" s="253"/>
      <c r="D2398" s="243" t="s">
        <v>165</v>
      </c>
      <c r="E2398" s="254" t="s">
        <v>1</v>
      </c>
      <c r="F2398" s="255" t="s">
        <v>1865</v>
      </c>
      <c r="G2398" s="253"/>
      <c r="H2398" s="256">
        <v>41.579999999999998</v>
      </c>
      <c r="I2398" s="257"/>
      <c r="J2398" s="253"/>
      <c r="K2398" s="253"/>
      <c r="L2398" s="258"/>
      <c r="M2398" s="259"/>
      <c r="N2398" s="260"/>
      <c r="O2398" s="260"/>
      <c r="P2398" s="260"/>
      <c r="Q2398" s="260"/>
      <c r="R2398" s="260"/>
      <c r="S2398" s="260"/>
      <c r="T2398" s="261"/>
      <c r="U2398" s="14"/>
      <c r="V2398" s="14"/>
      <c r="W2398" s="14"/>
      <c r="X2398" s="14"/>
      <c r="Y2398" s="14"/>
      <c r="Z2398" s="14"/>
      <c r="AA2398" s="14"/>
      <c r="AB2398" s="14"/>
      <c r="AC2398" s="14"/>
      <c r="AD2398" s="14"/>
      <c r="AE2398" s="14"/>
      <c r="AT2398" s="262" t="s">
        <v>165</v>
      </c>
      <c r="AU2398" s="262" t="s">
        <v>85</v>
      </c>
      <c r="AV2398" s="14" t="s">
        <v>85</v>
      </c>
      <c r="AW2398" s="14" t="s">
        <v>32</v>
      </c>
      <c r="AX2398" s="14" t="s">
        <v>76</v>
      </c>
      <c r="AY2398" s="262" t="s">
        <v>156</v>
      </c>
    </row>
    <row r="2399" s="13" customFormat="1">
      <c r="A2399" s="13"/>
      <c r="B2399" s="241"/>
      <c r="C2399" s="242"/>
      <c r="D2399" s="243" t="s">
        <v>165</v>
      </c>
      <c r="E2399" s="244" t="s">
        <v>1</v>
      </c>
      <c r="F2399" s="245" t="s">
        <v>266</v>
      </c>
      <c r="G2399" s="242"/>
      <c r="H2399" s="244" t="s">
        <v>1</v>
      </c>
      <c r="I2399" s="246"/>
      <c r="J2399" s="242"/>
      <c r="K2399" s="242"/>
      <c r="L2399" s="247"/>
      <c r="M2399" s="248"/>
      <c r="N2399" s="249"/>
      <c r="O2399" s="249"/>
      <c r="P2399" s="249"/>
      <c r="Q2399" s="249"/>
      <c r="R2399" s="249"/>
      <c r="S2399" s="249"/>
      <c r="T2399" s="250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T2399" s="251" t="s">
        <v>165</v>
      </c>
      <c r="AU2399" s="251" t="s">
        <v>85</v>
      </c>
      <c r="AV2399" s="13" t="s">
        <v>83</v>
      </c>
      <c r="AW2399" s="13" t="s">
        <v>32</v>
      </c>
      <c r="AX2399" s="13" t="s">
        <v>76</v>
      </c>
      <c r="AY2399" s="251" t="s">
        <v>156</v>
      </c>
    </row>
    <row r="2400" s="14" customFormat="1">
      <c r="A2400" s="14"/>
      <c r="B2400" s="252"/>
      <c r="C2400" s="253"/>
      <c r="D2400" s="243" t="s">
        <v>165</v>
      </c>
      <c r="E2400" s="254" t="s">
        <v>1</v>
      </c>
      <c r="F2400" s="255" t="s">
        <v>655</v>
      </c>
      <c r="G2400" s="253"/>
      <c r="H2400" s="256">
        <v>2.0699999999999998</v>
      </c>
      <c r="I2400" s="257"/>
      <c r="J2400" s="253"/>
      <c r="K2400" s="253"/>
      <c r="L2400" s="258"/>
      <c r="M2400" s="259"/>
      <c r="N2400" s="260"/>
      <c r="O2400" s="260"/>
      <c r="P2400" s="260"/>
      <c r="Q2400" s="260"/>
      <c r="R2400" s="260"/>
      <c r="S2400" s="260"/>
      <c r="T2400" s="261"/>
      <c r="U2400" s="14"/>
      <c r="V2400" s="14"/>
      <c r="W2400" s="14"/>
      <c r="X2400" s="14"/>
      <c r="Y2400" s="14"/>
      <c r="Z2400" s="14"/>
      <c r="AA2400" s="14"/>
      <c r="AB2400" s="14"/>
      <c r="AC2400" s="14"/>
      <c r="AD2400" s="14"/>
      <c r="AE2400" s="14"/>
      <c r="AT2400" s="262" t="s">
        <v>165</v>
      </c>
      <c r="AU2400" s="262" t="s">
        <v>85</v>
      </c>
      <c r="AV2400" s="14" t="s">
        <v>85</v>
      </c>
      <c r="AW2400" s="14" t="s">
        <v>32</v>
      </c>
      <c r="AX2400" s="14" t="s">
        <v>76</v>
      </c>
      <c r="AY2400" s="262" t="s">
        <v>156</v>
      </c>
    </row>
    <row r="2401" s="14" customFormat="1">
      <c r="A2401" s="14"/>
      <c r="B2401" s="252"/>
      <c r="C2401" s="253"/>
      <c r="D2401" s="243" t="s">
        <v>165</v>
      </c>
      <c r="E2401" s="254" t="s">
        <v>1</v>
      </c>
      <c r="F2401" s="255" t="s">
        <v>656</v>
      </c>
      <c r="G2401" s="253"/>
      <c r="H2401" s="256">
        <v>4.1399999999999997</v>
      </c>
      <c r="I2401" s="257"/>
      <c r="J2401" s="253"/>
      <c r="K2401" s="253"/>
      <c r="L2401" s="258"/>
      <c r="M2401" s="259"/>
      <c r="N2401" s="260"/>
      <c r="O2401" s="260"/>
      <c r="P2401" s="260"/>
      <c r="Q2401" s="260"/>
      <c r="R2401" s="260"/>
      <c r="S2401" s="260"/>
      <c r="T2401" s="261"/>
      <c r="U2401" s="14"/>
      <c r="V2401" s="14"/>
      <c r="W2401" s="14"/>
      <c r="X2401" s="14"/>
      <c r="Y2401" s="14"/>
      <c r="Z2401" s="14"/>
      <c r="AA2401" s="14"/>
      <c r="AB2401" s="14"/>
      <c r="AC2401" s="14"/>
      <c r="AD2401" s="14"/>
      <c r="AE2401" s="14"/>
      <c r="AT2401" s="262" t="s">
        <v>165</v>
      </c>
      <c r="AU2401" s="262" t="s">
        <v>85</v>
      </c>
      <c r="AV2401" s="14" t="s">
        <v>85</v>
      </c>
      <c r="AW2401" s="14" t="s">
        <v>32</v>
      </c>
      <c r="AX2401" s="14" t="s">
        <v>76</v>
      </c>
      <c r="AY2401" s="262" t="s">
        <v>156</v>
      </c>
    </row>
    <row r="2402" s="13" customFormat="1">
      <c r="A2402" s="13"/>
      <c r="B2402" s="241"/>
      <c r="C2402" s="242"/>
      <c r="D2402" s="243" t="s">
        <v>165</v>
      </c>
      <c r="E2402" s="244" t="s">
        <v>1</v>
      </c>
      <c r="F2402" s="245" t="s">
        <v>269</v>
      </c>
      <c r="G2402" s="242"/>
      <c r="H2402" s="244" t="s">
        <v>1</v>
      </c>
      <c r="I2402" s="246"/>
      <c r="J2402" s="242"/>
      <c r="K2402" s="242"/>
      <c r="L2402" s="247"/>
      <c r="M2402" s="248"/>
      <c r="N2402" s="249"/>
      <c r="O2402" s="249"/>
      <c r="P2402" s="249"/>
      <c r="Q2402" s="249"/>
      <c r="R2402" s="249"/>
      <c r="S2402" s="249"/>
      <c r="T2402" s="250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  <c r="AE2402" s="13"/>
      <c r="AT2402" s="251" t="s">
        <v>165</v>
      </c>
      <c r="AU2402" s="251" t="s">
        <v>85</v>
      </c>
      <c r="AV2402" s="13" t="s">
        <v>83</v>
      </c>
      <c r="AW2402" s="13" t="s">
        <v>32</v>
      </c>
      <c r="AX2402" s="13" t="s">
        <v>76</v>
      </c>
      <c r="AY2402" s="251" t="s">
        <v>156</v>
      </c>
    </row>
    <row r="2403" s="14" customFormat="1">
      <c r="A2403" s="14"/>
      <c r="B2403" s="252"/>
      <c r="C2403" s="253"/>
      <c r="D2403" s="243" t="s">
        <v>165</v>
      </c>
      <c r="E2403" s="254" t="s">
        <v>1</v>
      </c>
      <c r="F2403" s="255" t="s">
        <v>527</v>
      </c>
      <c r="G2403" s="253"/>
      <c r="H2403" s="256">
        <v>-2.1499999999999999</v>
      </c>
      <c r="I2403" s="257"/>
      <c r="J2403" s="253"/>
      <c r="K2403" s="253"/>
      <c r="L2403" s="258"/>
      <c r="M2403" s="259"/>
      <c r="N2403" s="260"/>
      <c r="O2403" s="260"/>
      <c r="P2403" s="260"/>
      <c r="Q2403" s="260"/>
      <c r="R2403" s="260"/>
      <c r="S2403" s="260"/>
      <c r="T2403" s="261"/>
      <c r="U2403" s="14"/>
      <c r="V2403" s="14"/>
      <c r="W2403" s="14"/>
      <c r="X2403" s="14"/>
      <c r="Y2403" s="14"/>
      <c r="Z2403" s="14"/>
      <c r="AA2403" s="14"/>
      <c r="AB2403" s="14"/>
      <c r="AC2403" s="14"/>
      <c r="AD2403" s="14"/>
      <c r="AE2403" s="14"/>
      <c r="AT2403" s="262" t="s">
        <v>165</v>
      </c>
      <c r="AU2403" s="262" t="s">
        <v>85</v>
      </c>
      <c r="AV2403" s="14" t="s">
        <v>85</v>
      </c>
      <c r="AW2403" s="14" t="s">
        <v>32</v>
      </c>
      <c r="AX2403" s="14" t="s">
        <v>76</v>
      </c>
      <c r="AY2403" s="262" t="s">
        <v>156</v>
      </c>
    </row>
    <row r="2404" s="14" customFormat="1">
      <c r="A2404" s="14"/>
      <c r="B2404" s="252"/>
      <c r="C2404" s="253"/>
      <c r="D2404" s="243" t="s">
        <v>165</v>
      </c>
      <c r="E2404" s="254" t="s">
        <v>1</v>
      </c>
      <c r="F2404" s="255" t="s">
        <v>657</v>
      </c>
      <c r="G2404" s="253"/>
      <c r="H2404" s="256">
        <v>-15.869999999999999</v>
      </c>
      <c r="I2404" s="257"/>
      <c r="J2404" s="253"/>
      <c r="K2404" s="253"/>
      <c r="L2404" s="258"/>
      <c r="M2404" s="259"/>
      <c r="N2404" s="260"/>
      <c r="O2404" s="260"/>
      <c r="P2404" s="260"/>
      <c r="Q2404" s="260"/>
      <c r="R2404" s="260"/>
      <c r="S2404" s="260"/>
      <c r="T2404" s="261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T2404" s="262" t="s">
        <v>165</v>
      </c>
      <c r="AU2404" s="262" t="s">
        <v>85</v>
      </c>
      <c r="AV2404" s="14" t="s">
        <v>85</v>
      </c>
      <c r="AW2404" s="14" t="s">
        <v>32</v>
      </c>
      <c r="AX2404" s="14" t="s">
        <v>76</v>
      </c>
      <c r="AY2404" s="262" t="s">
        <v>156</v>
      </c>
    </row>
    <row r="2405" s="14" customFormat="1">
      <c r="A2405" s="14"/>
      <c r="B2405" s="252"/>
      <c r="C2405" s="253"/>
      <c r="D2405" s="243" t="s">
        <v>165</v>
      </c>
      <c r="E2405" s="254" t="s">
        <v>1</v>
      </c>
      <c r="F2405" s="255" t="s">
        <v>1866</v>
      </c>
      <c r="G2405" s="253"/>
      <c r="H2405" s="256">
        <v>-0.78000000000000003</v>
      </c>
      <c r="I2405" s="257"/>
      <c r="J2405" s="253"/>
      <c r="K2405" s="253"/>
      <c r="L2405" s="258"/>
      <c r="M2405" s="259"/>
      <c r="N2405" s="260"/>
      <c r="O2405" s="260"/>
      <c r="P2405" s="260"/>
      <c r="Q2405" s="260"/>
      <c r="R2405" s="260"/>
      <c r="S2405" s="260"/>
      <c r="T2405" s="261"/>
      <c r="U2405" s="14"/>
      <c r="V2405" s="14"/>
      <c r="W2405" s="14"/>
      <c r="X2405" s="14"/>
      <c r="Y2405" s="14"/>
      <c r="Z2405" s="14"/>
      <c r="AA2405" s="14"/>
      <c r="AB2405" s="14"/>
      <c r="AC2405" s="14"/>
      <c r="AD2405" s="14"/>
      <c r="AE2405" s="14"/>
      <c r="AT2405" s="262" t="s">
        <v>165</v>
      </c>
      <c r="AU2405" s="262" t="s">
        <v>85</v>
      </c>
      <c r="AV2405" s="14" t="s">
        <v>85</v>
      </c>
      <c r="AW2405" s="14" t="s">
        <v>32</v>
      </c>
      <c r="AX2405" s="14" t="s">
        <v>76</v>
      </c>
      <c r="AY2405" s="262" t="s">
        <v>156</v>
      </c>
    </row>
    <row r="2406" s="14" customFormat="1">
      <c r="A2406" s="14"/>
      <c r="B2406" s="252"/>
      <c r="C2406" s="253"/>
      <c r="D2406" s="243" t="s">
        <v>165</v>
      </c>
      <c r="E2406" s="254" t="s">
        <v>1</v>
      </c>
      <c r="F2406" s="255" t="s">
        <v>1868</v>
      </c>
      <c r="G2406" s="253"/>
      <c r="H2406" s="256">
        <v>-1.8</v>
      </c>
      <c r="I2406" s="257"/>
      <c r="J2406" s="253"/>
      <c r="K2406" s="253"/>
      <c r="L2406" s="258"/>
      <c r="M2406" s="259"/>
      <c r="N2406" s="260"/>
      <c r="O2406" s="260"/>
      <c r="P2406" s="260"/>
      <c r="Q2406" s="260"/>
      <c r="R2406" s="260"/>
      <c r="S2406" s="260"/>
      <c r="T2406" s="261"/>
      <c r="U2406" s="14"/>
      <c r="V2406" s="14"/>
      <c r="W2406" s="14"/>
      <c r="X2406" s="14"/>
      <c r="Y2406" s="14"/>
      <c r="Z2406" s="14"/>
      <c r="AA2406" s="14"/>
      <c r="AB2406" s="14"/>
      <c r="AC2406" s="14"/>
      <c r="AD2406" s="14"/>
      <c r="AE2406" s="14"/>
      <c r="AT2406" s="262" t="s">
        <v>165</v>
      </c>
      <c r="AU2406" s="262" t="s">
        <v>85</v>
      </c>
      <c r="AV2406" s="14" t="s">
        <v>85</v>
      </c>
      <c r="AW2406" s="14" t="s">
        <v>32</v>
      </c>
      <c r="AX2406" s="14" t="s">
        <v>76</v>
      </c>
      <c r="AY2406" s="262" t="s">
        <v>156</v>
      </c>
    </row>
    <row r="2407" s="13" customFormat="1">
      <c r="A2407" s="13"/>
      <c r="B2407" s="241"/>
      <c r="C2407" s="242"/>
      <c r="D2407" s="243" t="s">
        <v>165</v>
      </c>
      <c r="E2407" s="244" t="s">
        <v>1</v>
      </c>
      <c r="F2407" s="245" t="s">
        <v>659</v>
      </c>
      <c r="G2407" s="242"/>
      <c r="H2407" s="244" t="s">
        <v>1</v>
      </c>
      <c r="I2407" s="246"/>
      <c r="J2407" s="242"/>
      <c r="K2407" s="242"/>
      <c r="L2407" s="247"/>
      <c r="M2407" s="248"/>
      <c r="N2407" s="249"/>
      <c r="O2407" s="249"/>
      <c r="P2407" s="249"/>
      <c r="Q2407" s="249"/>
      <c r="R2407" s="249"/>
      <c r="S2407" s="249"/>
      <c r="T2407" s="250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T2407" s="251" t="s">
        <v>165</v>
      </c>
      <c r="AU2407" s="251" t="s">
        <v>85</v>
      </c>
      <c r="AV2407" s="13" t="s">
        <v>83</v>
      </c>
      <c r="AW2407" s="13" t="s">
        <v>32</v>
      </c>
      <c r="AX2407" s="13" t="s">
        <v>76</v>
      </c>
      <c r="AY2407" s="251" t="s">
        <v>156</v>
      </c>
    </row>
    <row r="2408" s="14" customFormat="1">
      <c r="A2408" s="14"/>
      <c r="B2408" s="252"/>
      <c r="C2408" s="253"/>
      <c r="D2408" s="243" t="s">
        <v>165</v>
      </c>
      <c r="E2408" s="254" t="s">
        <v>1</v>
      </c>
      <c r="F2408" s="255" t="s">
        <v>264</v>
      </c>
      <c r="G2408" s="253"/>
      <c r="H2408" s="256">
        <v>16.5</v>
      </c>
      <c r="I2408" s="257"/>
      <c r="J2408" s="253"/>
      <c r="K2408" s="253"/>
      <c r="L2408" s="258"/>
      <c r="M2408" s="259"/>
      <c r="N2408" s="260"/>
      <c r="O2408" s="260"/>
      <c r="P2408" s="260"/>
      <c r="Q2408" s="260"/>
      <c r="R2408" s="260"/>
      <c r="S2408" s="260"/>
      <c r="T2408" s="261"/>
      <c r="U2408" s="14"/>
      <c r="V2408" s="14"/>
      <c r="W2408" s="14"/>
      <c r="X2408" s="14"/>
      <c r="Y2408" s="14"/>
      <c r="Z2408" s="14"/>
      <c r="AA2408" s="14"/>
      <c r="AB2408" s="14"/>
      <c r="AC2408" s="14"/>
      <c r="AD2408" s="14"/>
      <c r="AE2408" s="14"/>
      <c r="AT2408" s="262" t="s">
        <v>165</v>
      </c>
      <c r="AU2408" s="262" t="s">
        <v>85</v>
      </c>
      <c r="AV2408" s="14" t="s">
        <v>85</v>
      </c>
      <c r="AW2408" s="14" t="s">
        <v>32</v>
      </c>
      <c r="AX2408" s="14" t="s">
        <v>76</v>
      </c>
      <c r="AY2408" s="262" t="s">
        <v>156</v>
      </c>
    </row>
    <row r="2409" s="14" customFormat="1">
      <c r="A2409" s="14"/>
      <c r="B2409" s="252"/>
      <c r="C2409" s="253"/>
      <c r="D2409" s="243" t="s">
        <v>165</v>
      </c>
      <c r="E2409" s="254" t="s">
        <v>1</v>
      </c>
      <c r="F2409" s="255" t="s">
        <v>1869</v>
      </c>
      <c r="G2409" s="253"/>
      <c r="H2409" s="256">
        <v>29.699999999999999</v>
      </c>
      <c r="I2409" s="257"/>
      <c r="J2409" s="253"/>
      <c r="K2409" s="253"/>
      <c r="L2409" s="258"/>
      <c r="M2409" s="259"/>
      <c r="N2409" s="260"/>
      <c r="O2409" s="260"/>
      <c r="P2409" s="260"/>
      <c r="Q2409" s="260"/>
      <c r="R2409" s="260"/>
      <c r="S2409" s="260"/>
      <c r="T2409" s="261"/>
      <c r="U2409" s="14"/>
      <c r="V2409" s="14"/>
      <c r="W2409" s="14"/>
      <c r="X2409" s="14"/>
      <c r="Y2409" s="14"/>
      <c r="Z2409" s="14"/>
      <c r="AA2409" s="14"/>
      <c r="AB2409" s="14"/>
      <c r="AC2409" s="14"/>
      <c r="AD2409" s="14"/>
      <c r="AE2409" s="14"/>
      <c r="AT2409" s="262" t="s">
        <v>165</v>
      </c>
      <c r="AU2409" s="262" t="s">
        <v>85</v>
      </c>
      <c r="AV2409" s="14" t="s">
        <v>85</v>
      </c>
      <c r="AW2409" s="14" t="s">
        <v>32</v>
      </c>
      <c r="AX2409" s="14" t="s">
        <v>76</v>
      </c>
      <c r="AY2409" s="262" t="s">
        <v>156</v>
      </c>
    </row>
    <row r="2410" s="13" customFormat="1">
      <c r="A2410" s="13"/>
      <c r="B2410" s="241"/>
      <c r="C2410" s="242"/>
      <c r="D2410" s="243" t="s">
        <v>165</v>
      </c>
      <c r="E2410" s="244" t="s">
        <v>1</v>
      </c>
      <c r="F2410" s="245" t="s">
        <v>266</v>
      </c>
      <c r="G2410" s="242"/>
      <c r="H2410" s="244" t="s">
        <v>1</v>
      </c>
      <c r="I2410" s="246"/>
      <c r="J2410" s="242"/>
      <c r="K2410" s="242"/>
      <c r="L2410" s="247"/>
      <c r="M2410" s="248"/>
      <c r="N2410" s="249"/>
      <c r="O2410" s="249"/>
      <c r="P2410" s="249"/>
      <c r="Q2410" s="249"/>
      <c r="R2410" s="249"/>
      <c r="S2410" s="249"/>
      <c r="T2410" s="250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  <c r="AE2410" s="13"/>
      <c r="AT2410" s="251" t="s">
        <v>165</v>
      </c>
      <c r="AU2410" s="251" t="s">
        <v>85</v>
      </c>
      <c r="AV2410" s="13" t="s">
        <v>83</v>
      </c>
      <c r="AW2410" s="13" t="s">
        <v>32</v>
      </c>
      <c r="AX2410" s="13" t="s">
        <v>76</v>
      </c>
      <c r="AY2410" s="251" t="s">
        <v>156</v>
      </c>
    </row>
    <row r="2411" s="14" customFormat="1">
      <c r="A2411" s="14"/>
      <c r="B2411" s="252"/>
      <c r="C2411" s="253"/>
      <c r="D2411" s="243" t="s">
        <v>165</v>
      </c>
      <c r="E2411" s="254" t="s">
        <v>1</v>
      </c>
      <c r="F2411" s="255" t="s">
        <v>267</v>
      </c>
      <c r="G2411" s="253"/>
      <c r="H2411" s="256">
        <v>0.59999999999999998</v>
      </c>
      <c r="I2411" s="257"/>
      <c r="J2411" s="253"/>
      <c r="K2411" s="253"/>
      <c r="L2411" s="258"/>
      <c r="M2411" s="259"/>
      <c r="N2411" s="260"/>
      <c r="O2411" s="260"/>
      <c r="P2411" s="260"/>
      <c r="Q2411" s="260"/>
      <c r="R2411" s="260"/>
      <c r="S2411" s="260"/>
      <c r="T2411" s="261"/>
      <c r="U2411" s="14"/>
      <c r="V2411" s="14"/>
      <c r="W2411" s="14"/>
      <c r="X2411" s="14"/>
      <c r="Y2411" s="14"/>
      <c r="Z2411" s="14"/>
      <c r="AA2411" s="14"/>
      <c r="AB2411" s="14"/>
      <c r="AC2411" s="14"/>
      <c r="AD2411" s="14"/>
      <c r="AE2411" s="14"/>
      <c r="AT2411" s="262" t="s">
        <v>165</v>
      </c>
      <c r="AU2411" s="262" t="s">
        <v>85</v>
      </c>
      <c r="AV2411" s="14" t="s">
        <v>85</v>
      </c>
      <c r="AW2411" s="14" t="s">
        <v>32</v>
      </c>
      <c r="AX2411" s="14" t="s">
        <v>76</v>
      </c>
      <c r="AY2411" s="262" t="s">
        <v>156</v>
      </c>
    </row>
    <row r="2412" s="14" customFormat="1">
      <c r="A2412" s="14"/>
      <c r="B2412" s="252"/>
      <c r="C2412" s="253"/>
      <c r="D2412" s="243" t="s">
        <v>165</v>
      </c>
      <c r="E2412" s="254" t="s">
        <v>1</v>
      </c>
      <c r="F2412" s="255" t="s">
        <v>268</v>
      </c>
      <c r="G2412" s="253"/>
      <c r="H2412" s="256">
        <v>0.75</v>
      </c>
      <c r="I2412" s="257"/>
      <c r="J2412" s="253"/>
      <c r="K2412" s="253"/>
      <c r="L2412" s="258"/>
      <c r="M2412" s="259"/>
      <c r="N2412" s="260"/>
      <c r="O2412" s="260"/>
      <c r="P2412" s="260"/>
      <c r="Q2412" s="260"/>
      <c r="R2412" s="260"/>
      <c r="S2412" s="260"/>
      <c r="T2412" s="261"/>
      <c r="U2412" s="14"/>
      <c r="V2412" s="14"/>
      <c r="W2412" s="14"/>
      <c r="X2412" s="14"/>
      <c r="Y2412" s="14"/>
      <c r="Z2412" s="14"/>
      <c r="AA2412" s="14"/>
      <c r="AB2412" s="14"/>
      <c r="AC2412" s="14"/>
      <c r="AD2412" s="14"/>
      <c r="AE2412" s="14"/>
      <c r="AT2412" s="262" t="s">
        <v>165</v>
      </c>
      <c r="AU2412" s="262" t="s">
        <v>85</v>
      </c>
      <c r="AV2412" s="14" t="s">
        <v>85</v>
      </c>
      <c r="AW2412" s="14" t="s">
        <v>32</v>
      </c>
      <c r="AX2412" s="14" t="s">
        <v>76</v>
      </c>
      <c r="AY2412" s="262" t="s">
        <v>156</v>
      </c>
    </row>
    <row r="2413" s="13" customFormat="1">
      <c r="A2413" s="13"/>
      <c r="B2413" s="241"/>
      <c r="C2413" s="242"/>
      <c r="D2413" s="243" t="s">
        <v>165</v>
      </c>
      <c r="E2413" s="244" t="s">
        <v>1</v>
      </c>
      <c r="F2413" s="245" t="s">
        <v>269</v>
      </c>
      <c r="G2413" s="242"/>
      <c r="H2413" s="244" t="s">
        <v>1</v>
      </c>
      <c r="I2413" s="246"/>
      <c r="J2413" s="242"/>
      <c r="K2413" s="242"/>
      <c r="L2413" s="247"/>
      <c r="M2413" s="248"/>
      <c r="N2413" s="249"/>
      <c r="O2413" s="249"/>
      <c r="P2413" s="249"/>
      <c r="Q2413" s="249"/>
      <c r="R2413" s="249"/>
      <c r="S2413" s="249"/>
      <c r="T2413" s="250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  <c r="AE2413" s="13"/>
      <c r="AT2413" s="251" t="s">
        <v>165</v>
      </c>
      <c r="AU2413" s="251" t="s">
        <v>85</v>
      </c>
      <c r="AV2413" s="13" t="s">
        <v>83</v>
      </c>
      <c r="AW2413" s="13" t="s">
        <v>32</v>
      </c>
      <c r="AX2413" s="13" t="s">
        <v>76</v>
      </c>
      <c r="AY2413" s="251" t="s">
        <v>156</v>
      </c>
    </row>
    <row r="2414" s="14" customFormat="1">
      <c r="A2414" s="14"/>
      <c r="B2414" s="252"/>
      <c r="C2414" s="253"/>
      <c r="D2414" s="243" t="s">
        <v>165</v>
      </c>
      <c r="E2414" s="254" t="s">
        <v>1</v>
      </c>
      <c r="F2414" s="255" t="s">
        <v>527</v>
      </c>
      <c r="G2414" s="253"/>
      <c r="H2414" s="256">
        <v>-2.1499999999999999</v>
      </c>
      <c r="I2414" s="257"/>
      <c r="J2414" s="253"/>
      <c r="K2414" s="253"/>
      <c r="L2414" s="258"/>
      <c r="M2414" s="259"/>
      <c r="N2414" s="260"/>
      <c r="O2414" s="260"/>
      <c r="P2414" s="260"/>
      <c r="Q2414" s="260"/>
      <c r="R2414" s="260"/>
      <c r="S2414" s="260"/>
      <c r="T2414" s="261"/>
      <c r="U2414" s="14"/>
      <c r="V2414" s="14"/>
      <c r="W2414" s="14"/>
      <c r="X2414" s="14"/>
      <c r="Y2414" s="14"/>
      <c r="Z2414" s="14"/>
      <c r="AA2414" s="14"/>
      <c r="AB2414" s="14"/>
      <c r="AC2414" s="14"/>
      <c r="AD2414" s="14"/>
      <c r="AE2414" s="14"/>
      <c r="AT2414" s="262" t="s">
        <v>165</v>
      </c>
      <c r="AU2414" s="262" t="s">
        <v>85</v>
      </c>
      <c r="AV2414" s="14" t="s">
        <v>85</v>
      </c>
      <c r="AW2414" s="14" t="s">
        <v>32</v>
      </c>
      <c r="AX2414" s="14" t="s">
        <v>76</v>
      </c>
      <c r="AY2414" s="262" t="s">
        <v>156</v>
      </c>
    </row>
    <row r="2415" s="14" customFormat="1">
      <c r="A2415" s="14"/>
      <c r="B2415" s="252"/>
      <c r="C2415" s="253"/>
      <c r="D2415" s="243" t="s">
        <v>165</v>
      </c>
      <c r="E2415" s="254" t="s">
        <v>1</v>
      </c>
      <c r="F2415" s="255" t="s">
        <v>275</v>
      </c>
      <c r="G2415" s="253"/>
      <c r="H2415" s="256">
        <v>-2.5</v>
      </c>
      <c r="I2415" s="257"/>
      <c r="J2415" s="253"/>
      <c r="K2415" s="253"/>
      <c r="L2415" s="258"/>
      <c r="M2415" s="259"/>
      <c r="N2415" s="260"/>
      <c r="O2415" s="260"/>
      <c r="P2415" s="260"/>
      <c r="Q2415" s="260"/>
      <c r="R2415" s="260"/>
      <c r="S2415" s="260"/>
      <c r="T2415" s="261"/>
      <c r="U2415" s="14"/>
      <c r="V2415" s="14"/>
      <c r="W2415" s="14"/>
      <c r="X2415" s="14"/>
      <c r="Y2415" s="14"/>
      <c r="Z2415" s="14"/>
      <c r="AA2415" s="14"/>
      <c r="AB2415" s="14"/>
      <c r="AC2415" s="14"/>
      <c r="AD2415" s="14"/>
      <c r="AE2415" s="14"/>
      <c r="AT2415" s="262" t="s">
        <v>165</v>
      </c>
      <c r="AU2415" s="262" t="s">
        <v>85</v>
      </c>
      <c r="AV2415" s="14" t="s">
        <v>85</v>
      </c>
      <c r="AW2415" s="14" t="s">
        <v>32</v>
      </c>
      <c r="AX2415" s="14" t="s">
        <v>76</v>
      </c>
      <c r="AY2415" s="262" t="s">
        <v>156</v>
      </c>
    </row>
    <row r="2416" s="13" customFormat="1">
      <c r="A2416" s="13"/>
      <c r="B2416" s="241"/>
      <c r="C2416" s="242"/>
      <c r="D2416" s="243" t="s">
        <v>165</v>
      </c>
      <c r="E2416" s="244" t="s">
        <v>1</v>
      </c>
      <c r="F2416" s="245" t="s">
        <v>662</v>
      </c>
      <c r="G2416" s="242"/>
      <c r="H2416" s="244" t="s">
        <v>1</v>
      </c>
      <c r="I2416" s="246"/>
      <c r="J2416" s="242"/>
      <c r="K2416" s="242"/>
      <c r="L2416" s="247"/>
      <c r="M2416" s="248"/>
      <c r="N2416" s="249"/>
      <c r="O2416" s="249"/>
      <c r="P2416" s="249"/>
      <c r="Q2416" s="249"/>
      <c r="R2416" s="249"/>
      <c r="S2416" s="249"/>
      <c r="T2416" s="250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13"/>
      <c r="AT2416" s="251" t="s">
        <v>165</v>
      </c>
      <c r="AU2416" s="251" t="s">
        <v>85</v>
      </c>
      <c r="AV2416" s="13" t="s">
        <v>83</v>
      </c>
      <c r="AW2416" s="13" t="s">
        <v>32</v>
      </c>
      <c r="AX2416" s="13" t="s">
        <v>76</v>
      </c>
      <c r="AY2416" s="251" t="s">
        <v>156</v>
      </c>
    </row>
    <row r="2417" s="14" customFormat="1">
      <c r="A2417" s="14"/>
      <c r="B2417" s="252"/>
      <c r="C2417" s="253"/>
      <c r="D2417" s="243" t="s">
        <v>165</v>
      </c>
      <c r="E2417" s="254" t="s">
        <v>1</v>
      </c>
      <c r="F2417" s="255" t="s">
        <v>1870</v>
      </c>
      <c r="G2417" s="253"/>
      <c r="H2417" s="256">
        <v>90.221999999999994</v>
      </c>
      <c r="I2417" s="257"/>
      <c r="J2417" s="253"/>
      <c r="K2417" s="253"/>
      <c r="L2417" s="258"/>
      <c r="M2417" s="259"/>
      <c r="N2417" s="260"/>
      <c r="O2417" s="260"/>
      <c r="P2417" s="260"/>
      <c r="Q2417" s="260"/>
      <c r="R2417" s="260"/>
      <c r="S2417" s="260"/>
      <c r="T2417" s="261"/>
      <c r="U2417" s="14"/>
      <c r="V2417" s="14"/>
      <c r="W2417" s="14"/>
      <c r="X2417" s="14"/>
      <c r="Y2417" s="14"/>
      <c r="Z2417" s="14"/>
      <c r="AA2417" s="14"/>
      <c r="AB2417" s="14"/>
      <c r="AC2417" s="14"/>
      <c r="AD2417" s="14"/>
      <c r="AE2417" s="14"/>
      <c r="AT2417" s="262" t="s">
        <v>165</v>
      </c>
      <c r="AU2417" s="262" t="s">
        <v>85</v>
      </c>
      <c r="AV2417" s="14" t="s">
        <v>85</v>
      </c>
      <c r="AW2417" s="14" t="s">
        <v>32</v>
      </c>
      <c r="AX2417" s="14" t="s">
        <v>76</v>
      </c>
      <c r="AY2417" s="262" t="s">
        <v>156</v>
      </c>
    </row>
    <row r="2418" s="14" customFormat="1">
      <c r="A2418" s="14"/>
      <c r="B2418" s="252"/>
      <c r="C2418" s="253"/>
      <c r="D2418" s="243" t="s">
        <v>165</v>
      </c>
      <c r="E2418" s="254" t="s">
        <v>1</v>
      </c>
      <c r="F2418" s="255" t="s">
        <v>264</v>
      </c>
      <c r="G2418" s="253"/>
      <c r="H2418" s="256">
        <v>16.5</v>
      </c>
      <c r="I2418" s="257"/>
      <c r="J2418" s="253"/>
      <c r="K2418" s="253"/>
      <c r="L2418" s="258"/>
      <c r="M2418" s="259"/>
      <c r="N2418" s="260"/>
      <c r="O2418" s="260"/>
      <c r="P2418" s="260"/>
      <c r="Q2418" s="260"/>
      <c r="R2418" s="260"/>
      <c r="S2418" s="260"/>
      <c r="T2418" s="261"/>
      <c r="U2418" s="14"/>
      <c r="V2418" s="14"/>
      <c r="W2418" s="14"/>
      <c r="X2418" s="14"/>
      <c r="Y2418" s="14"/>
      <c r="Z2418" s="14"/>
      <c r="AA2418" s="14"/>
      <c r="AB2418" s="14"/>
      <c r="AC2418" s="14"/>
      <c r="AD2418" s="14"/>
      <c r="AE2418" s="14"/>
      <c r="AT2418" s="262" t="s">
        <v>165</v>
      </c>
      <c r="AU2418" s="262" t="s">
        <v>85</v>
      </c>
      <c r="AV2418" s="14" t="s">
        <v>85</v>
      </c>
      <c r="AW2418" s="14" t="s">
        <v>32</v>
      </c>
      <c r="AX2418" s="14" t="s">
        <v>76</v>
      </c>
      <c r="AY2418" s="262" t="s">
        <v>156</v>
      </c>
    </row>
    <row r="2419" s="13" customFormat="1">
      <c r="A2419" s="13"/>
      <c r="B2419" s="241"/>
      <c r="C2419" s="242"/>
      <c r="D2419" s="243" t="s">
        <v>165</v>
      </c>
      <c r="E2419" s="244" t="s">
        <v>1</v>
      </c>
      <c r="F2419" s="245" t="s">
        <v>266</v>
      </c>
      <c r="G2419" s="242"/>
      <c r="H2419" s="244" t="s">
        <v>1</v>
      </c>
      <c r="I2419" s="246"/>
      <c r="J2419" s="242"/>
      <c r="K2419" s="242"/>
      <c r="L2419" s="247"/>
      <c r="M2419" s="248"/>
      <c r="N2419" s="249"/>
      <c r="O2419" s="249"/>
      <c r="P2419" s="249"/>
      <c r="Q2419" s="249"/>
      <c r="R2419" s="249"/>
      <c r="S2419" s="249"/>
      <c r="T2419" s="250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13"/>
      <c r="AT2419" s="251" t="s">
        <v>165</v>
      </c>
      <c r="AU2419" s="251" t="s">
        <v>85</v>
      </c>
      <c r="AV2419" s="13" t="s">
        <v>83</v>
      </c>
      <c r="AW2419" s="13" t="s">
        <v>32</v>
      </c>
      <c r="AX2419" s="13" t="s">
        <v>76</v>
      </c>
      <c r="AY2419" s="251" t="s">
        <v>156</v>
      </c>
    </row>
    <row r="2420" s="14" customFormat="1">
      <c r="A2420" s="14"/>
      <c r="B2420" s="252"/>
      <c r="C2420" s="253"/>
      <c r="D2420" s="243" t="s">
        <v>165</v>
      </c>
      <c r="E2420" s="254" t="s">
        <v>1</v>
      </c>
      <c r="F2420" s="255" t="s">
        <v>664</v>
      </c>
      <c r="G2420" s="253"/>
      <c r="H2420" s="256">
        <v>1.2</v>
      </c>
      <c r="I2420" s="257"/>
      <c r="J2420" s="253"/>
      <c r="K2420" s="253"/>
      <c r="L2420" s="258"/>
      <c r="M2420" s="259"/>
      <c r="N2420" s="260"/>
      <c r="O2420" s="260"/>
      <c r="P2420" s="260"/>
      <c r="Q2420" s="260"/>
      <c r="R2420" s="260"/>
      <c r="S2420" s="260"/>
      <c r="T2420" s="261"/>
      <c r="U2420" s="14"/>
      <c r="V2420" s="14"/>
      <c r="W2420" s="14"/>
      <c r="X2420" s="14"/>
      <c r="Y2420" s="14"/>
      <c r="Z2420" s="14"/>
      <c r="AA2420" s="14"/>
      <c r="AB2420" s="14"/>
      <c r="AC2420" s="14"/>
      <c r="AD2420" s="14"/>
      <c r="AE2420" s="14"/>
      <c r="AT2420" s="262" t="s">
        <v>165</v>
      </c>
      <c r="AU2420" s="262" t="s">
        <v>85</v>
      </c>
      <c r="AV2420" s="14" t="s">
        <v>85</v>
      </c>
      <c r="AW2420" s="14" t="s">
        <v>32</v>
      </c>
      <c r="AX2420" s="14" t="s">
        <v>76</v>
      </c>
      <c r="AY2420" s="262" t="s">
        <v>156</v>
      </c>
    </row>
    <row r="2421" s="14" customFormat="1">
      <c r="A2421" s="14"/>
      <c r="B2421" s="252"/>
      <c r="C2421" s="253"/>
      <c r="D2421" s="243" t="s">
        <v>165</v>
      </c>
      <c r="E2421" s="254" t="s">
        <v>1</v>
      </c>
      <c r="F2421" s="255" t="s">
        <v>665</v>
      </c>
      <c r="G2421" s="253"/>
      <c r="H2421" s="256">
        <v>1.5</v>
      </c>
      <c r="I2421" s="257"/>
      <c r="J2421" s="253"/>
      <c r="K2421" s="253"/>
      <c r="L2421" s="258"/>
      <c r="M2421" s="259"/>
      <c r="N2421" s="260"/>
      <c r="O2421" s="260"/>
      <c r="P2421" s="260"/>
      <c r="Q2421" s="260"/>
      <c r="R2421" s="260"/>
      <c r="S2421" s="260"/>
      <c r="T2421" s="261"/>
      <c r="U2421" s="14"/>
      <c r="V2421" s="14"/>
      <c r="W2421" s="14"/>
      <c r="X2421" s="14"/>
      <c r="Y2421" s="14"/>
      <c r="Z2421" s="14"/>
      <c r="AA2421" s="14"/>
      <c r="AB2421" s="14"/>
      <c r="AC2421" s="14"/>
      <c r="AD2421" s="14"/>
      <c r="AE2421" s="14"/>
      <c r="AT2421" s="262" t="s">
        <v>165</v>
      </c>
      <c r="AU2421" s="262" t="s">
        <v>85</v>
      </c>
      <c r="AV2421" s="14" t="s">
        <v>85</v>
      </c>
      <c r="AW2421" s="14" t="s">
        <v>32</v>
      </c>
      <c r="AX2421" s="14" t="s">
        <v>76</v>
      </c>
      <c r="AY2421" s="262" t="s">
        <v>156</v>
      </c>
    </row>
    <row r="2422" s="14" customFormat="1">
      <c r="A2422" s="14"/>
      <c r="B2422" s="252"/>
      <c r="C2422" s="253"/>
      <c r="D2422" s="243" t="s">
        <v>165</v>
      </c>
      <c r="E2422" s="254" t="s">
        <v>1</v>
      </c>
      <c r="F2422" s="255" t="s">
        <v>676</v>
      </c>
      <c r="G2422" s="253"/>
      <c r="H2422" s="256">
        <v>0.495</v>
      </c>
      <c r="I2422" s="257"/>
      <c r="J2422" s="253"/>
      <c r="K2422" s="253"/>
      <c r="L2422" s="258"/>
      <c r="M2422" s="259"/>
      <c r="N2422" s="260"/>
      <c r="O2422" s="260"/>
      <c r="P2422" s="260"/>
      <c r="Q2422" s="260"/>
      <c r="R2422" s="260"/>
      <c r="S2422" s="260"/>
      <c r="T2422" s="261"/>
      <c r="U2422" s="14"/>
      <c r="V2422" s="14"/>
      <c r="W2422" s="14"/>
      <c r="X2422" s="14"/>
      <c r="Y2422" s="14"/>
      <c r="Z2422" s="14"/>
      <c r="AA2422" s="14"/>
      <c r="AB2422" s="14"/>
      <c r="AC2422" s="14"/>
      <c r="AD2422" s="14"/>
      <c r="AE2422" s="14"/>
      <c r="AT2422" s="262" t="s">
        <v>165</v>
      </c>
      <c r="AU2422" s="262" t="s">
        <v>85</v>
      </c>
      <c r="AV2422" s="14" t="s">
        <v>85</v>
      </c>
      <c r="AW2422" s="14" t="s">
        <v>32</v>
      </c>
      <c r="AX2422" s="14" t="s">
        <v>76</v>
      </c>
      <c r="AY2422" s="262" t="s">
        <v>156</v>
      </c>
    </row>
    <row r="2423" s="14" customFormat="1">
      <c r="A2423" s="14"/>
      <c r="B2423" s="252"/>
      <c r="C2423" s="253"/>
      <c r="D2423" s="243" t="s">
        <v>165</v>
      </c>
      <c r="E2423" s="254" t="s">
        <v>1</v>
      </c>
      <c r="F2423" s="255" t="s">
        <v>677</v>
      </c>
      <c r="G2423" s="253"/>
      <c r="H2423" s="256">
        <v>1.29</v>
      </c>
      <c r="I2423" s="257"/>
      <c r="J2423" s="253"/>
      <c r="K2423" s="253"/>
      <c r="L2423" s="258"/>
      <c r="M2423" s="259"/>
      <c r="N2423" s="260"/>
      <c r="O2423" s="260"/>
      <c r="P2423" s="260"/>
      <c r="Q2423" s="260"/>
      <c r="R2423" s="260"/>
      <c r="S2423" s="260"/>
      <c r="T2423" s="261"/>
      <c r="U2423" s="14"/>
      <c r="V2423" s="14"/>
      <c r="W2423" s="14"/>
      <c r="X2423" s="14"/>
      <c r="Y2423" s="14"/>
      <c r="Z2423" s="14"/>
      <c r="AA2423" s="14"/>
      <c r="AB2423" s="14"/>
      <c r="AC2423" s="14"/>
      <c r="AD2423" s="14"/>
      <c r="AE2423" s="14"/>
      <c r="AT2423" s="262" t="s">
        <v>165</v>
      </c>
      <c r="AU2423" s="262" t="s">
        <v>85</v>
      </c>
      <c r="AV2423" s="14" t="s">
        <v>85</v>
      </c>
      <c r="AW2423" s="14" t="s">
        <v>32</v>
      </c>
      <c r="AX2423" s="14" t="s">
        <v>76</v>
      </c>
      <c r="AY2423" s="262" t="s">
        <v>156</v>
      </c>
    </row>
    <row r="2424" s="14" customFormat="1">
      <c r="A2424" s="14"/>
      <c r="B2424" s="252"/>
      <c r="C2424" s="253"/>
      <c r="D2424" s="243" t="s">
        <v>165</v>
      </c>
      <c r="E2424" s="254" t="s">
        <v>1</v>
      </c>
      <c r="F2424" s="255" t="s">
        <v>667</v>
      </c>
      <c r="G2424" s="253"/>
      <c r="H2424" s="256">
        <v>0.59999999999999998</v>
      </c>
      <c r="I2424" s="257"/>
      <c r="J2424" s="253"/>
      <c r="K2424" s="253"/>
      <c r="L2424" s="258"/>
      <c r="M2424" s="259"/>
      <c r="N2424" s="260"/>
      <c r="O2424" s="260"/>
      <c r="P2424" s="260"/>
      <c r="Q2424" s="260"/>
      <c r="R2424" s="260"/>
      <c r="S2424" s="260"/>
      <c r="T2424" s="261"/>
      <c r="U2424" s="14"/>
      <c r="V2424" s="14"/>
      <c r="W2424" s="14"/>
      <c r="X2424" s="14"/>
      <c r="Y2424" s="14"/>
      <c r="Z2424" s="14"/>
      <c r="AA2424" s="14"/>
      <c r="AB2424" s="14"/>
      <c r="AC2424" s="14"/>
      <c r="AD2424" s="14"/>
      <c r="AE2424" s="14"/>
      <c r="AT2424" s="262" t="s">
        <v>165</v>
      </c>
      <c r="AU2424" s="262" t="s">
        <v>85</v>
      </c>
      <c r="AV2424" s="14" t="s">
        <v>85</v>
      </c>
      <c r="AW2424" s="14" t="s">
        <v>32</v>
      </c>
      <c r="AX2424" s="14" t="s">
        <v>76</v>
      </c>
      <c r="AY2424" s="262" t="s">
        <v>156</v>
      </c>
    </row>
    <row r="2425" s="14" customFormat="1">
      <c r="A2425" s="14"/>
      <c r="B2425" s="252"/>
      <c r="C2425" s="253"/>
      <c r="D2425" s="243" t="s">
        <v>165</v>
      </c>
      <c r="E2425" s="254" t="s">
        <v>1</v>
      </c>
      <c r="F2425" s="255" t="s">
        <v>668</v>
      </c>
      <c r="G2425" s="253"/>
      <c r="H2425" s="256">
        <v>2.5800000000000001</v>
      </c>
      <c r="I2425" s="257"/>
      <c r="J2425" s="253"/>
      <c r="K2425" s="253"/>
      <c r="L2425" s="258"/>
      <c r="M2425" s="259"/>
      <c r="N2425" s="260"/>
      <c r="O2425" s="260"/>
      <c r="P2425" s="260"/>
      <c r="Q2425" s="260"/>
      <c r="R2425" s="260"/>
      <c r="S2425" s="260"/>
      <c r="T2425" s="261"/>
      <c r="U2425" s="14"/>
      <c r="V2425" s="14"/>
      <c r="W2425" s="14"/>
      <c r="X2425" s="14"/>
      <c r="Y2425" s="14"/>
      <c r="Z2425" s="14"/>
      <c r="AA2425" s="14"/>
      <c r="AB2425" s="14"/>
      <c r="AC2425" s="14"/>
      <c r="AD2425" s="14"/>
      <c r="AE2425" s="14"/>
      <c r="AT2425" s="262" t="s">
        <v>165</v>
      </c>
      <c r="AU2425" s="262" t="s">
        <v>85</v>
      </c>
      <c r="AV2425" s="14" t="s">
        <v>85</v>
      </c>
      <c r="AW2425" s="14" t="s">
        <v>32</v>
      </c>
      <c r="AX2425" s="14" t="s">
        <v>76</v>
      </c>
      <c r="AY2425" s="262" t="s">
        <v>156</v>
      </c>
    </row>
    <row r="2426" s="14" customFormat="1">
      <c r="A2426" s="14"/>
      <c r="B2426" s="252"/>
      <c r="C2426" s="253"/>
      <c r="D2426" s="243" t="s">
        <v>165</v>
      </c>
      <c r="E2426" s="254" t="s">
        <v>1</v>
      </c>
      <c r="F2426" s="255" t="s">
        <v>650</v>
      </c>
      <c r="G2426" s="253"/>
      <c r="H2426" s="256">
        <v>0.56299999999999994</v>
      </c>
      <c r="I2426" s="257"/>
      <c r="J2426" s="253"/>
      <c r="K2426" s="253"/>
      <c r="L2426" s="258"/>
      <c r="M2426" s="259"/>
      <c r="N2426" s="260"/>
      <c r="O2426" s="260"/>
      <c r="P2426" s="260"/>
      <c r="Q2426" s="260"/>
      <c r="R2426" s="260"/>
      <c r="S2426" s="260"/>
      <c r="T2426" s="261"/>
      <c r="U2426" s="14"/>
      <c r="V2426" s="14"/>
      <c r="W2426" s="14"/>
      <c r="X2426" s="14"/>
      <c r="Y2426" s="14"/>
      <c r="Z2426" s="14"/>
      <c r="AA2426" s="14"/>
      <c r="AB2426" s="14"/>
      <c r="AC2426" s="14"/>
      <c r="AD2426" s="14"/>
      <c r="AE2426" s="14"/>
      <c r="AT2426" s="262" t="s">
        <v>165</v>
      </c>
      <c r="AU2426" s="262" t="s">
        <v>85</v>
      </c>
      <c r="AV2426" s="14" t="s">
        <v>85</v>
      </c>
      <c r="AW2426" s="14" t="s">
        <v>32</v>
      </c>
      <c r="AX2426" s="14" t="s">
        <v>76</v>
      </c>
      <c r="AY2426" s="262" t="s">
        <v>156</v>
      </c>
    </row>
    <row r="2427" s="14" customFormat="1">
      <c r="A2427" s="14"/>
      <c r="B2427" s="252"/>
      <c r="C2427" s="253"/>
      <c r="D2427" s="243" t="s">
        <v>165</v>
      </c>
      <c r="E2427" s="254" t="s">
        <v>1</v>
      </c>
      <c r="F2427" s="255" t="s">
        <v>649</v>
      </c>
      <c r="G2427" s="253"/>
      <c r="H2427" s="256">
        <v>1.8</v>
      </c>
      <c r="I2427" s="257"/>
      <c r="J2427" s="253"/>
      <c r="K2427" s="253"/>
      <c r="L2427" s="258"/>
      <c r="M2427" s="259"/>
      <c r="N2427" s="260"/>
      <c r="O2427" s="260"/>
      <c r="P2427" s="260"/>
      <c r="Q2427" s="260"/>
      <c r="R2427" s="260"/>
      <c r="S2427" s="260"/>
      <c r="T2427" s="261"/>
      <c r="U2427" s="14"/>
      <c r="V2427" s="14"/>
      <c r="W2427" s="14"/>
      <c r="X2427" s="14"/>
      <c r="Y2427" s="14"/>
      <c r="Z2427" s="14"/>
      <c r="AA2427" s="14"/>
      <c r="AB2427" s="14"/>
      <c r="AC2427" s="14"/>
      <c r="AD2427" s="14"/>
      <c r="AE2427" s="14"/>
      <c r="AT2427" s="262" t="s">
        <v>165</v>
      </c>
      <c r="AU2427" s="262" t="s">
        <v>85</v>
      </c>
      <c r="AV2427" s="14" t="s">
        <v>85</v>
      </c>
      <c r="AW2427" s="14" t="s">
        <v>32</v>
      </c>
      <c r="AX2427" s="14" t="s">
        <v>76</v>
      </c>
      <c r="AY2427" s="262" t="s">
        <v>156</v>
      </c>
    </row>
    <row r="2428" s="13" customFormat="1">
      <c r="A2428" s="13"/>
      <c r="B2428" s="241"/>
      <c r="C2428" s="242"/>
      <c r="D2428" s="243" t="s">
        <v>165</v>
      </c>
      <c r="E2428" s="244" t="s">
        <v>1</v>
      </c>
      <c r="F2428" s="245" t="s">
        <v>269</v>
      </c>
      <c r="G2428" s="242"/>
      <c r="H2428" s="244" t="s">
        <v>1</v>
      </c>
      <c r="I2428" s="246"/>
      <c r="J2428" s="242"/>
      <c r="K2428" s="242"/>
      <c r="L2428" s="247"/>
      <c r="M2428" s="248"/>
      <c r="N2428" s="249"/>
      <c r="O2428" s="249"/>
      <c r="P2428" s="249"/>
      <c r="Q2428" s="249"/>
      <c r="R2428" s="249"/>
      <c r="S2428" s="249"/>
      <c r="T2428" s="250"/>
      <c r="U2428" s="13"/>
      <c r="V2428" s="13"/>
      <c r="W2428" s="13"/>
      <c r="X2428" s="13"/>
      <c r="Y2428" s="13"/>
      <c r="Z2428" s="13"/>
      <c r="AA2428" s="13"/>
      <c r="AB2428" s="13"/>
      <c r="AC2428" s="13"/>
      <c r="AD2428" s="13"/>
      <c r="AE2428" s="13"/>
      <c r="AT2428" s="251" t="s">
        <v>165</v>
      </c>
      <c r="AU2428" s="251" t="s">
        <v>85</v>
      </c>
      <c r="AV2428" s="13" t="s">
        <v>83</v>
      </c>
      <c r="AW2428" s="13" t="s">
        <v>32</v>
      </c>
      <c r="AX2428" s="13" t="s">
        <v>76</v>
      </c>
      <c r="AY2428" s="251" t="s">
        <v>156</v>
      </c>
    </row>
    <row r="2429" s="14" customFormat="1">
      <c r="A2429" s="14"/>
      <c r="B2429" s="252"/>
      <c r="C2429" s="253"/>
      <c r="D2429" s="243" t="s">
        <v>165</v>
      </c>
      <c r="E2429" s="254" t="s">
        <v>1</v>
      </c>
      <c r="F2429" s="255" t="s">
        <v>479</v>
      </c>
      <c r="G2429" s="253"/>
      <c r="H2429" s="256">
        <v>-3.548</v>
      </c>
      <c r="I2429" s="257"/>
      <c r="J2429" s="253"/>
      <c r="K2429" s="253"/>
      <c r="L2429" s="258"/>
      <c r="M2429" s="259"/>
      <c r="N2429" s="260"/>
      <c r="O2429" s="260"/>
      <c r="P2429" s="260"/>
      <c r="Q2429" s="260"/>
      <c r="R2429" s="260"/>
      <c r="S2429" s="260"/>
      <c r="T2429" s="261"/>
      <c r="U2429" s="14"/>
      <c r="V2429" s="14"/>
      <c r="W2429" s="14"/>
      <c r="X2429" s="14"/>
      <c r="Y2429" s="14"/>
      <c r="Z2429" s="14"/>
      <c r="AA2429" s="14"/>
      <c r="AB2429" s="14"/>
      <c r="AC2429" s="14"/>
      <c r="AD2429" s="14"/>
      <c r="AE2429" s="14"/>
      <c r="AT2429" s="262" t="s">
        <v>165</v>
      </c>
      <c r="AU2429" s="262" t="s">
        <v>85</v>
      </c>
      <c r="AV2429" s="14" t="s">
        <v>85</v>
      </c>
      <c r="AW2429" s="14" t="s">
        <v>32</v>
      </c>
      <c r="AX2429" s="14" t="s">
        <v>76</v>
      </c>
      <c r="AY2429" s="262" t="s">
        <v>156</v>
      </c>
    </row>
    <row r="2430" s="14" customFormat="1">
      <c r="A2430" s="14"/>
      <c r="B2430" s="252"/>
      <c r="C2430" s="253"/>
      <c r="D2430" s="243" t="s">
        <v>165</v>
      </c>
      <c r="E2430" s="254" t="s">
        <v>1</v>
      </c>
      <c r="F2430" s="255" t="s">
        <v>669</v>
      </c>
      <c r="G2430" s="253"/>
      <c r="H2430" s="256">
        <v>-5</v>
      </c>
      <c r="I2430" s="257"/>
      <c r="J2430" s="253"/>
      <c r="K2430" s="253"/>
      <c r="L2430" s="258"/>
      <c r="M2430" s="259"/>
      <c r="N2430" s="260"/>
      <c r="O2430" s="260"/>
      <c r="P2430" s="260"/>
      <c r="Q2430" s="260"/>
      <c r="R2430" s="260"/>
      <c r="S2430" s="260"/>
      <c r="T2430" s="261"/>
      <c r="U2430" s="14"/>
      <c r="V2430" s="14"/>
      <c r="W2430" s="14"/>
      <c r="X2430" s="14"/>
      <c r="Y2430" s="14"/>
      <c r="Z2430" s="14"/>
      <c r="AA2430" s="14"/>
      <c r="AB2430" s="14"/>
      <c r="AC2430" s="14"/>
      <c r="AD2430" s="14"/>
      <c r="AE2430" s="14"/>
      <c r="AT2430" s="262" t="s">
        <v>165</v>
      </c>
      <c r="AU2430" s="262" t="s">
        <v>85</v>
      </c>
      <c r="AV2430" s="14" t="s">
        <v>85</v>
      </c>
      <c r="AW2430" s="14" t="s">
        <v>32</v>
      </c>
      <c r="AX2430" s="14" t="s">
        <v>76</v>
      </c>
      <c r="AY2430" s="262" t="s">
        <v>156</v>
      </c>
    </row>
    <row r="2431" s="14" customFormat="1">
      <c r="A2431" s="14"/>
      <c r="B2431" s="252"/>
      <c r="C2431" s="253"/>
      <c r="D2431" s="243" t="s">
        <v>165</v>
      </c>
      <c r="E2431" s="254" t="s">
        <v>1</v>
      </c>
      <c r="F2431" s="255" t="s">
        <v>480</v>
      </c>
      <c r="G2431" s="253"/>
      <c r="H2431" s="256">
        <v>-3.6000000000000001</v>
      </c>
      <c r="I2431" s="257"/>
      <c r="J2431" s="253"/>
      <c r="K2431" s="253"/>
      <c r="L2431" s="258"/>
      <c r="M2431" s="259"/>
      <c r="N2431" s="260"/>
      <c r="O2431" s="260"/>
      <c r="P2431" s="260"/>
      <c r="Q2431" s="260"/>
      <c r="R2431" s="260"/>
      <c r="S2431" s="260"/>
      <c r="T2431" s="261"/>
      <c r="U2431" s="14"/>
      <c r="V2431" s="14"/>
      <c r="W2431" s="14"/>
      <c r="X2431" s="14"/>
      <c r="Y2431" s="14"/>
      <c r="Z2431" s="14"/>
      <c r="AA2431" s="14"/>
      <c r="AB2431" s="14"/>
      <c r="AC2431" s="14"/>
      <c r="AD2431" s="14"/>
      <c r="AE2431" s="14"/>
      <c r="AT2431" s="262" t="s">
        <v>165</v>
      </c>
      <c r="AU2431" s="262" t="s">
        <v>85</v>
      </c>
      <c r="AV2431" s="14" t="s">
        <v>85</v>
      </c>
      <c r="AW2431" s="14" t="s">
        <v>32</v>
      </c>
      <c r="AX2431" s="14" t="s">
        <v>76</v>
      </c>
      <c r="AY2431" s="262" t="s">
        <v>156</v>
      </c>
    </row>
    <row r="2432" s="14" customFormat="1">
      <c r="A2432" s="14"/>
      <c r="B2432" s="252"/>
      <c r="C2432" s="253"/>
      <c r="D2432" s="243" t="s">
        <v>165</v>
      </c>
      <c r="E2432" s="254" t="s">
        <v>1</v>
      </c>
      <c r="F2432" s="255" t="s">
        <v>671</v>
      </c>
      <c r="G2432" s="253"/>
      <c r="H2432" s="256">
        <v>-6.4500000000000002</v>
      </c>
      <c r="I2432" s="257"/>
      <c r="J2432" s="253"/>
      <c r="K2432" s="253"/>
      <c r="L2432" s="258"/>
      <c r="M2432" s="259"/>
      <c r="N2432" s="260"/>
      <c r="O2432" s="260"/>
      <c r="P2432" s="260"/>
      <c r="Q2432" s="260"/>
      <c r="R2432" s="260"/>
      <c r="S2432" s="260"/>
      <c r="T2432" s="261"/>
      <c r="U2432" s="14"/>
      <c r="V2432" s="14"/>
      <c r="W2432" s="14"/>
      <c r="X2432" s="14"/>
      <c r="Y2432" s="14"/>
      <c r="Z2432" s="14"/>
      <c r="AA2432" s="14"/>
      <c r="AB2432" s="14"/>
      <c r="AC2432" s="14"/>
      <c r="AD2432" s="14"/>
      <c r="AE2432" s="14"/>
      <c r="AT2432" s="262" t="s">
        <v>165</v>
      </c>
      <c r="AU2432" s="262" t="s">
        <v>85</v>
      </c>
      <c r="AV2432" s="14" t="s">
        <v>85</v>
      </c>
      <c r="AW2432" s="14" t="s">
        <v>32</v>
      </c>
      <c r="AX2432" s="14" t="s">
        <v>76</v>
      </c>
      <c r="AY2432" s="262" t="s">
        <v>156</v>
      </c>
    </row>
    <row r="2433" s="13" customFormat="1">
      <c r="A2433" s="13"/>
      <c r="B2433" s="241"/>
      <c r="C2433" s="242"/>
      <c r="D2433" s="243" t="s">
        <v>165</v>
      </c>
      <c r="E2433" s="244" t="s">
        <v>1</v>
      </c>
      <c r="F2433" s="245" t="s">
        <v>190</v>
      </c>
      <c r="G2433" s="242"/>
      <c r="H2433" s="244" t="s">
        <v>1</v>
      </c>
      <c r="I2433" s="246"/>
      <c r="J2433" s="242"/>
      <c r="K2433" s="242"/>
      <c r="L2433" s="247"/>
      <c r="M2433" s="248"/>
      <c r="N2433" s="249"/>
      <c r="O2433" s="249"/>
      <c r="P2433" s="249"/>
      <c r="Q2433" s="249"/>
      <c r="R2433" s="249"/>
      <c r="S2433" s="249"/>
      <c r="T2433" s="250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T2433" s="251" t="s">
        <v>165</v>
      </c>
      <c r="AU2433" s="251" t="s">
        <v>85</v>
      </c>
      <c r="AV2433" s="13" t="s">
        <v>83</v>
      </c>
      <c r="AW2433" s="13" t="s">
        <v>32</v>
      </c>
      <c r="AX2433" s="13" t="s">
        <v>76</v>
      </c>
      <c r="AY2433" s="251" t="s">
        <v>156</v>
      </c>
    </row>
    <row r="2434" s="14" customFormat="1">
      <c r="A2434" s="14"/>
      <c r="B2434" s="252"/>
      <c r="C2434" s="253"/>
      <c r="D2434" s="243" t="s">
        <v>165</v>
      </c>
      <c r="E2434" s="254" t="s">
        <v>1</v>
      </c>
      <c r="F2434" s="255" t="s">
        <v>1871</v>
      </c>
      <c r="G2434" s="253"/>
      <c r="H2434" s="256">
        <v>8.1899999999999995</v>
      </c>
      <c r="I2434" s="257"/>
      <c r="J2434" s="253"/>
      <c r="K2434" s="253"/>
      <c r="L2434" s="258"/>
      <c r="M2434" s="259"/>
      <c r="N2434" s="260"/>
      <c r="O2434" s="260"/>
      <c r="P2434" s="260"/>
      <c r="Q2434" s="260"/>
      <c r="R2434" s="260"/>
      <c r="S2434" s="260"/>
      <c r="T2434" s="261"/>
      <c r="U2434" s="14"/>
      <c r="V2434" s="14"/>
      <c r="W2434" s="14"/>
      <c r="X2434" s="14"/>
      <c r="Y2434" s="14"/>
      <c r="Z2434" s="14"/>
      <c r="AA2434" s="14"/>
      <c r="AB2434" s="14"/>
      <c r="AC2434" s="14"/>
      <c r="AD2434" s="14"/>
      <c r="AE2434" s="14"/>
      <c r="AT2434" s="262" t="s">
        <v>165</v>
      </c>
      <c r="AU2434" s="262" t="s">
        <v>85</v>
      </c>
      <c r="AV2434" s="14" t="s">
        <v>85</v>
      </c>
      <c r="AW2434" s="14" t="s">
        <v>32</v>
      </c>
      <c r="AX2434" s="14" t="s">
        <v>76</v>
      </c>
      <c r="AY2434" s="262" t="s">
        <v>156</v>
      </c>
    </row>
    <row r="2435" s="14" customFormat="1">
      <c r="A2435" s="14"/>
      <c r="B2435" s="252"/>
      <c r="C2435" s="253"/>
      <c r="D2435" s="243" t="s">
        <v>165</v>
      </c>
      <c r="E2435" s="254" t="s">
        <v>1</v>
      </c>
      <c r="F2435" s="255" t="s">
        <v>1872</v>
      </c>
      <c r="G2435" s="253"/>
      <c r="H2435" s="256">
        <v>7.6059999999999999</v>
      </c>
      <c r="I2435" s="257"/>
      <c r="J2435" s="253"/>
      <c r="K2435" s="253"/>
      <c r="L2435" s="258"/>
      <c r="M2435" s="259"/>
      <c r="N2435" s="260"/>
      <c r="O2435" s="260"/>
      <c r="P2435" s="260"/>
      <c r="Q2435" s="260"/>
      <c r="R2435" s="260"/>
      <c r="S2435" s="260"/>
      <c r="T2435" s="261"/>
      <c r="U2435" s="14"/>
      <c r="V2435" s="14"/>
      <c r="W2435" s="14"/>
      <c r="X2435" s="14"/>
      <c r="Y2435" s="14"/>
      <c r="Z2435" s="14"/>
      <c r="AA2435" s="14"/>
      <c r="AB2435" s="14"/>
      <c r="AC2435" s="14"/>
      <c r="AD2435" s="14"/>
      <c r="AE2435" s="14"/>
      <c r="AT2435" s="262" t="s">
        <v>165</v>
      </c>
      <c r="AU2435" s="262" t="s">
        <v>85</v>
      </c>
      <c r="AV2435" s="14" t="s">
        <v>85</v>
      </c>
      <c r="AW2435" s="14" t="s">
        <v>32</v>
      </c>
      <c r="AX2435" s="14" t="s">
        <v>76</v>
      </c>
      <c r="AY2435" s="262" t="s">
        <v>156</v>
      </c>
    </row>
    <row r="2436" s="14" customFormat="1">
      <c r="A2436" s="14"/>
      <c r="B2436" s="252"/>
      <c r="C2436" s="253"/>
      <c r="D2436" s="243" t="s">
        <v>165</v>
      </c>
      <c r="E2436" s="254" t="s">
        <v>1</v>
      </c>
      <c r="F2436" s="255" t="s">
        <v>1873</v>
      </c>
      <c r="G2436" s="253"/>
      <c r="H2436" s="256">
        <v>8.6099999999999994</v>
      </c>
      <c r="I2436" s="257"/>
      <c r="J2436" s="253"/>
      <c r="K2436" s="253"/>
      <c r="L2436" s="258"/>
      <c r="M2436" s="259"/>
      <c r="N2436" s="260"/>
      <c r="O2436" s="260"/>
      <c r="P2436" s="260"/>
      <c r="Q2436" s="260"/>
      <c r="R2436" s="260"/>
      <c r="S2436" s="260"/>
      <c r="T2436" s="261"/>
      <c r="U2436" s="14"/>
      <c r="V2436" s="14"/>
      <c r="W2436" s="14"/>
      <c r="X2436" s="14"/>
      <c r="Y2436" s="14"/>
      <c r="Z2436" s="14"/>
      <c r="AA2436" s="14"/>
      <c r="AB2436" s="14"/>
      <c r="AC2436" s="14"/>
      <c r="AD2436" s="14"/>
      <c r="AE2436" s="14"/>
      <c r="AT2436" s="262" t="s">
        <v>165</v>
      </c>
      <c r="AU2436" s="262" t="s">
        <v>85</v>
      </c>
      <c r="AV2436" s="14" t="s">
        <v>85</v>
      </c>
      <c r="AW2436" s="14" t="s">
        <v>32</v>
      </c>
      <c r="AX2436" s="14" t="s">
        <v>76</v>
      </c>
      <c r="AY2436" s="262" t="s">
        <v>156</v>
      </c>
    </row>
    <row r="2437" s="14" customFormat="1">
      <c r="A2437" s="14"/>
      <c r="B2437" s="252"/>
      <c r="C2437" s="253"/>
      <c r="D2437" s="243" t="s">
        <v>165</v>
      </c>
      <c r="E2437" s="254" t="s">
        <v>1</v>
      </c>
      <c r="F2437" s="255" t="s">
        <v>675</v>
      </c>
      <c r="G2437" s="253"/>
      <c r="H2437" s="256">
        <v>0.41999999999999998</v>
      </c>
      <c r="I2437" s="257"/>
      <c r="J2437" s="253"/>
      <c r="K2437" s="253"/>
      <c r="L2437" s="258"/>
      <c r="M2437" s="259"/>
      <c r="N2437" s="260"/>
      <c r="O2437" s="260"/>
      <c r="P2437" s="260"/>
      <c r="Q2437" s="260"/>
      <c r="R2437" s="260"/>
      <c r="S2437" s="260"/>
      <c r="T2437" s="261"/>
      <c r="U2437" s="14"/>
      <c r="V2437" s="14"/>
      <c r="W2437" s="14"/>
      <c r="X2437" s="14"/>
      <c r="Y2437" s="14"/>
      <c r="Z2437" s="14"/>
      <c r="AA2437" s="14"/>
      <c r="AB2437" s="14"/>
      <c r="AC2437" s="14"/>
      <c r="AD2437" s="14"/>
      <c r="AE2437" s="14"/>
      <c r="AT2437" s="262" t="s">
        <v>165</v>
      </c>
      <c r="AU2437" s="262" t="s">
        <v>85</v>
      </c>
      <c r="AV2437" s="14" t="s">
        <v>85</v>
      </c>
      <c r="AW2437" s="14" t="s">
        <v>32</v>
      </c>
      <c r="AX2437" s="14" t="s">
        <v>76</v>
      </c>
      <c r="AY2437" s="262" t="s">
        <v>156</v>
      </c>
    </row>
    <row r="2438" s="13" customFormat="1">
      <c r="A2438" s="13"/>
      <c r="B2438" s="241"/>
      <c r="C2438" s="242"/>
      <c r="D2438" s="243" t="s">
        <v>165</v>
      </c>
      <c r="E2438" s="244" t="s">
        <v>1</v>
      </c>
      <c r="F2438" s="245" t="s">
        <v>266</v>
      </c>
      <c r="G2438" s="242"/>
      <c r="H2438" s="244" t="s">
        <v>1</v>
      </c>
      <c r="I2438" s="246"/>
      <c r="J2438" s="242"/>
      <c r="K2438" s="242"/>
      <c r="L2438" s="247"/>
      <c r="M2438" s="248"/>
      <c r="N2438" s="249"/>
      <c r="O2438" s="249"/>
      <c r="P2438" s="249"/>
      <c r="Q2438" s="249"/>
      <c r="R2438" s="249"/>
      <c r="S2438" s="249"/>
      <c r="T2438" s="250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T2438" s="251" t="s">
        <v>165</v>
      </c>
      <c r="AU2438" s="251" t="s">
        <v>85</v>
      </c>
      <c r="AV2438" s="13" t="s">
        <v>83</v>
      </c>
      <c r="AW2438" s="13" t="s">
        <v>32</v>
      </c>
      <c r="AX2438" s="13" t="s">
        <v>76</v>
      </c>
      <c r="AY2438" s="251" t="s">
        <v>156</v>
      </c>
    </row>
    <row r="2439" s="14" customFormat="1">
      <c r="A2439" s="14"/>
      <c r="B2439" s="252"/>
      <c r="C2439" s="253"/>
      <c r="D2439" s="243" t="s">
        <v>165</v>
      </c>
      <c r="E2439" s="254" t="s">
        <v>1</v>
      </c>
      <c r="F2439" s="255" t="s">
        <v>676</v>
      </c>
      <c r="G2439" s="253"/>
      <c r="H2439" s="256">
        <v>0.495</v>
      </c>
      <c r="I2439" s="257"/>
      <c r="J2439" s="253"/>
      <c r="K2439" s="253"/>
      <c r="L2439" s="258"/>
      <c r="M2439" s="259"/>
      <c r="N2439" s="260"/>
      <c r="O2439" s="260"/>
      <c r="P2439" s="260"/>
      <c r="Q2439" s="260"/>
      <c r="R2439" s="260"/>
      <c r="S2439" s="260"/>
      <c r="T2439" s="261"/>
      <c r="U2439" s="14"/>
      <c r="V2439" s="14"/>
      <c r="W2439" s="14"/>
      <c r="X2439" s="14"/>
      <c r="Y2439" s="14"/>
      <c r="Z2439" s="14"/>
      <c r="AA2439" s="14"/>
      <c r="AB2439" s="14"/>
      <c r="AC2439" s="14"/>
      <c r="AD2439" s="14"/>
      <c r="AE2439" s="14"/>
      <c r="AT2439" s="262" t="s">
        <v>165</v>
      </c>
      <c r="AU2439" s="262" t="s">
        <v>85</v>
      </c>
      <c r="AV2439" s="14" t="s">
        <v>85</v>
      </c>
      <c r="AW2439" s="14" t="s">
        <v>32</v>
      </c>
      <c r="AX2439" s="14" t="s">
        <v>76</v>
      </c>
      <c r="AY2439" s="262" t="s">
        <v>156</v>
      </c>
    </row>
    <row r="2440" s="14" customFormat="1">
      <c r="A2440" s="14"/>
      <c r="B2440" s="252"/>
      <c r="C2440" s="253"/>
      <c r="D2440" s="243" t="s">
        <v>165</v>
      </c>
      <c r="E2440" s="254" t="s">
        <v>1</v>
      </c>
      <c r="F2440" s="255" t="s">
        <v>677</v>
      </c>
      <c r="G2440" s="253"/>
      <c r="H2440" s="256">
        <v>1.29</v>
      </c>
      <c r="I2440" s="257"/>
      <c r="J2440" s="253"/>
      <c r="K2440" s="253"/>
      <c r="L2440" s="258"/>
      <c r="M2440" s="259"/>
      <c r="N2440" s="260"/>
      <c r="O2440" s="260"/>
      <c r="P2440" s="260"/>
      <c r="Q2440" s="260"/>
      <c r="R2440" s="260"/>
      <c r="S2440" s="260"/>
      <c r="T2440" s="261"/>
      <c r="U2440" s="14"/>
      <c r="V2440" s="14"/>
      <c r="W2440" s="14"/>
      <c r="X2440" s="14"/>
      <c r="Y2440" s="14"/>
      <c r="Z2440" s="14"/>
      <c r="AA2440" s="14"/>
      <c r="AB2440" s="14"/>
      <c r="AC2440" s="14"/>
      <c r="AD2440" s="14"/>
      <c r="AE2440" s="14"/>
      <c r="AT2440" s="262" t="s">
        <v>165</v>
      </c>
      <c r="AU2440" s="262" t="s">
        <v>85</v>
      </c>
      <c r="AV2440" s="14" t="s">
        <v>85</v>
      </c>
      <c r="AW2440" s="14" t="s">
        <v>32</v>
      </c>
      <c r="AX2440" s="14" t="s">
        <v>76</v>
      </c>
      <c r="AY2440" s="262" t="s">
        <v>156</v>
      </c>
    </row>
    <row r="2441" s="13" customFormat="1">
      <c r="A2441" s="13"/>
      <c r="B2441" s="241"/>
      <c r="C2441" s="242"/>
      <c r="D2441" s="243" t="s">
        <v>165</v>
      </c>
      <c r="E2441" s="244" t="s">
        <v>1</v>
      </c>
      <c r="F2441" s="245" t="s">
        <v>269</v>
      </c>
      <c r="G2441" s="242"/>
      <c r="H2441" s="244" t="s">
        <v>1</v>
      </c>
      <c r="I2441" s="246"/>
      <c r="J2441" s="242"/>
      <c r="K2441" s="242"/>
      <c r="L2441" s="247"/>
      <c r="M2441" s="248"/>
      <c r="N2441" s="249"/>
      <c r="O2441" s="249"/>
      <c r="P2441" s="249"/>
      <c r="Q2441" s="249"/>
      <c r="R2441" s="249"/>
      <c r="S2441" s="249"/>
      <c r="T2441" s="250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T2441" s="251" t="s">
        <v>165</v>
      </c>
      <c r="AU2441" s="251" t="s">
        <v>85</v>
      </c>
      <c r="AV2441" s="13" t="s">
        <v>83</v>
      </c>
      <c r="AW2441" s="13" t="s">
        <v>32</v>
      </c>
      <c r="AX2441" s="13" t="s">
        <v>76</v>
      </c>
      <c r="AY2441" s="251" t="s">
        <v>156</v>
      </c>
    </row>
    <row r="2442" s="14" customFormat="1">
      <c r="A2442" s="14"/>
      <c r="B2442" s="252"/>
      <c r="C2442" s="253"/>
      <c r="D2442" s="243" t="s">
        <v>165</v>
      </c>
      <c r="E2442" s="254" t="s">
        <v>1</v>
      </c>
      <c r="F2442" s="255" t="s">
        <v>479</v>
      </c>
      <c r="G2442" s="253"/>
      <c r="H2442" s="256">
        <v>-3.548</v>
      </c>
      <c r="I2442" s="257"/>
      <c r="J2442" s="253"/>
      <c r="K2442" s="253"/>
      <c r="L2442" s="258"/>
      <c r="M2442" s="259"/>
      <c r="N2442" s="260"/>
      <c r="O2442" s="260"/>
      <c r="P2442" s="260"/>
      <c r="Q2442" s="260"/>
      <c r="R2442" s="260"/>
      <c r="S2442" s="260"/>
      <c r="T2442" s="261"/>
      <c r="U2442" s="14"/>
      <c r="V2442" s="14"/>
      <c r="W2442" s="14"/>
      <c r="X2442" s="14"/>
      <c r="Y2442" s="14"/>
      <c r="Z2442" s="14"/>
      <c r="AA2442" s="14"/>
      <c r="AB2442" s="14"/>
      <c r="AC2442" s="14"/>
      <c r="AD2442" s="14"/>
      <c r="AE2442" s="14"/>
      <c r="AT2442" s="262" t="s">
        <v>165</v>
      </c>
      <c r="AU2442" s="262" t="s">
        <v>85</v>
      </c>
      <c r="AV2442" s="14" t="s">
        <v>85</v>
      </c>
      <c r="AW2442" s="14" t="s">
        <v>32</v>
      </c>
      <c r="AX2442" s="14" t="s">
        <v>76</v>
      </c>
      <c r="AY2442" s="262" t="s">
        <v>156</v>
      </c>
    </row>
    <row r="2443" s="15" customFormat="1">
      <c r="A2443" s="15"/>
      <c r="B2443" s="263"/>
      <c r="C2443" s="264"/>
      <c r="D2443" s="243" t="s">
        <v>165</v>
      </c>
      <c r="E2443" s="265" t="s">
        <v>1</v>
      </c>
      <c r="F2443" s="266" t="s">
        <v>168</v>
      </c>
      <c r="G2443" s="264"/>
      <c r="H2443" s="267">
        <v>504.76100000000008</v>
      </c>
      <c r="I2443" s="268"/>
      <c r="J2443" s="264"/>
      <c r="K2443" s="264"/>
      <c r="L2443" s="269"/>
      <c r="M2443" s="274"/>
      <c r="N2443" s="275"/>
      <c r="O2443" s="275"/>
      <c r="P2443" s="275"/>
      <c r="Q2443" s="275"/>
      <c r="R2443" s="275"/>
      <c r="S2443" s="275"/>
      <c r="T2443" s="276"/>
      <c r="U2443" s="15"/>
      <c r="V2443" s="15"/>
      <c r="W2443" s="15"/>
      <c r="X2443" s="15"/>
      <c r="Y2443" s="15"/>
      <c r="Z2443" s="15"/>
      <c r="AA2443" s="15"/>
      <c r="AB2443" s="15"/>
      <c r="AC2443" s="15"/>
      <c r="AD2443" s="15"/>
      <c r="AE2443" s="15"/>
      <c r="AT2443" s="273" t="s">
        <v>165</v>
      </c>
      <c r="AU2443" s="273" t="s">
        <v>85</v>
      </c>
      <c r="AV2443" s="15" t="s">
        <v>163</v>
      </c>
      <c r="AW2443" s="15" t="s">
        <v>32</v>
      </c>
      <c r="AX2443" s="15" t="s">
        <v>83</v>
      </c>
      <c r="AY2443" s="273" t="s">
        <v>156</v>
      </c>
    </row>
    <row r="2444" s="2" customFormat="1" ht="6.96" customHeight="1">
      <c r="A2444" s="38"/>
      <c r="B2444" s="66"/>
      <c r="C2444" s="67"/>
      <c r="D2444" s="67"/>
      <c r="E2444" s="67"/>
      <c r="F2444" s="67"/>
      <c r="G2444" s="67"/>
      <c r="H2444" s="67"/>
      <c r="I2444" s="67"/>
      <c r="J2444" s="67"/>
      <c r="K2444" s="67"/>
      <c r="L2444" s="44"/>
      <c r="M2444" s="38"/>
      <c r="O2444" s="38"/>
      <c r="P2444" s="38"/>
      <c r="Q2444" s="38"/>
      <c r="R2444" s="38"/>
      <c r="S2444" s="38"/>
      <c r="T2444" s="38"/>
      <c r="U2444" s="38"/>
      <c r="V2444" s="38"/>
      <c r="W2444" s="38"/>
      <c r="X2444" s="38"/>
      <c r="Y2444" s="38"/>
      <c r="Z2444" s="38"/>
      <c r="AA2444" s="38"/>
      <c r="AB2444" s="38"/>
      <c r="AC2444" s="38"/>
      <c r="AD2444" s="38"/>
      <c r="AE2444" s="38"/>
    </row>
  </sheetData>
  <sheetProtection sheet="1" autoFilter="0" formatColumns="0" formatRows="0" objects="1" scenarios="1" spinCount="100000" saltValue="qLio57mMcxoJ5IwVF+PCrS9HGZXcE6ag9HTz3tv2YA1MAVaToY05mNRcAW0c4z5HoQkn+dQG9LBg6XCvsi6m0Q==" hashValue="MhBz8Z3Fc5rFdzXirX3toMphHkw7aW20HV2L3Z8pAjli2j9/vsRTiT1bfr1NSsL0gv33ggX12KKJO6egJ5Z+7Q==" algorithmName="SHA-512" password="C613"/>
  <autoFilter ref="C141:K24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1878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ROUND((SUM(BE127:BE173)),  2)</f>
        <v>0</v>
      </c>
      <c r="G35" s="38"/>
      <c r="H35" s="38"/>
      <c r="I35" s="164">
        <v>0.20999999999999999</v>
      </c>
      <c r="J35" s="163">
        <f>ROUND(((SUM(BE127:BE173))*I35),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ROUND((SUM(BF127:BF173)),  2)</f>
        <v>0</v>
      </c>
      <c r="G36" s="38"/>
      <c r="H36" s="38"/>
      <c r="I36" s="164">
        <v>0.12</v>
      </c>
      <c r="J36" s="163">
        <f>ROUND(((SUM(BF127:BF173))*I36),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ROUND((SUM(BG127:BG173)),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ROUND((SUM(BH127:BH173)),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ROUND((SUM(BI127:BI173)),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SO03 - Zdravotechnika 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132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133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134</v>
      </c>
      <c r="E101" s="196"/>
      <c r="F101" s="196"/>
      <c r="G101" s="196"/>
      <c r="H101" s="196"/>
      <c r="I101" s="196"/>
      <c r="J101" s="197">
        <f>J132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135</v>
      </c>
      <c r="E102" s="191"/>
      <c r="F102" s="191"/>
      <c r="G102" s="191"/>
      <c r="H102" s="191"/>
      <c r="I102" s="191"/>
      <c r="J102" s="192">
        <f>J139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285</v>
      </c>
      <c r="E103" s="196"/>
      <c r="F103" s="196"/>
      <c r="G103" s="196"/>
      <c r="H103" s="196"/>
      <c r="I103" s="196"/>
      <c r="J103" s="197">
        <f>J140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1879</v>
      </c>
      <c r="E104" s="196"/>
      <c r="F104" s="196"/>
      <c r="G104" s="196"/>
      <c r="H104" s="196"/>
      <c r="I104" s="196"/>
      <c r="J104" s="197">
        <f>J159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1880</v>
      </c>
      <c r="E105" s="191"/>
      <c r="F105" s="191"/>
      <c r="G105" s="191"/>
      <c r="H105" s="191"/>
      <c r="I105" s="191"/>
      <c r="J105" s="192">
        <f>J172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3" t="str">
        <f>E7</f>
        <v>Základní škola Žebrák - rozšíření kapacity IV. Etapa - nástavba a přístavba pavilonu č. 5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123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124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125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SO03 - Zdravotechnika - primárně způsobilé nákaldy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Žebrák</v>
      </c>
      <c r="G121" s="40"/>
      <c r="H121" s="40"/>
      <c r="I121" s="32" t="s">
        <v>22</v>
      </c>
      <c r="J121" s="79" t="str">
        <f>IF(J14="","",J14)</f>
        <v>12. 3. 2025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E17</f>
        <v>Město Žebrák</v>
      </c>
      <c r="G123" s="40"/>
      <c r="H123" s="40"/>
      <c r="I123" s="32" t="s">
        <v>30</v>
      </c>
      <c r="J123" s="36" t="str">
        <f>E23</f>
        <v>Spektra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142</v>
      </c>
      <c r="D126" s="202" t="s">
        <v>61</v>
      </c>
      <c r="E126" s="202" t="s">
        <v>57</v>
      </c>
      <c r="F126" s="202" t="s">
        <v>58</v>
      </c>
      <c r="G126" s="202" t="s">
        <v>143</v>
      </c>
      <c r="H126" s="202" t="s">
        <v>144</v>
      </c>
      <c r="I126" s="202" t="s">
        <v>145</v>
      </c>
      <c r="J126" s="203" t="s">
        <v>129</v>
      </c>
      <c r="K126" s="204" t="s">
        <v>146</v>
      </c>
      <c r="L126" s="205"/>
      <c r="M126" s="100" t="s">
        <v>1</v>
      </c>
      <c r="N126" s="101" t="s">
        <v>40</v>
      </c>
      <c r="O126" s="101" t="s">
        <v>147</v>
      </c>
      <c r="P126" s="101" t="s">
        <v>148</v>
      </c>
      <c r="Q126" s="101" t="s">
        <v>149</v>
      </c>
      <c r="R126" s="101" t="s">
        <v>150</v>
      </c>
      <c r="S126" s="101" t="s">
        <v>151</v>
      </c>
      <c r="T126" s="102" t="s">
        <v>152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153</v>
      </c>
      <c r="D127" s="40"/>
      <c r="E127" s="40"/>
      <c r="F127" s="40"/>
      <c r="G127" s="40"/>
      <c r="H127" s="40"/>
      <c r="I127" s="40"/>
      <c r="J127" s="206">
        <f>BK127</f>
        <v>0</v>
      </c>
      <c r="K127" s="40"/>
      <c r="L127" s="44"/>
      <c r="M127" s="103"/>
      <c r="N127" s="207"/>
      <c r="O127" s="104"/>
      <c r="P127" s="208">
        <f>P128+P139+P172</f>
        <v>0</v>
      </c>
      <c r="Q127" s="104"/>
      <c r="R127" s="208">
        <f>R128+R139+R172</f>
        <v>0.0030000000000000001</v>
      </c>
      <c r="S127" s="104"/>
      <c r="T127" s="209">
        <f>T128+T139+T172</f>
        <v>0.81640000000000001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131</v>
      </c>
      <c r="BK127" s="210">
        <f>BK128+BK139+BK172</f>
        <v>0</v>
      </c>
    </row>
    <row r="128" s="12" customFormat="1" ht="25.92" customHeight="1">
      <c r="A128" s="12"/>
      <c r="B128" s="211"/>
      <c r="C128" s="212"/>
      <c r="D128" s="213" t="s">
        <v>75</v>
      </c>
      <c r="E128" s="214" t="s">
        <v>154</v>
      </c>
      <c r="F128" s="214" t="s">
        <v>155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P129+P132</f>
        <v>0</v>
      </c>
      <c r="Q128" s="219"/>
      <c r="R128" s="220">
        <f>R129+R132</f>
        <v>0</v>
      </c>
      <c r="S128" s="219"/>
      <c r="T128" s="221">
        <f>T129+T132</f>
        <v>0.81640000000000001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83</v>
      </c>
      <c r="AT128" s="223" t="s">
        <v>75</v>
      </c>
      <c r="AU128" s="223" t="s">
        <v>76</v>
      </c>
      <c r="AY128" s="222" t="s">
        <v>156</v>
      </c>
      <c r="BK128" s="224">
        <f>BK129+BK132</f>
        <v>0</v>
      </c>
    </row>
    <row r="129" s="12" customFormat="1" ht="22.8" customHeight="1">
      <c r="A129" s="12"/>
      <c r="B129" s="211"/>
      <c r="C129" s="212"/>
      <c r="D129" s="213" t="s">
        <v>75</v>
      </c>
      <c r="E129" s="225" t="s">
        <v>157</v>
      </c>
      <c r="F129" s="225" t="s">
        <v>158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SUM(P130:P131)</f>
        <v>0</v>
      </c>
      <c r="Q129" s="219"/>
      <c r="R129" s="220">
        <f>SUM(R130:R131)</f>
        <v>0</v>
      </c>
      <c r="S129" s="219"/>
      <c r="T129" s="221">
        <f>SUM(T130:T131)</f>
        <v>0.81640000000000001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83</v>
      </c>
      <c r="AT129" s="223" t="s">
        <v>75</v>
      </c>
      <c r="AU129" s="223" t="s">
        <v>83</v>
      </c>
      <c r="AY129" s="222" t="s">
        <v>156</v>
      </c>
      <c r="BK129" s="224">
        <f>SUM(BK130:BK131)</f>
        <v>0</v>
      </c>
    </row>
    <row r="130" s="2" customFormat="1" ht="24.15" customHeight="1">
      <c r="A130" s="38"/>
      <c r="B130" s="39"/>
      <c r="C130" s="227" t="s">
        <v>83</v>
      </c>
      <c r="D130" s="227" t="s">
        <v>159</v>
      </c>
      <c r="E130" s="228" t="s">
        <v>1881</v>
      </c>
      <c r="F130" s="229" t="s">
        <v>1882</v>
      </c>
      <c r="G130" s="230" t="s">
        <v>235</v>
      </c>
      <c r="H130" s="231">
        <v>18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0.0089999999999999993</v>
      </c>
      <c r="T130" s="238">
        <f>S130*H130</f>
        <v>0.16199999999999998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163</v>
      </c>
      <c r="AT130" s="239" t="s">
        <v>159</v>
      </c>
      <c r="AU130" s="239" t="s">
        <v>85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163</v>
      </c>
      <c r="BM130" s="239" t="s">
        <v>1883</v>
      </c>
    </row>
    <row r="131" s="2" customFormat="1" ht="24.15" customHeight="1">
      <c r="A131" s="38"/>
      <c r="B131" s="39"/>
      <c r="C131" s="227" t="s">
        <v>85</v>
      </c>
      <c r="D131" s="227" t="s">
        <v>159</v>
      </c>
      <c r="E131" s="228" t="s">
        <v>1884</v>
      </c>
      <c r="F131" s="229" t="s">
        <v>1885</v>
      </c>
      <c r="G131" s="230" t="s">
        <v>235</v>
      </c>
      <c r="H131" s="231">
        <v>16.359999999999999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0.040000000000000001</v>
      </c>
      <c r="T131" s="238">
        <f>S131*H131</f>
        <v>0.65439999999999998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163</v>
      </c>
      <c r="AT131" s="239" t="s">
        <v>159</v>
      </c>
      <c r="AU131" s="239" t="s">
        <v>85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163</v>
      </c>
      <c r="BM131" s="239" t="s">
        <v>1886</v>
      </c>
    </row>
    <row r="132" s="12" customFormat="1" ht="22.8" customHeight="1">
      <c r="A132" s="12"/>
      <c r="B132" s="211"/>
      <c r="C132" s="212"/>
      <c r="D132" s="213" t="s">
        <v>75</v>
      </c>
      <c r="E132" s="225" t="s">
        <v>195</v>
      </c>
      <c r="F132" s="225" t="s">
        <v>196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SUM(P133:P138)</f>
        <v>0</v>
      </c>
      <c r="Q132" s="219"/>
      <c r="R132" s="220">
        <f>SUM(R133:R138)</f>
        <v>0</v>
      </c>
      <c r="S132" s="219"/>
      <c r="T132" s="221">
        <f>SUM(T133:T138)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83</v>
      </c>
      <c r="AT132" s="223" t="s">
        <v>75</v>
      </c>
      <c r="AU132" s="223" t="s">
        <v>83</v>
      </c>
      <c r="AY132" s="222" t="s">
        <v>156</v>
      </c>
      <c r="BK132" s="224">
        <f>SUM(BK133:BK138)</f>
        <v>0</v>
      </c>
    </row>
    <row r="133" s="2" customFormat="1" ht="24.15" customHeight="1">
      <c r="A133" s="38"/>
      <c r="B133" s="39"/>
      <c r="C133" s="227" t="s">
        <v>176</v>
      </c>
      <c r="D133" s="227" t="s">
        <v>159</v>
      </c>
      <c r="E133" s="228" t="s">
        <v>207</v>
      </c>
      <c r="F133" s="229" t="s">
        <v>208</v>
      </c>
      <c r="G133" s="230" t="s">
        <v>200</v>
      </c>
      <c r="H133" s="231">
        <v>0.81599999999999995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85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83</v>
      </c>
      <c r="BK133" s="240">
        <f>ROUND(I133*H133,2)</f>
        <v>0</v>
      </c>
      <c r="BL133" s="17" t="s">
        <v>163</v>
      </c>
      <c r="BM133" s="239" t="s">
        <v>1887</v>
      </c>
    </row>
    <row r="134" s="2" customFormat="1" ht="33" customHeight="1">
      <c r="A134" s="38"/>
      <c r="B134" s="39"/>
      <c r="C134" s="227" t="s">
        <v>163</v>
      </c>
      <c r="D134" s="227" t="s">
        <v>159</v>
      </c>
      <c r="E134" s="228" t="s">
        <v>203</v>
      </c>
      <c r="F134" s="229" t="s">
        <v>204</v>
      </c>
      <c r="G134" s="230" t="s">
        <v>200</v>
      </c>
      <c r="H134" s="231">
        <v>12.24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163</v>
      </c>
      <c r="AT134" s="239" t="s">
        <v>159</v>
      </c>
      <c r="AU134" s="239" t="s">
        <v>85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163</v>
      </c>
      <c r="BM134" s="239" t="s">
        <v>1888</v>
      </c>
    </row>
    <row r="135" s="13" customFormat="1">
      <c r="A135" s="13"/>
      <c r="B135" s="241"/>
      <c r="C135" s="242"/>
      <c r="D135" s="243" t="s">
        <v>165</v>
      </c>
      <c r="E135" s="244" t="s">
        <v>1</v>
      </c>
      <c r="F135" s="245" t="s">
        <v>210</v>
      </c>
      <c r="G135" s="242"/>
      <c r="H135" s="244" t="s">
        <v>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165</v>
      </c>
      <c r="AU135" s="251" t="s">
        <v>85</v>
      </c>
      <c r="AV135" s="13" t="s">
        <v>83</v>
      </c>
      <c r="AW135" s="13" t="s">
        <v>32</v>
      </c>
      <c r="AX135" s="13" t="s">
        <v>76</v>
      </c>
      <c r="AY135" s="251" t="s">
        <v>156</v>
      </c>
    </row>
    <row r="136" s="14" customFormat="1">
      <c r="A136" s="14"/>
      <c r="B136" s="252"/>
      <c r="C136" s="253"/>
      <c r="D136" s="243" t="s">
        <v>165</v>
      </c>
      <c r="E136" s="254" t="s">
        <v>1</v>
      </c>
      <c r="F136" s="255" t="s">
        <v>1889</v>
      </c>
      <c r="G136" s="253"/>
      <c r="H136" s="256">
        <v>12.24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165</v>
      </c>
      <c r="AU136" s="262" t="s">
        <v>85</v>
      </c>
      <c r="AV136" s="14" t="s">
        <v>85</v>
      </c>
      <c r="AW136" s="14" t="s">
        <v>32</v>
      </c>
      <c r="AX136" s="14" t="s">
        <v>76</v>
      </c>
      <c r="AY136" s="262" t="s">
        <v>156</v>
      </c>
    </row>
    <row r="137" s="15" customFormat="1">
      <c r="A137" s="15"/>
      <c r="B137" s="263"/>
      <c r="C137" s="264"/>
      <c r="D137" s="243" t="s">
        <v>165</v>
      </c>
      <c r="E137" s="265" t="s">
        <v>1</v>
      </c>
      <c r="F137" s="266" t="s">
        <v>168</v>
      </c>
      <c r="G137" s="264"/>
      <c r="H137" s="267">
        <v>12.24</v>
      </c>
      <c r="I137" s="268"/>
      <c r="J137" s="264"/>
      <c r="K137" s="264"/>
      <c r="L137" s="269"/>
      <c r="M137" s="270"/>
      <c r="N137" s="271"/>
      <c r="O137" s="271"/>
      <c r="P137" s="271"/>
      <c r="Q137" s="271"/>
      <c r="R137" s="271"/>
      <c r="S137" s="271"/>
      <c r="T137" s="27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3" t="s">
        <v>165</v>
      </c>
      <c r="AU137" s="273" t="s">
        <v>85</v>
      </c>
      <c r="AV137" s="15" t="s">
        <v>163</v>
      </c>
      <c r="AW137" s="15" t="s">
        <v>32</v>
      </c>
      <c r="AX137" s="15" t="s">
        <v>83</v>
      </c>
      <c r="AY137" s="273" t="s">
        <v>156</v>
      </c>
    </row>
    <row r="138" s="2" customFormat="1" ht="44.25" customHeight="1">
      <c r="A138" s="38"/>
      <c r="B138" s="39"/>
      <c r="C138" s="227" t="s">
        <v>197</v>
      </c>
      <c r="D138" s="227" t="s">
        <v>159</v>
      </c>
      <c r="E138" s="228" t="s">
        <v>213</v>
      </c>
      <c r="F138" s="229" t="s">
        <v>214</v>
      </c>
      <c r="G138" s="230" t="s">
        <v>200</v>
      </c>
      <c r="H138" s="231">
        <v>0.81599999999999995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85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163</v>
      </c>
      <c r="BM138" s="239" t="s">
        <v>1890</v>
      </c>
    </row>
    <row r="139" s="12" customFormat="1" ht="25.92" customHeight="1">
      <c r="A139" s="12"/>
      <c r="B139" s="211"/>
      <c r="C139" s="212"/>
      <c r="D139" s="213" t="s">
        <v>75</v>
      </c>
      <c r="E139" s="214" t="s">
        <v>216</v>
      </c>
      <c r="F139" s="214" t="s">
        <v>217</v>
      </c>
      <c r="G139" s="212"/>
      <c r="H139" s="212"/>
      <c r="I139" s="215"/>
      <c r="J139" s="216">
        <f>BK139</f>
        <v>0</v>
      </c>
      <c r="K139" s="212"/>
      <c r="L139" s="217"/>
      <c r="M139" s="218"/>
      <c r="N139" s="219"/>
      <c r="O139" s="219"/>
      <c r="P139" s="220">
        <f>P140+P159</f>
        <v>0</v>
      </c>
      <c r="Q139" s="219"/>
      <c r="R139" s="220">
        <f>R140+R159</f>
        <v>0.0030000000000000001</v>
      </c>
      <c r="S139" s="219"/>
      <c r="T139" s="221">
        <f>T140+T159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85</v>
      </c>
      <c r="AT139" s="223" t="s">
        <v>75</v>
      </c>
      <c r="AU139" s="223" t="s">
        <v>76</v>
      </c>
      <c r="AY139" s="222" t="s">
        <v>156</v>
      </c>
      <c r="BK139" s="224">
        <f>BK140+BK159</f>
        <v>0</v>
      </c>
    </row>
    <row r="140" s="12" customFormat="1" ht="22.8" customHeight="1">
      <c r="A140" s="12"/>
      <c r="B140" s="211"/>
      <c r="C140" s="212"/>
      <c r="D140" s="213" t="s">
        <v>75</v>
      </c>
      <c r="E140" s="225" t="s">
        <v>1208</v>
      </c>
      <c r="F140" s="225" t="s">
        <v>1209</v>
      </c>
      <c r="G140" s="212"/>
      <c r="H140" s="212"/>
      <c r="I140" s="215"/>
      <c r="J140" s="226">
        <f>BK140</f>
        <v>0</v>
      </c>
      <c r="K140" s="212"/>
      <c r="L140" s="217"/>
      <c r="M140" s="218"/>
      <c r="N140" s="219"/>
      <c r="O140" s="219"/>
      <c r="P140" s="220">
        <f>SUM(P141:P158)</f>
        <v>0</v>
      </c>
      <c r="Q140" s="219"/>
      <c r="R140" s="220">
        <f>SUM(R141:R158)</f>
        <v>0.0030000000000000001</v>
      </c>
      <c r="S140" s="219"/>
      <c r="T140" s="221">
        <f>SUM(T141:T158)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85</v>
      </c>
      <c r="AT140" s="223" t="s">
        <v>75</v>
      </c>
      <c r="AU140" s="223" t="s">
        <v>83</v>
      </c>
      <c r="AY140" s="222" t="s">
        <v>156</v>
      </c>
      <c r="BK140" s="224">
        <f>SUM(BK141:BK158)</f>
        <v>0</v>
      </c>
    </row>
    <row r="141" s="2" customFormat="1" ht="24.15" customHeight="1">
      <c r="A141" s="38"/>
      <c r="B141" s="39"/>
      <c r="C141" s="227" t="s">
        <v>202</v>
      </c>
      <c r="D141" s="227" t="s">
        <v>159</v>
      </c>
      <c r="E141" s="228" t="s">
        <v>1891</v>
      </c>
      <c r="F141" s="229" t="s">
        <v>1892</v>
      </c>
      <c r="G141" s="230" t="s">
        <v>254</v>
      </c>
      <c r="H141" s="231">
        <v>2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41</v>
      </c>
      <c r="O141" s="91"/>
      <c r="P141" s="237">
        <f>O141*H141</f>
        <v>0</v>
      </c>
      <c r="Q141" s="237">
        <v>0.0015</v>
      </c>
      <c r="R141" s="237">
        <f>Q141*H141</f>
        <v>0.0030000000000000001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222</v>
      </c>
      <c r="AT141" s="239" t="s">
        <v>159</v>
      </c>
      <c r="AU141" s="239" t="s">
        <v>85</v>
      </c>
      <c r="AY141" s="17" t="s">
        <v>156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83</v>
      </c>
      <c r="BK141" s="240">
        <f>ROUND(I141*H141,2)</f>
        <v>0</v>
      </c>
      <c r="BL141" s="17" t="s">
        <v>222</v>
      </c>
      <c r="BM141" s="239" t="s">
        <v>1893</v>
      </c>
    </row>
    <row r="142" s="2" customFormat="1" ht="24.15" customHeight="1">
      <c r="A142" s="38"/>
      <c r="B142" s="39"/>
      <c r="C142" s="227" t="s">
        <v>206</v>
      </c>
      <c r="D142" s="227" t="s">
        <v>159</v>
      </c>
      <c r="E142" s="228" t="s">
        <v>1894</v>
      </c>
      <c r="F142" s="229" t="s">
        <v>1895</v>
      </c>
      <c r="G142" s="230" t="s">
        <v>247</v>
      </c>
      <c r="H142" s="231">
        <v>6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222</v>
      </c>
      <c r="AT142" s="239" t="s">
        <v>159</v>
      </c>
      <c r="AU142" s="239" t="s">
        <v>85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222</v>
      </c>
      <c r="BM142" s="239" t="s">
        <v>1896</v>
      </c>
    </row>
    <row r="143" s="2" customFormat="1" ht="24.15" customHeight="1">
      <c r="A143" s="38"/>
      <c r="B143" s="39"/>
      <c r="C143" s="227" t="s">
        <v>212</v>
      </c>
      <c r="D143" s="227" t="s">
        <v>159</v>
      </c>
      <c r="E143" s="228" t="s">
        <v>1897</v>
      </c>
      <c r="F143" s="229" t="s">
        <v>1898</v>
      </c>
      <c r="G143" s="230" t="s">
        <v>247</v>
      </c>
      <c r="H143" s="231">
        <v>3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222</v>
      </c>
      <c r="AT143" s="239" t="s">
        <v>159</v>
      </c>
      <c r="AU143" s="239" t="s">
        <v>85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83</v>
      </c>
      <c r="BK143" s="240">
        <f>ROUND(I143*H143,2)</f>
        <v>0</v>
      </c>
      <c r="BL143" s="17" t="s">
        <v>222</v>
      </c>
      <c r="BM143" s="239" t="s">
        <v>1899</v>
      </c>
    </row>
    <row r="144" s="2" customFormat="1" ht="24.15" customHeight="1">
      <c r="A144" s="38"/>
      <c r="B144" s="39"/>
      <c r="C144" s="227" t="s">
        <v>157</v>
      </c>
      <c r="D144" s="227" t="s">
        <v>159</v>
      </c>
      <c r="E144" s="228" t="s">
        <v>1900</v>
      </c>
      <c r="F144" s="229" t="s">
        <v>1901</v>
      </c>
      <c r="G144" s="230" t="s">
        <v>254</v>
      </c>
      <c r="H144" s="231">
        <v>3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222</v>
      </c>
      <c r="AT144" s="239" t="s">
        <v>159</v>
      </c>
      <c r="AU144" s="239" t="s">
        <v>85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83</v>
      </c>
      <c r="BK144" s="240">
        <f>ROUND(I144*H144,2)</f>
        <v>0</v>
      </c>
      <c r="BL144" s="17" t="s">
        <v>222</v>
      </c>
      <c r="BM144" s="239" t="s">
        <v>1902</v>
      </c>
    </row>
    <row r="145" s="2" customFormat="1" ht="16.5" customHeight="1">
      <c r="A145" s="38"/>
      <c r="B145" s="39"/>
      <c r="C145" s="227" t="s">
        <v>228</v>
      </c>
      <c r="D145" s="227" t="s">
        <v>159</v>
      </c>
      <c r="E145" s="228" t="s">
        <v>1903</v>
      </c>
      <c r="F145" s="229" t="s">
        <v>1904</v>
      </c>
      <c r="G145" s="230" t="s">
        <v>254</v>
      </c>
      <c r="H145" s="231">
        <v>3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222</v>
      </c>
      <c r="AT145" s="239" t="s">
        <v>159</v>
      </c>
      <c r="AU145" s="239" t="s">
        <v>85</v>
      </c>
      <c r="AY145" s="17" t="s">
        <v>156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222</v>
      </c>
      <c r="BM145" s="239" t="s">
        <v>1905</v>
      </c>
    </row>
    <row r="146" s="2" customFormat="1" ht="16.5" customHeight="1">
      <c r="A146" s="38"/>
      <c r="B146" s="39"/>
      <c r="C146" s="227" t="s">
        <v>232</v>
      </c>
      <c r="D146" s="227" t="s">
        <v>159</v>
      </c>
      <c r="E146" s="228" t="s">
        <v>1906</v>
      </c>
      <c r="F146" s="229" t="s">
        <v>1907</v>
      </c>
      <c r="G146" s="230" t="s">
        <v>254</v>
      </c>
      <c r="H146" s="231">
        <v>3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41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222</v>
      </c>
      <c r="AT146" s="239" t="s">
        <v>159</v>
      </c>
      <c r="AU146" s="239" t="s">
        <v>85</v>
      </c>
      <c r="AY146" s="17" t="s">
        <v>156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83</v>
      </c>
      <c r="BK146" s="240">
        <f>ROUND(I146*H146,2)</f>
        <v>0</v>
      </c>
      <c r="BL146" s="17" t="s">
        <v>222</v>
      </c>
      <c r="BM146" s="239" t="s">
        <v>1908</v>
      </c>
    </row>
    <row r="147" s="2" customFormat="1" ht="24.15" customHeight="1">
      <c r="A147" s="38"/>
      <c r="B147" s="39"/>
      <c r="C147" s="227" t="s">
        <v>8</v>
      </c>
      <c r="D147" s="227" t="s">
        <v>159</v>
      </c>
      <c r="E147" s="228" t="s">
        <v>1909</v>
      </c>
      <c r="F147" s="229" t="s">
        <v>1910</v>
      </c>
      <c r="G147" s="230" t="s">
        <v>247</v>
      </c>
      <c r="H147" s="231">
        <v>1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41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222</v>
      </c>
      <c r="AT147" s="239" t="s">
        <v>159</v>
      </c>
      <c r="AU147" s="239" t="s">
        <v>85</v>
      </c>
      <c r="AY147" s="17" t="s">
        <v>156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83</v>
      </c>
      <c r="BK147" s="240">
        <f>ROUND(I147*H147,2)</f>
        <v>0</v>
      </c>
      <c r="BL147" s="17" t="s">
        <v>222</v>
      </c>
      <c r="BM147" s="239" t="s">
        <v>1911</v>
      </c>
    </row>
    <row r="148" s="2" customFormat="1" ht="24.15" customHeight="1">
      <c r="A148" s="38"/>
      <c r="B148" s="39"/>
      <c r="C148" s="227" t="s">
        <v>244</v>
      </c>
      <c r="D148" s="227" t="s">
        <v>159</v>
      </c>
      <c r="E148" s="228" t="s">
        <v>1912</v>
      </c>
      <c r="F148" s="229" t="s">
        <v>1913</v>
      </c>
      <c r="G148" s="230" t="s">
        <v>254</v>
      </c>
      <c r="H148" s="231">
        <v>7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222</v>
      </c>
      <c r="AT148" s="239" t="s">
        <v>159</v>
      </c>
      <c r="AU148" s="239" t="s">
        <v>85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83</v>
      </c>
      <c r="BK148" s="240">
        <f>ROUND(I148*H148,2)</f>
        <v>0</v>
      </c>
      <c r="BL148" s="17" t="s">
        <v>222</v>
      </c>
      <c r="BM148" s="239" t="s">
        <v>1914</v>
      </c>
    </row>
    <row r="149" s="2" customFormat="1" ht="24.15" customHeight="1">
      <c r="A149" s="38"/>
      <c r="B149" s="39"/>
      <c r="C149" s="227" t="s">
        <v>251</v>
      </c>
      <c r="D149" s="227" t="s">
        <v>159</v>
      </c>
      <c r="E149" s="228" t="s">
        <v>1915</v>
      </c>
      <c r="F149" s="229" t="s">
        <v>1916</v>
      </c>
      <c r="G149" s="230" t="s">
        <v>235</v>
      </c>
      <c r="H149" s="231">
        <v>10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222</v>
      </c>
      <c r="AT149" s="239" t="s">
        <v>159</v>
      </c>
      <c r="AU149" s="239" t="s">
        <v>85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83</v>
      </c>
      <c r="BK149" s="240">
        <f>ROUND(I149*H149,2)</f>
        <v>0</v>
      </c>
      <c r="BL149" s="17" t="s">
        <v>222</v>
      </c>
      <c r="BM149" s="239" t="s">
        <v>1917</v>
      </c>
    </row>
    <row r="150" s="2" customFormat="1" ht="24.15" customHeight="1">
      <c r="A150" s="38"/>
      <c r="B150" s="39"/>
      <c r="C150" s="227" t="s">
        <v>167</v>
      </c>
      <c r="D150" s="227" t="s">
        <v>159</v>
      </c>
      <c r="E150" s="228" t="s">
        <v>1918</v>
      </c>
      <c r="F150" s="229" t="s">
        <v>1919</v>
      </c>
      <c r="G150" s="230" t="s">
        <v>235</v>
      </c>
      <c r="H150" s="231">
        <v>12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222</v>
      </c>
      <c r="AT150" s="239" t="s">
        <v>159</v>
      </c>
      <c r="AU150" s="239" t="s">
        <v>85</v>
      </c>
      <c r="AY150" s="17" t="s">
        <v>156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222</v>
      </c>
      <c r="BM150" s="239" t="s">
        <v>1920</v>
      </c>
    </row>
    <row r="151" s="2" customFormat="1" ht="24.15" customHeight="1">
      <c r="A151" s="38"/>
      <c r="B151" s="39"/>
      <c r="C151" s="227" t="s">
        <v>222</v>
      </c>
      <c r="D151" s="227" t="s">
        <v>159</v>
      </c>
      <c r="E151" s="228" t="s">
        <v>1921</v>
      </c>
      <c r="F151" s="229" t="s">
        <v>1919</v>
      </c>
      <c r="G151" s="230" t="s">
        <v>235</v>
      </c>
      <c r="H151" s="231">
        <v>30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41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222</v>
      </c>
      <c r="AT151" s="239" t="s">
        <v>159</v>
      </c>
      <c r="AU151" s="239" t="s">
        <v>85</v>
      </c>
      <c r="AY151" s="17" t="s">
        <v>156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83</v>
      </c>
      <c r="BK151" s="240">
        <f>ROUND(I151*H151,2)</f>
        <v>0</v>
      </c>
      <c r="BL151" s="17" t="s">
        <v>222</v>
      </c>
      <c r="BM151" s="239" t="s">
        <v>1922</v>
      </c>
    </row>
    <row r="152" s="2" customFormat="1" ht="24.15" customHeight="1">
      <c r="A152" s="38"/>
      <c r="B152" s="39"/>
      <c r="C152" s="227" t="s">
        <v>390</v>
      </c>
      <c r="D152" s="227" t="s">
        <v>159</v>
      </c>
      <c r="E152" s="228" t="s">
        <v>1923</v>
      </c>
      <c r="F152" s="229" t="s">
        <v>1924</v>
      </c>
      <c r="G152" s="230" t="s">
        <v>235</v>
      </c>
      <c r="H152" s="231">
        <v>30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222</v>
      </c>
      <c r="AT152" s="239" t="s">
        <v>159</v>
      </c>
      <c r="AU152" s="239" t="s">
        <v>85</v>
      </c>
      <c r="AY152" s="17" t="s">
        <v>156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83</v>
      </c>
      <c r="BK152" s="240">
        <f>ROUND(I152*H152,2)</f>
        <v>0</v>
      </c>
      <c r="BL152" s="17" t="s">
        <v>222</v>
      </c>
      <c r="BM152" s="239" t="s">
        <v>1925</v>
      </c>
    </row>
    <row r="153" s="2" customFormat="1" ht="24.15" customHeight="1">
      <c r="A153" s="38"/>
      <c r="B153" s="39"/>
      <c r="C153" s="227" t="s">
        <v>394</v>
      </c>
      <c r="D153" s="227" t="s">
        <v>159</v>
      </c>
      <c r="E153" s="228" t="s">
        <v>1926</v>
      </c>
      <c r="F153" s="229" t="s">
        <v>1924</v>
      </c>
      <c r="G153" s="230" t="s">
        <v>235</v>
      </c>
      <c r="H153" s="231">
        <v>10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222</v>
      </c>
      <c r="AT153" s="239" t="s">
        <v>159</v>
      </c>
      <c r="AU153" s="239" t="s">
        <v>85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83</v>
      </c>
      <c r="BK153" s="240">
        <f>ROUND(I153*H153,2)</f>
        <v>0</v>
      </c>
      <c r="BL153" s="17" t="s">
        <v>222</v>
      </c>
      <c r="BM153" s="239" t="s">
        <v>1927</v>
      </c>
    </row>
    <row r="154" s="2" customFormat="1" ht="24.15" customHeight="1">
      <c r="A154" s="38"/>
      <c r="B154" s="39"/>
      <c r="C154" s="227" t="s">
        <v>400</v>
      </c>
      <c r="D154" s="227" t="s">
        <v>159</v>
      </c>
      <c r="E154" s="228" t="s">
        <v>1928</v>
      </c>
      <c r="F154" s="229" t="s">
        <v>1929</v>
      </c>
      <c r="G154" s="230" t="s">
        <v>254</v>
      </c>
      <c r="H154" s="231">
        <v>2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222</v>
      </c>
      <c r="AT154" s="239" t="s">
        <v>159</v>
      </c>
      <c r="AU154" s="239" t="s">
        <v>85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83</v>
      </c>
      <c r="BK154" s="240">
        <f>ROUND(I154*H154,2)</f>
        <v>0</v>
      </c>
      <c r="BL154" s="17" t="s">
        <v>222</v>
      </c>
      <c r="BM154" s="239" t="s">
        <v>1930</v>
      </c>
    </row>
    <row r="155" s="2" customFormat="1" ht="24.15" customHeight="1">
      <c r="A155" s="38"/>
      <c r="B155" s="39"/>
      <c r="C155" s="227" t="s">
        <v>407</v>
      </c>
      <c r="D155" s="227" t="s">
        <v>159</v>
      </c>
      <c r="E155" s="228" t="s">
        <v>1931</v>
      </c>
      <c r="F155" s="229" t="s">
        <v>1932</v>
      </c>
      <c r="G155" s="230" t="s">
        <v>254</v>
      </c>
      <c r="H155" s="231">
        <v>1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41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222</v>
      </c>
      <c r="AT155" s="239" t="s">
        <v>159</v>
      </c>
      <c r="AU155" s="239" t="s">
        <v>85</v>
      </c>
      <c r="AY155" s="17" t="s">
        <v>156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83</v>
      </c>
      <c r="BK155" s="240">
        <f>ROUND(I155*H155,2)</f>
        <v>0</v>
      </c>
      <c r="BL155" s="17" t="s">
        <v>222</v>
      </c>
      <c r="BM155" s="239" t="s">
        <v>1933</v>
      </c>
    </row>
    <row r="156" s="2" customFormat="1" ht="24.15" customHeight="1">
      <c r="A156" s="38"/>
      <c r="B156" s="39"/>
      <c r="C156" s="227" t="s">
        <v>7</v>
      </c>
      <c r="D156" s="227" t="s">
        <v>159</v>
      </c>
      <c r="E156" s="228" t="s">
        <v>1934</v>
      </c>
      <c r="F156" s="229" t="s">
        <v>1935</v>
      </c>
      <c r="G156" s="230" t="s">
        <v>235</v>
      </c>
      <c r="H156" s="231">
        <v>25</v>
      </c>
      <c r="I156" s="232"/>
      <c r="J156" s="233">
        <f>ROUND(I156*H156,2)</f>
        <v>0</v>
      </c>
      <c r="K156" s="234"/>
      <c r="L156" s="44"/>
      <c r="M156" s="235" t="s">
        <v>1</v>
      </c>
      <c r="N156" s="236" t="s">
        <v>41</v>
      </c>
      <c r="O156" s="91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222</v>
      </c>
      <c r="AT156" s="239" t="s">
        <v>159</v>
      </c>
      <c r="AU156" s="239" t="s">
        <v>85</v>
      </c>
      <c r="AY156" s="17" t="s">
        <v>156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83</v>
      </c>
      <c r="BK156" s="240">
        <f>ROUND(I156*H156,2)</f>
        <v>0</v>
      </c>
      <c r="BL156" s="17" t="s">
        <v>222</v>
      </c>
      <c r="BM156" s="239" t="s">
        <v>1936</v>
      </c>
    </row>
    <row r="157" s="2" customFormat="1" ht="24.15" customHeight="1">
      <c r="A157" s="38"/>
      <c r="B157" s="39"/>
      <c r="C157" s="227" t="s">
        <v>420</v>
      </c>
      <c r="D157" s="227" t="s">
        <v>159</v>
      </c>
      <c r="E157" s="228" t="s">
        <v>1937</v>
      </c>
      <c r="F157" s="229" t="s">
        <v>1938</v>
      </c>
      <c r="G157" s="230" t="s">
        <v>235</v>
      </c>
      <c r="H157" s="231">
        <v>8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41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222</v>
      </c>
      <c r="AT157" s="239" t="s">
        <v>159</v>
      </c>
      <c r="AU157" s="239" t="s">
        <v>85</v>
      </c>
      <c r="AY157" s="17" t="s">
        <v>156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83</v>
      </c>
      <c r="BK157" s="240">
        <f>ROUND(I157*H157,2)</f>
        <v>0</v>
      </c>
      <c r="BL157" s="17" t="s">
        <v>222</v>
      </c>
      <c r="BM157" s="239" t="s">
        <v>1939</v>
      </c>
    </row>
    <row r="158" s="2" customFormat="1" ht="24.15" customHeight="1">
      <c r="A158" s="38"/>
      <c r="B158" s="39"/>
      <c r="C158" s="227" t="s">
        <v>426</v>
      </c>
      <c r="D158" s="227" t="s">
        <v>159</v>
      </c>
      <c r="E158" s="228" t="s">
        <v>1221</v>
      </c>
      <c r="F158" s="229" t="s">
        <v>1222</v>
      </c>
      <c r="G158" s="230" t="s">
        <v>1071</v>
      </c>
      <c r="H158" s="288"/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222</v>
      </c>
      <c r="AT158" s="239" t="s">
        <v>159</v>
      </c>
      <c r="AU158" s="239" t="s">
        <v>85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83</v>
      </c>
      <c r="BK158" s="240">
        <f>ROUND(I158*H158,2)</f>
        <v>0</v>
      </c>
      <c r="BL158" s="17" t="s">
        <v>222</v>
      </c>
      <c r="BM158" s="239" t="s">
        <v>1940</v>
      </c>
    </row>
    <row r="159" s="12" customFormat="1" ht="22.8" customHeight="1">
      <c r="A159" s="12"/>
      <c r="B159" s="211"/>
      <c r="C159" s="212"/>
      <c r="D159" s="213" t="s">
        <v>75</v>
      </c>
      <c r="E159" s="225" t="s">
        <v>1941</v>
      </c>
      <c r="F159" s="225" t="s">
        <v>1942</v>
      </c>
      <c r="G159" s="212"/>
      <c r="H159" s="212"/>
      <c r="I159" s="215"/>
      <c r="J159" s="226">
        <f>BK159</f>
        <v>0</v>
      </c>
      <c r="K159" s="212"/>
      <c r="L159" s="217"/>
      <c r="M159" s="218"/>
      <c r="N159" s="219"/>
      <c r="O159" s="219"/>
      <c r="P159" s="220">
        <f>SUM(P160:P171)</f>
        <v>0</v>
      </c>
      <c r="Q159" s="219"/>
      <c r="R159" s="220">
        <f>SUM(R160:R171)</f>
        <v>0</v>
      </c>
      <c r="S159" s="219"/>
      <c r="T159" s="221">
        <f>SUM(T160:T171)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2" t="s">
        <v>85</v>
      </c>
      <c r="AT159" s="223" t="s">
        <v>75</v>
      </c>
      <c r="AU159" s="223" t="s">
        <v>83</v>
      </c>
      <c r="AY159" s="222" t="s">
        <v>156</v>
      </c>
      <c r="BK159" s="224">
        <f>SUM(BK160:BK171)</f>
        <v>0</v>
      </c>
    </row>
    <row r="160" s="2" customFormat="1" ht="24.15" customHeight="1">
      <c r="A160" s="38"/>
      <c r="B160" s="39"/>
      <c r="C160" s="227" t="s">
        <v>434</v>
      </c>
      <c r="D160" s="227" t="s">
        <v>159</v>
      </c>
      <c r="E160" s="228" t="s">
        <v>1943</v>
      </c>
      <c r="F160" s="229" t="s">
        <v>1944</v>
      </c>
      <c r="G160" s="230" t="s">
        <v>247</v>
      </c>
      <c r="H160" s="231">
        <v>1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41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222</v>
      </c>
      <c r="AT160" s="239" t="s">
        <v>159</v>
      </c>
      <c r="AU160" s="239" t="s">
        <v>85</v>
      </c>
      <c r="AY160" s="17" t="s">
        <v>156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83</v>
      </c>
      <c r="BK160" s="240">
        <f>ROUND(I160*H160,2)</f>
        <v>0</v>
      </c>
      <c r="BL160" s="17" t="s">
        <v>222</v>
      </c>
      <c r="BM160" s="239" t="s">
        <v>1945</v>
      </c>
    </row>
    <row r="161" s="2" customFormat="1" ht="16.5" customHeight="1">
      <c r="A161" s="38"/>
      <c r="B161" s="39"/>
      <c r="C161" s="227" t="s">
        <v>443</v>
      </c>
      <c r="D161" s="227" t="s">
        <v>159</v>
      </c>
      <c r="E161" s="228" t="s">
        <v>1946</v>
      </c>
      <c r="F161" s="229" t="s">
        <v>1947</v>
      </c>
      <c r="G161" s="230" t="s">
        <v>247</v>
      </c>
      <c r="H161" s="231">
        <v>1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41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222</v>
      </c>
      <c r="AT161" s="239" t="s">
        <v>159</v>
      </c>
      <c r="AU161" s="239" t="s">
        <v>85</v>
      </c>
      <c r="AY161" s="17" t="s">
        <v>156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83</v>
      </c>
      <c r="BK161" s="240">
        <f>ROUND(I161*H161,2)</f>
        <v>0</v>
      </c>
      <c r="BL161" s="17" t="s">
        <v>222</v>
      </c>
      <c r="BM161" s="239" t="s">
        <v>1948</v>
      </c>
    </row>
    <row r="162" s="2" customFormat="1" ht="16.5" customHeight="1">
      <c r="A162" s="38"/>
      <c r="B162" s="39"/>
      <c r="C162" s="227" t="s">
        <v>449</v>
      </c>
      <c r="D162" s="227" t="s">
        <v>159</v>
      </c>
      <c r="E162" s="228" t="s">
        <v>1949</v>
      </c>
      <c r="F162" s="229" t="s">
        <v>1950</v>
      </c>
      <c r="G162" s="230" t="s">
        <v>254</v>
      </c>
      <c r="H162" s="231">
        <v>7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41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222</v>
      </c>
      <c r="AT162" s="239" t="s">
        <v>159</v>
      </c>
      <c r="AU162" s="239" t="s">
        <v>85</v>
      </c>
      <c r="AY162" s="17" t="s">
        <v>156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83</v>
      </c>
      <c r="BK162" s="240">
        <f>ROUND(I162*H162,2)</f>
        <v>0</v>
      </c>
      <c r="BL162" s="17" t="s">
        <v>222</v>
      </c>
      <c r="BM162" s="239" t="s">
        <v>1951</v>
      </c>
    </row>
    <row r="163" s="2" customFormat="1" ht="24.15" customHeight="1">
      <c r="A163" s="38"/>
      <c r="B163" s="39"/>
      <c r="C163" s="227" t="s">
        <v>459</v>
      </c>
      <c r="D163" s="227" t="s">
        <v>159</v>
      </c>
      <c r="E163" s="228" t="s">
        <v>1952</v>
      </c>
      <c r="F163" s="229" t="s">
        <v>1953</v>
      </c>
      <c r="G163" s="230" t="s">
        <v>254</v>
      </c>
      <c r="H163" s="231">
        <v>24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41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222</v>
      </c>
      <c r="AT163" s="239" t="s">
        <v>159</v>
      </c>
      <c r="AU163" s="239" t="s">
        <v>85</v>
      </c>
      <c r="AY163" s="17" t="s">
        <v>156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83</v>
      </c>
      <c r="BK163" s="240">
        <f>ROUND(I163*H163,2)</f>
        <v>0</v>
      </c>
      <c r="BL163" s="17" t="s">
        <v>222</v>
      </c>
      <c r="BM163" s="239" t="s">
        <v>1954</v>
      </c>
    </row>
    <row r="164" s="2" customFormat="1" ht="24.15" customHeight="1">
      <c r="A164" s="38"/>
      <c r="B164" s="39"/>
      <c r="C164" s="227" t="s">
        <v>467</v>
      </c>
      <c r="D164" s="227" t="s">
        <v>159</v>
      </c>
      <c r="E164" s="228" t="s">
        <v>1955</v>
      </c>
      <c r="F164" s="229" t="s">
        <v>1956</v>
      </c>
      <c r="G164" s="230" t="s">
        <v>254</v>
      </c>
      <c r="H164" s="231">
        <v>1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222</v>
      </c>
      <c r="AT164" s="239" t="s">
        <v>159</v>
      </c>
      <c r="AU164" s="239" t="s">
        <v>85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83</v>
      </c>
      <c r="BK164" s="240">
        <f>ROUND(I164*H164,2)</f>
        <v>0</v>
      </c>
      <c r="BL164" s="17" t="s">
        <v>222</v>
      </c>
      <c r="BM164" s="239" t="s">
        <v>1957</v>
      </c>
    </row>
    <row r="165" s="2" customFormat="1" ht="21.75" customHeight="1">
      <c r="A165" s="38"/>
      <c r="B165" s="39"/>
      <c r="C165" s="227" t="s">
        <v>481</v>
      </c>
      <c r="D165" s="227" t="s">
        <v>159</v>
      </c>
      <c r="E165" s="228" t="s">
        <v>1958</v>
      </c>
      <c r="F165" s="229" t="s">
        <v>1959</v>
      </c>
      <c r="G165" s="230" t="s">
        <v>254</v>
      </c>
      <c r="H165" s="231">
        <v>1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41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222</v>
      </c>
      <c r="AT165" s="239" t="s">
        <v>159</v>
      </c>
      <c r="AU165" s="239" t="s">
        <v>85</v>
      </c>
      <c r="AY165" s="17" t="s">
        <v>156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83</v>
      </c>
      <c r="BK165" s="240">
        <f>ROUND(I165*H165,2)</f>
        <v>0</v>
      </c>
      <c r="BL165" s="17" t="s">
        <v>222</v>
      </c>
      <c r="BM165" s="239" t="s">
        <v>1960</v>
      </c>
    </row>
    <row r="166" s="2" customFormat="1" ht="24.15" customHeight="1">
      <c r="A166" s="38"/>
      <c r="B166" s="39"/>
      <c r="C166" s="227" t="s">
        <v>492</v>
      </c>
      <c r="D166" s="227" t="s">
        <v>159</v>
      </c>
      <c r="E166" s="228" t="s">
        <v>1961</v>
      </c>
      <c r="F166" s="229" t="s">
        <v>1962</v>
      </c>
      <c r="G166" s="230" t="s">
        <v>621</v>
      </c>
      <c r="H166" s="231">
        <v>50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222</v>
      </c>
      <c r="AT166" s="239" t="s">
        <v>159</v>
      </c>
      <c r="AU166" s="239" t="s">
        <v>85</v>
      </c>
      <c r="AY166" s="17" t="s">
        <v>156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83</v>
      </c>
      <c r="BK166" s="240">
        <f>ROUND(I166*H166,2)</f>
        <v>0</v>
      </c>
      <c r="BL166" s="17" t="s">
        <v>222</v>
      </c>
      <c r="BM166" s="239" t="s">
        <v>1963</v>
      </c>
    </row>
    <row r="167" s="2" customFormat="1" ht="24.15" customHeight="1">
      <c r="A167" s="38"/>
      <c r="B167" s="39"/>
      <c r="C167" s="227" t="s">
        <v>497</v>
      </c>
      <c r="D167" s="227" t="s">
        <v>159</v>
      </c>
      <c r="E167" s="228" t="s">
        <v>1964</v>
      </c>
      <c r="F167" s="229" t="s">
        <v>1965</v>
      </c>
      <c r="G167" s="230" t="s">
        <v>621</v>
      </c>
      <c r="H167" s="231">
        <v>30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41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222</v>
      </c>
      <c r="AT167" s="239" t="s">
        <v>159</v>
      </c>
      <c r="AU167" s="239" t="s">
        <v>85</v>
      </c>
      <c r="AY167" s="17" t="s">
        <v>156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83</v>
      </c>
      <c r="BK167" s="240">
        <f>ROUND(I167*H167,2)</f>
        <v>0</v>
      </c>
      <c r="BL167" s="17" t="s">
        <v>222</v>
      </c>
      <c r="BM167" s="239" t="s">
        <v>1966</v>
      </c>
    </row>
    <row r="168" s="2" customFormat="1" ht="24.15" customHeight="1">
      <c r="A168" s="38"/>
      <c r="B168" s="39"/>
      <c r="C168" s="227" t="s">
        <v>501</v>
      </c>
      <c r="D168" s="227" t="s">
        <v>159</v>
      </c>
      <c r="E168" s="228" t="s">
        <v>1967</v>
      </c>
      <c r="F168" s="229" t="s">
        <v>1968</v>
      </c>
      <c r="G168" s="230" t="s">
        <v>621</v>
      </c>
      <c r="H168" s="231">
        <v>20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222</v>
      </c>
      <c r="AT168" s="239" t="s">
        <v>159</v>
      </c>
      <c r="AU168" s="239" t="s">
        <v>85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83</v>
      </c>
      <c r="BK168" s="240">
        <f>ROUND(I168*H168,2)</f>
        <v>0</v>
      </c>
      <c r="BL168" s="17" t="s">
        <v>222</v>
      </c>
      <c r="BM168" s="239" t="s">
        <v>1969</v>
      </c>
    </row>
    <row r="169" s="2" customFormat="1" ht="21.75" customHeight="1">
      <c r="A169" s="38"/>
      <c r="B169" s="39"/>
      <c r="C169" s="227" t="s">
        <v>505</v>
      </c>
      <c r="D169" s="227" t="s">
        <v>159</v>
      </c>
      <c r="E169" s="228" t="s">
        <v>1970</v>
      </c>
      <c r="F169" s="229" t="s">
        <v>1971</v>
      </c>
      <c r="G169" s="230" t="s">
        <v>254</v>
      </c>
      <c r="H169" s="231">
        <v>2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41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222</v>
      </c>
      <c r="AT169" s="239" t="s">
        <v>159</v>
      </c>
      <c r="AU169" s="239" t="s">
        <v>85</v>
      </c>
      <c r="AY169" s="17" t="s">
        <v>156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83</v>
      </c>
      <c r="BK169" s="240">
        <f>ROUND(I169*H169,2)</f>
        <v>0</v>
      </c>
      <c r="BL169" s="17" t="s">
        <v>222</v>
      </c>
      <c r="BM169" s="239" t="s">
        <v>1972</v>
      </c>
    </row>
    <row r="170" s="2" customFormat="1" ht="16.5" customHeight="1">
      <c r="A170" s="38"/>
      <c r="B170" s="39"/>
      <c r="C170" s="227" t="s">
        <v>510</v>
      </c>
      <c r="D170" s="227" t="s">
        <v>159</v>
      </c>
      <c r="E170" s="228" t="s">
        <v>1973</v>
      </c>
      <c r="F170" s="229" t="s">
        <v>1974</v>
      </c>
      <c r="G170" s="230" t="s">
        <v>254</v>
      </c>
      <c r="H170" s="231">
        <v>1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41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222</v>
      </c>
      <c r="AT170" s="239" t="s">
        <v>159</v>
      </c>
      <c r="AU170" s="239" t="s">
        <v>85</v>
      </c>
      <c r="AY170" s="17" t="s">
        <v>156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83</v>
      </c>
      <c r="BK170" s="240">
        <f>ROUND(I170*H170,2)</f>
        <v>0</v>
      </c>
      <c r="BL170" s="17" t="s">
        <v>222</v>
      </c>
      <c r="BM170" s="239" t="s">
        <v>1975</v>
      </c>
    </row>
    <row r="171" s="2" customFormat="1" ht="24.15" customHeight="1">
      <c r="A171" s="38"/>
      <c r="B171" s="39"/>
      <c r="C171" s="227" t="s">
        <v>514</v>
      </c>
      <c r="D171" s="227" t="s">
        <v>159</v>
      </c>
      <c r="E171" s="228" t="s">
        <v>1976</v>
      </c>
      <c r="F171" s="229" t="s">
        <v>1977</v>
      </c>
      <c r="G171" s="230" t="s">
        <v>1071</v>
      </c>
      <c r="H171" s="288"/>
      <c r="I171" s="232"/>
      <c r="J171" s="233">
        <f>ROUND(I171*H171,2)</f>
        <v>0</v>
      </c>
      <c r="K171" s="234"/>
      <c r="L171" s="44"/>
      <c r="M171" s="235" t="s">
        <v>1</v>
      </c>
      <c r="N171" s="236" t="s">
        <v>41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222</v>
      </c>
      <c r="AT171" s="239" t="s">
        <v>159</v>
      </c>
      <c r="AU171" s="239" t="s">
        <v>85</v>
      </c>
      <c r="AY171" s="17" t="s">
        <v>156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83</v>
      </c>
      <c r="BK171" s="240">
        <f>ROUND(I171*H171,2)</f>
        <v>0</v>
      </c>
      <c r="BL171" s="17" t="s">
        <v>222</v>
      </c>
      <c r="BM171" s="239" t="s">
        <v>1978</v>
      </c>
    </row>
    <row r="172" s="12" customFormat="1" ht="25.92" customHeight="1">
      <c r="A172" s="12"/>
      <c r="B172" s="211"/>
      <c r="C172" s="212"/>
      <c r="D172" s="213" t="s">
        <v>75</v>
      </c>
      <c r="E172" s="214" t="s">
        <v>1979</v>
      </c>
      <c r="F172" s="214" t="s">
        <v>1980</v>
      </c>
      <c r="G172" s="212"/>
      <c r="H172" s="212"/>
      <c r="I172" s="215"/>
      <c r="J172" s="216">
        <f>BK172</f>
        <v>0</v>
      </c>
      <c r="K172" s="212"/>
      <c r="L172" s="217"/>
      <c r="M172" s="218"/>
      <c r="N172" s="219"/>
      <c r="O172" s="219"/>
      <c r="P172" s="220">
        <f>P173</f>
        <v>0</v>
      </c>
      <c r="Q172" s="219"/>
      <c r="R172" s="220">
        <f>R173</f>
        <v>0</v>
      </c>
      <c r="S172" s="219"/>
      <c r="T172" s="221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2" t="s">
        <v>197</v>
      </c>
      <c r="AT172" s="223" t="s">
        <v>75</v>
      </c>
      <c r="AU172" s="223" t="s">
        <v>76</v>
      </c>
      <c r="AY172" s="222" t="s">
        <v>156</v>
      </c>
      <c r="BK172" s="224">
        <f>BK173</f>
        <v>0</v>
      </c>
    </row>
    <row r="173" s="2" customFormat="1" ht="24.15" customHeight="1">
      <c r="A173" s="38"/>
      <c r="B173" s="39"/>
      <c r="C173" s="227" t="s">
        <v>518</v>
      </c>
      <c r="D173" s="227" t="s">
        <v>159</v>
      </c>
      <c r="E173" s="228" t="s">
        <v>1981</v>
      </c>
      <c r="F173" s="229" t="s">
        <v>1982</v>
      </c>
      <c r="G173" s="230" t="s">
        <v>1071</v>
      </c>
      <c r="H173" s="288"/>
      <c r="I173" s="232"/>
      <c r="J173" s="233">
        <f>ROUND(I173*H173,2)</f>
        <v>0</v>
      </c>
      <c r="K173" s="234"/>
      <c r="L173" s="44"/>
      <c r="M173" s="289" t="s">
        <v>1</v>
      </c>
      <c r="N173" s="290" t="s">
        <v>41</v>
      </c>
      <c r="O173" s="291"/>
      <c r="P173" s="292">
        <f>O173*H173</f>
        <v>0</v>
      </c>
      <c r="Q173" s="292">
        <v>0</v>
      </c>
      <c r="R173" s="292">
        <f>Q173*H173</f>
        <v>0</v>
      </c>
      <c r="S173" s="292">
        <v>0</v>
      </c>
      <c r="T173" s="29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163</v>
      </c>
      <c r="AT173" s="239" t="s">
        <v>159</v>
      </c>
      <c r="AU173" s="239" t="s">
        <v>83</v>
      </c>
      <c r="AY173" s="17" t="s">
        <v>156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83</v>
      </c>
      <c r="BK173" s="240">
        <f>ROUND(I173*H173,2)</f>
        <v>0</v>
      </c>
      <c r="BL173" s="17" t="s">
        <v>163</v>
      </c>
      <c r="BM173" s="239" t="s">
        <v>1983</v>
      </c>
    </row>
    <row r="174" s="2" customFormat="1" ht="6.96" customHeight="1">
      <c r="A174" s="38"/>
      <c r="B174" s="66"/>
      <c r="C174" s="67"/>
      <c r="D174" s="67"/>
      <c r="E174" s="67"/>
      <c r="F174" s="67"/>
      <c r="G174" s="67"/>
      <c r="H174" s="67"/>
      <c r="I174" s="67"/>
      <c r="J174" s="67"/>
      <c r="K174" s="67"/>
      <c r="L174" s="44"/>
      <c r="M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</sheetData>
  <sheetProtection sheet="1" autoFilter="0" formatColumns="0" formatRows="0" objects="1" scenarios="1" spinCount="100000" saltValue="1MiBjHfNOq0XqlCdxTVhvhUByhjig+S4J9hczLdKfq4nFhTwjrvIon8oPiHtHY5xuo9hiw2ftV/cRHrxbkPu0A==" hashValue="chVpm640JVoyZjxjLmBs9dkpOTgFkF6WQpMYuNDQsB8QLyx6uTJNywI7Pt3kP8/xBcfjM58f6VnpYZLn082W7w==" algorithmName="SHA-512" password="C613"/>
  <autoFilter ref="C126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1984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ROUND((SUM(BE126:BE170)),  2)</f>
        <v>0</v>
      </c>
      <c r="G35" s="38"/>
      <c r="H35" s="38"/>
      <c r="I35" s="164">
        <v>0.20999999999999999</v>
      </c>
      <c r="J35" s="163">
        <f>ROUND(((SUM(BE126:BE170))*I35),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ROUND((SUM(BF126:BF170)),  2)</f>
        <v>0</v>
      </c>
      <c r="G36" s="38"/>
      <c r="H36" s="38"/>
      <c r="I36" s="164">
        <v>0.12</v>
      </c>
      <c r="J36" s="163">
        <f>ROUND(((SUM(BF126:BF170))*I36),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ROUND((SUM(BG126:BG170)),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ROUND((SUM(BH126:BH170)),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ROUND((SUM(BI126:BI170)),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SO04 - Ústřední vytápění 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135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1985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1986</v>
      </c>
      <c r="E101" s="196"/>
      <c r="F101" s="196"/>
      <c r="G101" s="196"/>
      <c r="H101" s="196"/>
      <c r="I101" s="196"/>
      <c r="J101" s="197">
        <f>J133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1987</v>
      </c>
      <c r="E102" s="196"/>
      <c r="F102" s="196"/>
      <c r="G102" s="196"/>
      <c r="H102" s="196"/>
      <c r="I102" s="196"/>
      <c r="J102" s="197">
        <f>J141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1988</v>
      </c>
      <c r="E103" s="196"/>
      <c r="F103" s="196"/>
      <c r="G103" s="196"/>
      <c r="H103" s="196"/>
      <c r="I103" s="196"/>
      <c r="J103" s="197">
        <f>J153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1880</v>
      </c>
      <c r="E104" s="191"/>
      <c r="F104" s="191"/>
      <c r="G104" s="191"/>
      <c r="H104" s="191"/>
      <c r="I104" s="191"/>
      <c r="J104" s="192">
        <f>J163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83" t="str">
        <f>E7</f>
        <v>Základní škola Žebrák - rozšíření kapacity IV. Etapa - nástavba a přístavba pavilonu č. 5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123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124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125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SO04 - Ústřední vytápění - primárně způsobilé nákaldy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Žebrák</v>
      </c>
      <c r="G120" s="40"/>
      <c r="H120" s="40"/>
      <c r="I120" s="32" t="s">
        <v>22</v>
      </c>
      <c r="J120" s="79" t="str">
        <f>IF(J14="","",J14)</f>
        <v>12. 3. 2025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E17</f>
        <v>Město Žebrák</v>
      </c>
      <c r="G122" s="40"/>
      <c r="H122" s="40"/>
      <c r="I122" s="32" t="s">
        <v>30</v>
      </c>
      <c r="J122" s="36" t="str">
        <f>E23</f>
        <v>Spektra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IF(E20="","",E20)</f>
        <v>Vyplň údaj</v>
      </c>
      <c r="G123" s="40"/>
      <c r="H123" s="40"/>
      <c r="I123" s="32" t="s">
        <v>33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142</v>
      </c>
      <c r="D125" s="202" t="s">
        <v>61</v>
      </c>
      <c r="E125" s="202" t="s">
        <v>57</v>
      </c>
      <c r="F125" s="202" t="s">
        <v>58</v>
      </c>
      <c r="G125" s="202" t="s">
        <v>143</v>
      </c>
      <c r="H125" s="202" t="s">
        <v>144</v>
      </c>
      <c r="I125" s="202" t="s">
        <v>145</v>
      </c>
      <c r="J125" s="203" t="s">
        <v>129</v>
      </c>
      <c r="K125" s="204" t="s">
        <v>146</v>
      </c>
      <c r="L125" s="205"/>
      <c r="M125" s="100" t="s">
        <v>1</v>
      </c>
      <c r="N125" s="101" t="s">
        <v>40</v>
      </c>
      <c r="O125" s="101" t="s">
        <v>147</v>
      </c>
      <c r="P125" s="101" t="s">
        <v>148</v>
      </c>
      <c r="Q125" s="101" t="s">
        <v>149</v>
      </c>
      <c r="R125" s="101" t="s">
        <v>150</v>
      </c>
      <c r="S125" s="101" t="s">
        <v>151</v>
      </c>
      <c r="T125" s="102" t="s">
        <v>152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153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P127+P163</f>
        <v>0</v>
      </c>
      <c r="Q126" s="104"/>
      <c r="R126" s="208">
        <f>R127+R163</f>
        <v>0.11636999999999999</v>
      </c>
      <c r="S126" s="104"/>
      <c r="T126" s="209">
        <f>T127+T163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131</v>
      </c>
      <c r="BK126" s="210">
        <f>BK127+BK163</f>
        <v>0</v>
      </c>
    </row>
    <row r="127" s="12" customFormat="1" ht="25.92" customHeight="1">
      <c r="A127" s="12"/>
      <c r="B127" s="211"/>
      <c r="C127" s="212"/>
      <c r="D127" s="213" t="s">
        <v>75</v>
      </c>
      <c r="E127" s="214" t="s">
        <v>216</v>
      </c>
      <c r="F127" s="214" t="s">
        <v>217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P128+P133+P141+P153</f>
        <v>0</v>
      </c>
      <c r="Q127" s="219"/>
      <c r="R127" s="220">
        <f>R128+R133+R141+R153</f>
        <v>0.11636999999999999</v>
      </c>
      <c r="S127" s="219"/>
      <c r="T127" s="221">
        <f>T128+T133+T141+T153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75</v>
      </c>
      <c r="AU127" s="223" t="s">
        <v>76</v>
      </c>
      <c r="AY127" s="222" t="s">
        <v>156</v>
      </c>
      <c r="BK127" s="224">
        <f>BK128+BK133+BK141+BK153</f>
        <v>0</v>
      </c>
    </row>
    <row r="128" s="12" customFormat="1" ht="22.8" customHeight="1">
      <c r="A128" s="12"/>
      <c r="B128" s="211"/>
      <c r="C128" s="212"/>
      <c r="D128" s="213" t="s">
        <v>75</v>
      </c>
      <c r="E128" s="225" t="s">
        <v>1989</v>
      </c>
      <c r="F128" s="225" t="s">
        <v>1990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SUM(P129:P132)</f>
        <v>0</v>
      </c>
      <c r="Q128" s="219"/>
      <c r="R128" s="220">
        <f>SUM(R129:R132)</f>
        <v>0</v>
      </c>
      <c r="S128" s="219"/>
      <c r="T128" s="221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75</v>
      </c>
      <c r="AU128" s="223" t="s">
        <v>83</v>
      </c>
      <c r="AY128" s="222" t="s">
        <v>156</v>
      </c>
      <c r="BK128" s="224">
        <f>SUM(BK129:BK132)</f>
        <v>0</v>
      </c>
    </row>
    <row r="129" s="2" customFormat="1" ht="24.15" customHeight="1">
      <c r="A129" s="38"/>
      <c r="B129" s="39"/>
      <c r="C129" s="227" t="s">
        <v>83</v>
      </c>
      <c r="D129" s="227" t="s">
        <v>159</v>
      </c>
      <c r="E129" s="228" t="s">
        <v>1991</v>
      </c>
      <c r="F129" s="229" t="s">
        <v>1992</v>
      </c>
      <c r="G129" s="230" t="s">
        <v>446</v>
      </c>
      <c r="H129" s="231">
        <v>1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222</v>
      </c>
      <c r="AT129" s="239" t="s">
        <v>159</v>
      </c>
      <c r="AU129" s="239" t="s">
        <v>85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222</v>
      </c>
      <c r="BM129" s="239" t="s">
        <v>1993</v>
      </c>
    </row>
    <row r="130" s="2" customFormat="1" ht="24.15" customHeight="1">
      <c r="A130" s="38"/>
      <c r="B130" s="39"/>
      <c r="C130" s="227" t="s">
        <v>85</v>
      </c>
      <c r="D130" s="227" t="s">
        <v>159</v>
      </c>
      <c r="E130" s="228" t="s">
        <v>1994</v>
      </c>
      <c r="F130" s="229" t="s">
        <v>1995</v>
      </c>
      <c r="G130" s="230" t="s">
        <v>247</v>
      </c>
      <c r="H130" s="231">
        <v>1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222</v>
      </c>
      <c r="AT130" s="239" t="s">
        <v>159</v>
      </c>
      <c r="AU130" s="239" t="s">
        <v>85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222</v>
      </c>
      <c r="BM130" s="239" t="s">
        <v>1996</v>
      </c>
    </row>
    <row r="131" s="2" customFormat="1" ht="24.15" customHeight="1">
      <c r="A131" s="38"/>
      <c r="B131" s="39"/>
      <c r="C131" s="227" t="s">
        <v>176</v>
      </c>
      <c r="D131" s="227" t="s">
        <v>159</v>
      </c>
      <c r="E131" s="228" t="s">
        <v>1997</v>
      </c>
      <c r="F131" s="229" t="s">
        <v>1998</v>
      </c>
      <c r="G131" s="230" t="s">
        <v>247</v>
      </c>
      <c r="H131" s="231">
        <v>2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222</v>
      </c>
      <c r="AT131" s="239" t="s">
        <v>159</v>
      </c>
      <c r="AU131" s="239" t="s">
        <v>85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222</v>
      </c>
      <c r="BM131" s="239" t="s">
        <v>1999</v>
      </c>
    </row>
    <row r="132" s="2" customFormat="1" ht="24.15" customHeight="1">
      <c r="A132" s="38"/>
      <c r="B132" s="39"/>
      <c r="C132" s="227" t="s">
        <v>163</v>
      </c>
      <c r="D132" s="227" t="s">
        <v>159</v>
      </c>
      <c r="E132" s="228" t="s">
        <v>2000</v>
      </c>
      <c r="F132" s="229" t="s">
        <v>2001</v>
      </c>
      <c r="G132" s="230" t="s">
        <v>247</v>
      </c>
      <c r="H132" s="231">
        <v>1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222</v>
      </c>
      <c r="AT132" s="239" t="s">
        <v>159</v>
      </c>
      <c r="AU132" s="239" t="s">
        <v>85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222</v>
      </c>
      <c r="BM132" s="239" t="s">
        <v>2002</v>
      </c>
    </row>
    <row r="133" s="12" customFormat="1" ht="22.8" customHeight="1">
      <c r="A133" s="12"/>
      <c r="B133" s="211"/>
      <c r="C133" s="212"/>
      <c r="D133" s="213" t="s">
        <v>75</v>
      </c>
      <c r="E133" s="225" t="s">
        <v>2003</v>
      </c>
      <c r="F133" s="225" t="s">
        <v>2004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SUM(P134:P140)</f>
        <v>0</v>
      </c>
      <c r="Q133" s="219"/>
      <c r="R133" s="220">
        <f>SUM(R134:R140)</f>
        <v>0</v>
      </c>
      <c r="S133" s="219"/>
      <c r="T133" s="221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75</v>
      </c>
      <c r="AU133" s="223" t="s">
        <v>83</v>
      </c>
      <c r="AY133" s="222" t="s">
        <v>156</v>
      </c>
      <c r="BK133" s="224">
        <f>SUM(BK134:BK140)</f>
        <v>0</v>
      </c>
    </row>
    <row r="134" s="2" customFormat="1" ht="24.15" customHeight="1">
      <c r="A134" s="38"/>
      <c r="B134" s="39"/>
      <c r="C134" s="227" t="s">
        <v>197</v>
      </c>
      <c r="D134" s="227" t="s">
        <v>159</v>
      </c>
      <c r="E134" s="228" t="s">
        <v>2005</v>
      </c>
      <c r="F134" s="229" t="s">
        <v>2006</v>
      </c>
      <c r="G134" s="230" t="s">
        <v>235</v>
      </c>
      <c r="H134" s="231">
        <v>135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222</v>
      </c>
      <c r="AT134" s="239" t="s">
        <v>159</v>
      </c>
      <c r="AU134" s="239" t="s">
        <v>85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222</v>
      </c>
      <c r="BM134" s="239" t="s">
        <v>2007</v>
      </c>
    </row>
    <row r="135" s="2" customFormat="1" ht="24.15" customHeight="1">
      <c r="A135" s="38"/>
      <c r="B135" s="39"/>
      <c r="C135" s="227" t="s">
        <v>202</v>
      </c>
      <c r="D135" s="227" t="s">
        <v>159</v>
      </c>
      <c r="E135" s="228" t="s">
        <v>2008</v>
      </c>
      <c r="F135" s="229" t="s">
        <v>2009</v>
      </c>
      <c r="G135" s="230" t="s">
        <v>235</v>
      </c>
      <c r="H135" s="231">
        <v>45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222</v>
      </c>
      <c r="AT135" s="239" t="s">
        <v>159</v>
      </c>
      <c r="AU135" s="239" t="s">
        <v>85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222</v>
      </c>
      <c r="BM135" s="239" t="s">
        <v>2010</v>
      </c>
    </row>
    <row r="136" s="2" customFormat="1" ht="24.15" customHeight="1">
      <c r="A136" s="38"/>
      <c r="B136" s="39"/>
      <c r="C136" s="227" t="s">
        <v>206</v>
      </c>
      <c r="D136" s="227" t="s">
        <v>159</v>
      </c>
      <c r="E136" s="228" t="s">
        <v>2011</v>
      </c>
      <c r="F136" s="229" t="s">
        <v>2012</v>
      </c>
      <c r="G136" s="230" t="s">
        <v>235</v>
      </c>
      <c r="H136" s="231">
        <v>60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222</v>
      </c>
      <c r="AT136" s="239" t="s">
        <v>159</v>
      </c>
      <c r="AU136" s="239" t="s">
        <v>85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222</v>
      </c>
      <c r="BM136" s="239" t="s">
        <v>2013</v>
      </c>
    </row>
    <row r="137" s="2" customFormat="1" ht="24.15" customHeight="1">
      <c r="A137" s="38"/>
      <c r="B137" s="39"/>
      <c r="C137" s="227" t="s">
        <v>212</v>
      </c>
      <c r="D137" s="227" t="s">
        <v>159</v>
      </c>
      <c r="E137" s="228" t="s">
        <v>2014</v>
      </c>
      <c r="F137" s="229" t="s">
        <v>2015</v>
      </c>
      <c r="G137" s="230" t="s">
        <v>235</v>
      </c>
      <c r="H137" s="231">
        <v>5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222</v>
      </c>
      <c r="AT137" s="239" t="s">
        <v>159</v>
      </c>
      <c r="AU137" s="239" t="s">
        <v>85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222</v>
      </c>
      <c r="BM137" s="239" t="s">
        <v>2016</v>
      </c>
    </row>
    <row r="138" s="2" customFormat="1" ht="33" customHeight="1">
      <c r="A138" s="38"/>
      <c r="B138" s="39"/>
      <c r="C138" s="227" t="s">
        <v>157</v>
      </c>
      <c r="D138" s="227" t="s">
        <v>159</v>
      </c>
      <c r="E138" s="228" t="s">
        <v>2017</v>
      </c>
      <c r="F138" s="229" t="s">
        <v>2018</v>
      </c>
      <c r="G138" s="230" t="s">
        <v>235</v>
      </c>
      <c r="H138" s="231">
        <v>240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222</v>
      </c>
      <c r="AT138" s="239" t="s">
        <v>159</v>
      </c>
      <c r="AU138" s="239" t="s">
        <v>85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222</v>
      </c>
      <c r="BM138" s="239" t="s">
        <v>2019</v>
      </c>
    </row>
    <row r="139" s="2" customFormat="1" ht="37.8" customHeight="1">
      <c r="A139" s="38"/>
      <c r="B139" s="39"/>
      <c r="C139" s="227" t="s">
        <v>228</v>
      </c>
      <c r="D139" s="227" t="s">
        <v>159</v>
      </c>
      <c r="E139" s="228" t="s">
        <v>2020</v>
      </c>
      <c r="F139" s="229" t="s">
        <v>2021</v>
      </c>
      <c r="G139" s="230" t="s">
        <v>235</v>
      </c>
      <c r="H139" s="231">
        <v>5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222</v>
      </c>
      <c r="AT139" s="239" t="s">
        <v>159</v>
      </c>
      <c r="AU139" s="239" t="s">
        <v>85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222</v>
      </c>
      <c r="BM139" s="239" t="s">
        <v>2022</v>
      </c>
    </row>
    <row r="140" s="2" customFormat="1" ht="24.15" customHeight="1">
      <c r="A140" s="38"/>
      <c r="B140" s="39"/>
      <c r="C140" s="227" t="s">
        <v>232</v>
      </c>
      <c r="D140" s="227" t="s">
        <v>159</v>
      </c>
      <c r="E140" s="228" t="s">
        <v>2023</v>
      </c>
      <c r="F140" s="229" t="s">
        <v>2024</v>
      </c>
      <c r="G140" s="230" t="s">
        <v>1071</v>
      </c>
      <c r="H140" s="288"/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222</v>
      </c>
      <c r="AT140" s="239" t="s">
        <v>159</v>
      </c>
      <c r="AU140" s="239" t="s">
        <v>85</v>
      </c>
      <c r="AY140" s="17" t="s">
        <v>156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83</v>
      </c>
      <c r="BK140" s="240">
        <f>ROUND(I140*H140,2)</f>
        <v>0</v>
      </c>
      <c r="BL140" s="17" t="s">
        <v>222</v>
      </c>
      <c r="BM140" s="239" t="s">
        <v>2025</v>
      </c>
    </row>
    <row r="141" s="12" customFormat="1" ht="22.8" customHeight="1">
      <c r="A141" s="12"/>
      <c r="B141" s="211"/>
      <c r="C141" s="212"/>
      <c r="D141" s="213" t="s">
        <v>75</v>
      </c>
      <c r="E141" s="225" t="s">
        <v>2026</v>
      </c>
      <c r="F141" s="225" t="s">
        <v>2027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SUM(P142:P152)</f>
        <v>0</v>
      </c>
      <c r="Q141" s="219"/>
      <c r="R141" s="220">
        <f>SUM(R142:R152)</f>
        <v>0</v>
      </c>
      <c r="S141" s="219"/>
      <c r="T141" s="221">
        <f>SUM(T142:T152)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85</v>
      </c>
      <c r="AT141" s="223" t="s">
        <v>75</v>
      </c>
      <c r="AU141" s="223" t="s">
        <v>83</v>
      </c>
      <c r="AY141" s="222" t="s">
        <v>156</v>
      </c>
      <c r="BK141" s="224">
        <f>SUM(BK142:BK152)</f>
        <v>0</v>
      </c>
    </row>
    <row r="142" s="2" customFormat="1" ht="16.5" customHeight="1">
      <c r="A142" s="38"/>
      <c r="B142" s="39"/>
      <c r="C142" s="227" t="s">
        <v>8</v>
      </c>
      <c r="D142" s="227" t="s">
        <v>159</v>
      </c>
      <c r="E142" s="228" t="s">
        <v>2028</v>
      </c>
      <c r="F142" s="229" t="s">
        <v>2029</v>
      </c>
      <c r="G142" s="230" t="s">
        <v>446</v>
      </c>
      <c r="H142" s="231">
        <v>1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222</v>
      </c>
      <c r="AT142" s="239" t="s">
        <v>159</v>
      </c>
      <c r="AU142" s="239" t="s">
        <v>85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222</v>
      </c>
      <c r="BM142" s="239" t="s">
        <v>2030</v>
      </c>
    </row>
    <row r="143" s="2" customFormat="1" ht="21.75" customHeight="1">
      <c r="A143" s="38"/>
      <c r="B143" s="39"/>
      <c r="C143" s="227" t="s">
        <v>244</v>
      </c>
      <c r="D143" s="227" t="s">
        <v>159</v>
      </c>
      <c r="E143" s="228" t="s">
        <v>2031</v>
      </c>
      <c r="F143" s="229" t="s">
        <v>2032</v>
      </c>
      <c r="G143" s="230" t="s">
        <v>254</v>
      </c>
      <c r="H143" s="231">
        <v>6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222</v>
      </c>
      <c r="AT143" s="239" t="s">
        <v>159</v>
      </c>
      <c r="AU143" s="239" t="s">
        <v>85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83</v>
      </c>
      <c r="BK143" s="240">
        <f>ROUND(I143*H143,2)</f>
        <v>0</v>
      </c>
      <c r="BL143" s="17" t="s">
        <v>222</v>
      </c>
      <c r="BM143" s="239" t="s">
        <v>2033</v>
      </c>
    </row>
    <row r="144" s="2" customFormat="1" ht="16.5" customHeight="1">
      <c r="A144" s="38"/>
      <c r="B144" s="39"/>
      <c r="C144" s="227" t="s">
        <v>251</v>
      </c>
      <c r="D144" s="227" t="s">
        <v>159</v>
      </c>
      <c r="E144" s="228" t="s">
        <v>2034</v>
      </c>
      <c r="F144" s="229" t="s">
        <v>2035</v>
      </c>
      <c r="G144" s="230" t="s">
        <v>254</v>
      </c>
      <c r="H144" s="231">
        <v>2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222</v>
      </c>
      <c r="AT144" s="239" t="s">
        <v>159</v>
      </c>
      <c r="AU144" s="239" t="s">
        <v>85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83</v>
      </c>
      <c r="BK144" s="240">
        <f>ROUND(I144*H144,2)</f>
        <v>0</v>
      </c>
      <c r="BL144" s="17" t="s">
        <v>222</v>
      </c>
      <c r="BM144" s="239" t="s">
        <v>2036</v>
      </c>
    </row>
    <row r="145" s="2" customFormat="1" ht="24.15" customHeight="1">
      <c r="A145" s="38"/>
      <c r="B145" s="39"/>
      <c r="C145" s="227" t="s">
        <v>167</v>
      </c>
      <c r="D145" s="227" t="s">
        <v>159</v>
      </c>
      <c r="E145" s="228" t="s">
        <v>2037</v>
      </c>
      <c r="F145" s="229" t="s">
        <v>2038</v>
      </c>
      <c r="G145" s="230" t="s">
        <v>254</v>
      </c>
      <c r="H145" s="231">
        <v>13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222</v>
      </c>
      <c r="AT145" s="239" t="s">
        <v>159</v>
      </c>
      <c r="AU145" s="239" t="s">
        <v>85</v>
      </c>
      <c r="AY145" s="17" t="s">
        <v>156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222</v>
      </c>
      <c r="BM145" s="239" t="s">
        <v>2039</v>
      </c>
    </row>
    <row r="146" s="2" customFormat="1" ht="16.5" customHeight="1">
      <c r="A146" s="38"/>
      <c r="B146" s="39"/>
      <c r="C146" s="227" t="s">
        <v>222</v>
      </c>
      <c r="D146" s="227" t="s">
        <v>159</v>
      </c>
      <c r="E146" s="228" t="s">
        <v>2040</v>
      </c>
      <c r="F146" s="229" t="s">
        <v>2041</v>
      </c>
      <c r="G146" s="230" t="s">
        <v>254</v>
      </c>
      <c r="H146" s="231">
        <v>13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41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222</v>
      </c>
      <c r="AT146" s="239" t="s">
        <v>159</v>
      </c>
      <c r="AU146" s="239" t="s">
        <v>85</v>
      </c>
      <c r="AY146" s="17" t="s">
        <v>156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83</v>
      </c>
      <c r="BK146" s="240">
        <f>ROUND(I146*H146,2)</f>
        <v>0</v>
      </c>
      <c r="BL146" s="17" t="s">
        <v>222</v>
      </c>
      <c r="BM146" s="239" t="s">
        <v>2042</v>
      </c>
    </row>
    <row r="147" s="2" customFormat="1" ht="16.5" customHeight="1">
      <c r="A147" s="38"/>
      <c r="B147" s="39"/>
      <c r="C147" s="227" t="s">
        <v>390</v>
      </c>
      <c r="D147" s="227" t="s">
        <v>159</v>
      </c>
      <c r="E147" s="228" t="s">
        <v>2043</v>
      </c>
      <c r="F147" s="229" t="s">
        <v>2044</v>
      </c>
      <c r="G147" s="230" t="s">
        <v>247</v>
      </c>
      <c r="H147" s="231">
        <v>2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41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222</v>
      </c>
      <c r="AT147" s="239" t="s">
        <v>159</v>
      </c>
      <c r="AU147" s="239" t="s">
        <v>85</v>
      </c>
      <c r="AY147" s="17" t="s">
        <v>156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83</v>
      </c>
      <c r="BK147" s="240">
        <f>ROUND(I147*H147,2)</f>
        <v>0</v>
      </c>
      <c r="BL147" s="17" t="s">
        <v>222</v>
      </c>
      <c r="BM147" s="239" t="s">
        <v>2045</v>
      </c>
    </row>
    <row r="148" s="2" customFormat="1" ht="24.15" customHeight="1">
      <c r="A148" s="38"/>
      <c r="B148" s="39"/>
      <c r="C148" s="227" t="s">
        <v>394</v>
      </c>
      <c r="D148" s="227" t="s">
        <v>159</v>
      </c>
      <c r="E148" s="228" t="s">
        <v>2046</v>
      </c>
      <c r="F148" s="229" t="s">
        <v>2047</v>
      </c>
      <c r="G148" s="230" t="s">
        <v>254</v>
      </c>
      <c r="H148" s="231">
        <v>1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222</v>
      </c>
      <c r="AT148" s="239" t="s">
        <v>159</v>
      </c>
      <c r="AU148" s="239" t="s">
        <v>85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83</v>
      </c>
      <c r="BK148" s="240">
        <f>ROUND(I148*H148,2)</f>
        <v>0</v>
      </c>
      <c r="BL148" s="17" t="s">
        <v>222</v>
      </c>
      <c r="BM148" s="239" t="s">
        <v>2048</v>
      </c>
    </row>
    <row r="149" s="2" customFormat="1" ht="24.15" customHeight="1">
      <c r="A149" s="38"/>
      <c r="B149" s="39"/>
      <c r="C149" s="227" t="s">
        <v>400</v>
      </c>
      <c r="D149" s="227" t="s">
        <v>159</v>
      </c>
      <c r="E149" s="228" t="s">
        <v>2049</v>
      </c>
      <c r="F149" s="229" t="s">
        <v>2050</v>
      </c>
      <c r="G149" s="230" t="s">
        <v>254</v>
      </c>
      <c r="H149" s="231">
        <v>1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222</v>
      </c>
      <c r="AT149" s="239" t="s">
        <v>159</v>
      </c>
      <c r="AU149" s="239" t="s">
        <v>85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83</v>
      </c>
      <c r="BK149" s="240">
        <f>ROUND(I149*H149,2)</f>
        <v>0</v>
      </c>
      <c r="BL149" s="17" t="s">
        <v>222</v>
      </c>
      <c r="BM149" s="239" t="s">
        <v>2051</v>
      </c>
    </row>
    <row r="150" s="2" customFormat="1" ht="24.15" customHeight="1">
      <c r="A150" s="38"/>
      <c r="B150" s="39"/>
      <c r="C150" s="227" t="s">
        <v>407</v>
      </c>
      <c r="D150" s="227" t="s">
        <v>159</v>
      </c>
      <c r="E150" s="228" t="s">
        <v>2052</v>
      </c>
      <c r="F150" s="229" t="s">
        <v>2053</v>
      </c>
      <c r="G150" s="230" t="s">
        <v>254</v>
      </c>
      <c r="H150" s="231">
        <v>3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222</v>
      </c>
      <c r="AT150" s="239" t="s">
        <v>159</v>
      </c>
      <c r="AU150" s="239" t="s">
        <v>85</v>
      </c>
      <c r="AY150" s="17" t="s">
        <v>156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222</v>
      </c>
      <c r="BM150" s="239" t="s">
        <v>2054</v>
      </c>
    </row>
    <row r="151" s="2" customFormat="1" ht="21.75" customHeight="1">
      <c r="A151" s="38"/>
      <c r="B151" s="39"/>
      <c r="C151" s="227" t="s">
        <v>7</v>
      </c>
      <c r="D151" s="227" t="s">
        <v>159</v>
      </c>
      <c r="E151" s="228" t="s">
        <v>2055</v>
      </c>
      <c r="F151" s="229" t="s">
        <v>2056</v>
      </c>
      <c r="G151" s="230" t="s">
        <v>254</v>
      </c>
      <c r="H151" s="231">
        <v>10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41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222</v>
      </c>
      <c r="AT151" s="239" t="s">
        <v>159</v>
      </c>
      <c r="AU151" s="239" t="s">
        <v>85</v>
      </c>
      <c r="AY151" s="17" t="s">
        <v>156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83</v>
      </c>
      <c r="BK151" s="240">
        <f>ROUND(I151*H151,2)</f>
        <v>0</v>
      </c>
      <c r="BL151" s="17" t="s">
        <v>222</v>
      </c>
      <c r="BM151" s="239" t="s">
        <v>2057</v>
      </c>
    </row>
    <row r="152" s="2" customFormat="1" ht="24.15" customHeight="1">
      <c r="A152" s="38"/>
      <c r="B152" s="39"/>
      <c r="C152" s="227" t="s">
        <v>420</v>
      </c>
      <c r="D152" s="227" t="s">
        <v>159</v>
      </c>
      <c r="E152" s="228" t="s">
        <v>2058</v>
      </c>
      <c r="F152" s="229" t="s">
        <v>2059</v>
      </c>
      <c r="G152" s="230" t="s">
        <v>1071</v>
      </c>
      <c r="H152" s="288"/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222</v>
      </c>
      <c r="AT152" s="239" t="s">
        <v>159</v>
      </c>
      <c r="AU152" s="239" t="s">
        <v>85</v>
      </c>
      <c r="AY152" s="17" t="s">
        <v>156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83</v>
      </c>
      <c r="BK152" s="240">
        <f>ROUND(I152*H152,2)</f>
        <v>0</v>
      </c>
      <c r="BL152" s="17" t="s">
        <v>222</v>
      </c>
      <c r="BM152" s="239" t="s">
        <v>2060</v>
      </c>
    </row>
    <row r="153" s="12" customFormat="1" ht="22.8" customHeight="1">
      <c r="A153" s="12"/>
      <c r="B153" s="211"/>
      <c r="C153" s="212"/>
      <c r="D153" s="213" t="s">
        <v>75</v>
      </c>
      <c r="E153" s="225" t="s">
        <v>2061</v>
      </c>
      <c r="F153" s="225" t="s">
        <v>2062</v>
      </c>
      <c r="G153" s="212"/>
      <c r="H153" s="212"/>
      <c r="I153" s="215"/>
      <c r="J153" s="226">
        <f>BK153</f>
        <v>0</v>
      </c>
      <c r="K153" s="212"/>
      <c r="L153" s="217"/>
      <c r="M153" s="218"/>
      <c r="N153" s="219"/>
      <c r="O153" s="219"/>
      <c r="P153" s="220">
        <f>SUM(P154:P162)</f>
        <v>0</v>
      </c>
      <c r="Q153" s="219"/>
      <c r="R153" s="220">
        <f>SUM(R154:R162)</f>
        <v>0.11636999999999999</v>
      </c>
      <c r="S153" s="219"/>
      <c r="T153" s="221">
        <f>SUM(T154:T162)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2" t="s">
        <v>85</v>
      </c>
      <c r="AT153" s="223" t="s">
        <v>75</v>
      </c>
      <c r="AU153" s="223" t="s">
        <v>83</v>
      </c>
      <c r="AY153" s="222" t="s">
        <v>156</v>
      </c>
      <c r="BK153" s="224">
        <f>SUM(BK154:BK162)</f>
        <v>0</v>
      </c>
    </row>
    <row r="154" s="2" customFormat="1" ht="37.8" customHeight="1">
      <c r="A154" s="38"/>
      <c r="B154" s="39"/>
      <c r="C154" s="227" t="s">
        <v>426</v>
      </c>
      <c r="D154" s="227" t="s">
        <v>159</v>
      </c>
      <c r="E154" s="228" t="s">
        <v>2063</v>
      </c>
      <c r="F154" s="229" t="s">
        <v>2064</v>
      </c>
      <c r="G154" s="230" t="s">
        <v>254</v>
      </c>
      <c r="H154" s="231">
        <v>1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222</v>
      </c>
      <c r="AT154" s="239" t="s">
        <v>159</v>
      </c>
      <c r="AU154" s="239" t="s">
        <v>85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83</v>
      </c>
      <c r="BK154" s="240">
        <f>ROUND(I154*H154,2)</f>
        <v>0</v>
      </c>
      <c r="BL154" s="17" t="s">
        <v>222</v>
      </c>
      <c r="BM154" s="239" t="s">
        <v>2065</v>
      </c>
    </row>
    <row r="155" s="2" customFormat="1" ht="37.8" customHeight="1">
      <c r="A155" s="38"/>
      <c r="B155" s="39"/>
      <c r="C155" s="227" t="s">
        <v>434</v>
      </c>
      <c r="D155" s="227" t="s">
        <v>159</v>
      </c>
      <c r="E155" s="228" t="s">
        <v>2066</v>
      </c>
      <c r="F155" s="229" t="s">
        <v>2067</v>
      </c>
      <c r="G155" s="230" t="s">
        <v>254</v>
      </c>
      <c r="H155" s="231">
        <v>6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41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222</v>
      </c>
      <c r="AT155" s="239" t="s">
        <v>159</v>
      </c>
      <c r="AU155" s="239" t="s">
        <v>85</v>
      </c>
      <c r="AY155" s="17" t="s">
        <v>156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83</v>
      </c>
      <c r="BK155" s="240">
        <f>ROUND(I155*H155,2)</f>
        <v>0</v>
      </c>
      <c r="BL155" s="17" t="s">
        <v>222</v>
      </c>
      <c r="BM155" s="239" t="s">
        <v>2068</v>
      </c>
    </row>
    <row r="156" s="2" customFormat="1" ht="37.8" customHeight="1">
      <c r="A156" s="38"/>
      <c r="B156" s="39"/>
      <c r="C156" s="227" t="s">
        <v>443</v>
      </c>
      <c r="D156" s="227" t="s">
        <v>159</v>
      </c>
      <c r="E156" s="228" t="s">
        <v>2069</v>
      </c>
      <c r="F156" s="229" t="s">
        <v>2070</v>
      </c>
      <c r="G156" s="230" t="s">
        <v>254</v>
      </c>
      <c r="H156" s="231">
        <v>1</v>
      </c>
      <c r="I156" s="232"/>
      <c r="J156" s="233">
        <f>ROUND(I156*H156,2)</f>
        <v>0</v>
      </c>
      <c r="K156" s="234"/>
      <c r="L156" s="44"/>
      <c r="M156" s="235" t="s">
        <v>1</v>
      </c>
      <c r="N156" s="236" t="s">
        <v>41</v>
      </c>
      <c r="O156" s="91"/>
      <c r="P156" s="237">
        <f>O156*H156</f>
        <v>0</v>
      </c>
      <c r="Q156" s="237">
        <v>0.015879999999999998</v>
      </c>
      <c r="R156" s="237">
        <f>Q156*H156</f>
        <v>0.015879999999999998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222</v>
      </c>
      <c r="AT156" s="239" t="s">
        <v>159</v>
      </c>
      <c r="AU156" s="239" t="s">
        <v>85</v>
      </c>
      <c r="AY156" s="17" t="s">
        <v>156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83</v>
      </c>
      <c r="BK156" s="240">
        <f>ROUND(I156*H156,2)</f>
        <v>0</v>
      </c>
      <c r="BL156" s="17" t="s">
        <v>222</v>
      </c>
      <c r="BM156" s="239" t="s">
        <v>2071</v>
      </c>
    </row>
    <row r="157" s="2" customFormat="1" ht="37.8" customHeight="1">
      <c r="A157" s="38"/>
      <c r="B157" s="39"/>
      <c r="C157" s="227" t="s">
        <v>449</v>
      </c>
      <c r="D157" s="227" t="s">
        <v>159</v>
      </c>
      <c r="E157" s="228" t="s">
        <v>2072</v>
      </c>
      <c r="F157" s="229" t="s">
        <v>2073</v>
      </c>
      <c r="G157" s="230" t="s">
        <v>254</v>
      </c>
      <c r="H157" s="231">
        <v>1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41</v>
      </c>
      <c r="O157" s="91"/>
      <c r="P157" s="237">
        <f>O157*H157</f>
        <v>0</v>
      </c>
      <c r="Q157" s="237">
        <v>0.018929999999999999</v>
      </c>
      <c r="R157" s="237">
        <f>Q157*H157</f>
        <v>0.018929999999999999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222</v>
      </c>
      <c r="AT157" s="239" t="s">
        <v>159</v>
      </c>
      <c r="AU157" s="239" t="s">
        <v>85</v>
      </c>
      <c r="AY157" s="17" t="s">
        <v>156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83</v>
      </c>
      <c r="BK157" s="240">
        <f>ROUND(I157*H157,2)</f>
        <v>0</v>
      </c>
      <c r="BL157" s="17" t="s">
        <v>222</v>
      </c>
      <c r="BM157" s="239" t="s">
        <v>2074</v>
      </c>
    </row>
    <row r="158" s="2" customFormat="1" ht="37.8" customHeight="1">
      <c r="A158" s="38"/>
      <c r="B158" s="39"/>
      <c r="C158" s="227" t="s">
        <v>459</v>
      </c>
      <c r="D158" s="227" t="s">
        <v>159</v>
      </c>
      <c r="E158" s="228" t="s">
        <v>2075</v>
      </c>
      <c r="F158" s="229" t="s">
        <v>2076</v>
      </c>
      <c r="G158" s="230" t="s">
        <v>254</v>
      </c>
      <c r="H158" s="231">
        <v>1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0.023709999999999998</v>
      </c>
      <c r="R158" s="237">
        <f>Q158*H158</f>
        <v>0.023709999999999998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222</v>
      </c>
      <c r="AT158" s="239" t="s">
        <v>159</v>
      </c>
      <c r="AU158" s="239" t="s">
        <v>85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83</v>
      </c>
      <c r="BK158" s="240">
        <f>ROUND(I158*H158,2)</f>
        <v>0</v>
      </c>
      <c r="BL158" s="17" t="s">
        <v>222</v>
      </c>
      <c r="BM158" s="239" t="s">
        <v>2077</v>
      </c>
    </row>
    <row r="159" s="2" customFormat="1" ht="37.8" customHeight="1">
      <c r="A159" s="38"/>
      <c r="B159" s="39"/>
      <c r="C159" s="227" t="s">
        <v>467</v>
      </c>
      <c r="D159" s="227" t="s">
        <v>159</v>
      </c>
      <c r="E159" s="228" t="s">
        <v>2078</v>
      </c>
      <c r="F159" s="229" t="s">
        <v>2079</v>
      </c>
      <c r="G159" s="230" t="s">
        <v>254</v>
      </c>
      <c r="H159" s="231">
        <v>1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222</v>
      </c>
      <c r="AT159" s="239" t="s">
        <v>159</v>
      </c>
      <c r="AU159" s="239" t="s">
        <v>85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83</v>
      </c>
      <c r="BK159" s="240">
        <f>ROUND(I159*H159,2)</f>
        <v>0</v>
      </c>
      <c r="BL159" s="17" t="s">
        <v>222</v>
      </c>
      <c r="BM159" s="239" t="s">
        <v>2080</v>
      </c>
    </row>
    <row r="160" s="2" customFormat="1" ht="37.8" customHeight="1">
      <c r="A160" s="38"/>
      <c r="B160" s="39"/>
      <c r="C160" s="227" t="s">
        <v>481</v>
      </c>
      <c r="D160" s="227" t="s">
        <v>159</v>
      </c>
      <c r="E160" s="228" t="s">
        <v>2081</v>
      </c>
      <c r="F160" s="229" t="s">
        <v>2082</v>
      </c>
      <c r="G160" s="230" t="s">
        <v>254</v>
      </c>
      <c r="H160" s="231">
        <v>1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41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222</v>
      </c>
      <c r="AT160" s="239" t="s">
        <v>159</v>
      </c>
      <c r="AU160" s="239" t="s">
        <v>85</v>
      </c>
      <c r="AY160" s="17" t="s">
        <v>156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83</v>
      </c>
      <c r="BK160" s="240">
        <f>ROUND(I160*H160,2)</f>
        <v>0</v>
      </c>
      <c r="BL160" s="17" t="s">
        <v>222</v>
      </c>
      <c r="BM160" s="239" t="s">
        <v>2083</v>
      </c>
    </row>
    <row r="161" s="2" customFormat="1" ht="37.8" customHeight="1">
      <c r="A161" s="38"/>
      <c r="B161" s="39"/>
      <c r="C161" s="227" t="s">
        <v>492</v>
      </c>
      <c r="D161" s="227" t="s">
        <v>159</v>
      </c>
      <c r="E161" s="228" t="s">
        <v>2084</v>
      </c>
      <c r="F161" s="229" t="s">
        <v>2085</v>
      </c>
      <c r="G161" s="230" t="s">
        <v>254</v>
      </c>
      <c r="H161" s="231">
        <v>1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41</v>
      </c>
      <c r="O161" s="91"/>
      <c r="P161" s="237">
        <f>O161*H161</f>
        <v>0</v>
      </c>
      <c r="Q161" s="237">
        <v>0.057849999999999999</v>
      </c>
      <c r="R161" s="237">
        <f>Q161*H161</f>
        <v>0.057849999999999999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222</v>
      </c>
      <c r="AT161" s="239" t="s">
        <v>159</v>
      </c>
      <c r="AU161" s="239" t="s">
        <v>85</v>
      </c>
      <c r="AY161" s="17" t="s">
        <v>156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83</v>
      </c>
      <c r="BK161" s="240">
        <f>ROUND(I161*H161,2)</f>
        <v>0</v>
      </c>
      <c r="BL161" s="17" t="s">
        <v>222</v>
      </c>
      <c r="BM161" s="239" t="s">
        <v>2086</v>
      </c>
    </row>
    <row r="162" s="2" customFormat="1" ht="24.15" customHeight="1">
      <c r="A162" s="38"/>
      <c r="B162" s="39"/>
      <c r="C162" s="227" t="s">
        <v>497</v>
      </c>
      <c r="D162" s="227" t="s">
        <v>159</v>
      </c>
      <c r="E162" s="228" t="s">
        <v>2087</v>
      </c>
      <c r="F162" s="229" t="s">
        <v>2088</v>
      </c>
      <c r="G162" s="230" t="s">
        <v>1071</v>
      </c>
      <c r="H162" s="288"/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41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222</v>
      </c>
      <c r="AT162" s="239" t="s">
        <v>159</v>
      </c>
      <c r="AU162" s="239" t="s">
        <v>85</v>
      </c>
      <c r="AY162" s="17" t="s">
        <v>156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83</v>
      </c>
      <c r="BK162" s="240">
        <f>ROUND(I162*H162,2)</f>
        <v>0</v>
      </c>
      <c r="BL162" s="17" t="s">
        <v>222</v>
      </c>
      <c r="BM162" s="239" t="s">
        <v>2089</v>
      </c>
    </row>
    <row r="163" s="12" customFormat="1" ht="25.92" customHeight="1">
      <c r="A163" s="12"/>
      <c r="B163" s="211"/>
      <c r="C163" s="212"/>
      <c r="D163" s="213" t="s">
        <v>75</v>
      </c>
      <c r="E163" s="214" t="s">
        <v>1979</v>
      </c>
      <c r="F163" s="214" t="s">
        <v>1980</v>
      </c>
      <c r="G163" s="212"/>
      <c r="H163" s="212"/>
      <c r="I163" s="215"/>
      <c r="J163" s="216">
        <f>BK163</f>
        <v>0</v>
      </c>
      <c r="K163" s="212"/>
      <c r="L163" s="217"/>
      <c r="M163" s="218"/>
      <c r="N163" s="219"/>
      <c r="O163" s="219"/>
      <c r="P163" s="220">
        <f>SUM(P164:P170)</f>
        <v>0</v>
      </c>
      <c r="Q163" s="219"/>
      <c r="R163" s="220">
        <f>SUM(R164:R170)</f>
        <v>0</v>
      </c>
      <c r="S163" s="219"/>
      <c r="T163" s="221">
        <f>SUM(T164:T170)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197</v>
      </c>
      <c r="AT163" s="223" t="s">
        <v>75</v>
      </c>
      <c r="AU163" s="223" t="s">
        <v>76</v>
      </c>
      <c r="AY163" s="222" t="s">
        <v>156</v>
      </c>
      <c r="BK163" s="224">
        <f>SUM(BK164:BK170)</f>
        <v>0</v>
      </c>
    </row>
    <row r="164" s="2" customFormat="1" ht="16.5" customHeight="1">
      <c r="A164" s="38"/>
      <c r="B164" s="39"/>
      <c r="C164" s="227" t="s">
        <v>501</v>
      </c>
      <c r="D164" s="227" t="s">
        <v>159</v>
      </c>
      <c r="E164" s="228" t="s">
        <v>2090</v>
      </c>
      <c r="F164" s="229" t="s">
        <v>2091</v>
      </c>
      <c r="G164" s="230" t="s">
        <v>247</v>
      </c>
      <c r="H164" s="231">
        <v>1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163</v>
      </c>
      <c r="AT164" s="239" t="s">
        <v>159</v>
      </c>
      <c r="AU164" s="239" t="s">
        <v>83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83</v>
      </c>
      <c r="BK164" s="240">
        <f>ROUND(I164*H164,2)</f>
        <v>0</v>
      </c>
      <c r="BL164" s="17" t="s">
        <v>163</v>
      </c>
      <c r="BM164" s="239" t="s">
        <v>2092</v>
      </c>
    </row>
    <row r="165" s="2" customFormat="1" ht="21.75" customHeight="1">
      <c r="A165" s="38"/>
      <c r="B165" s="39"/>
      <c r="C165" s="227" t="s">
        <v>505</v>
      </c>
      <c r="D165" s="227" t="s">
        <v>159</v>
      </c>
      <c r="E165" s="228" t="s">
        <v>2093</v>
      </c>
      <c r="F165" s="229" t="s">
        <v>2094</v>
      </c>
      <c r="G165" s="230" t="s">
        <v>247</v>
      </c>
      <c r="H165" s="231">
        <v>1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41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163</v>
      </c>
      <c r="AT165" s="239" t="s">
        <v>159</v>
      </c>
      <c r="AU165" s="239" t="s">
        <v>83</v>
      </c>
      <c r="AY165" s="17" t="s">
        <v>156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83</v>
      </c>
      <c r="BK165" s="240">
        <f>ROUND(I165*H165,2)</f>
        <v>0</v>
      </c>
      <c r="BL165" s="17" t="s">
        <v>163</v>
      </c>
      <c r="BM165" s="239" t="s">
        <v>2095</v>
      </c>
    </row>
    <row r="166" s="2" customFormat="1" ht="16.5" customHeight="1">
      <c r="A166" s="38"/>
      <c r="B166" s="39"/>
      <c r="C166" s="227" t="s">
        <v>510</v>
      </c>
      <c r="D166" s="227" t="s">
        <v>159</v>
      </c>
      <c r="E166" s="228" t="s">
        <v>2096</v>
      </c>
      <c r="F166" s="229" t="s">
        <v>2097</v>
      </c>
      <c r="G166" s="230" t="s">
        <v>621</v>
      </c>
      <c r="H166" s="231">
        <v>7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163</v>
      </c>
      <c r="AT166" s="239" t="s">
        <v>159</v>
      </c>
      <c r="AU166" s="239" t="s">
        <v>83</v>
      </c>
      <c r="AY166" s="17" t="s">
        <v>156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83</v>
      </c>
      <c r="BK166" s="240">
        <f>ROUND(I166*H166,2)</f>
        <v>0</v>
      </c>
      <c r="BL166" s="17" t="s">
        <v>163</v>
      </c>
      <c r="BM166" s="239" t="s">
        <v>2098</v>
      </c>
    </row>
    <row r="167" s="2" customFormat="1" ht="16.5" customHeight="1">
      <c r="A167" s="38"/>
      <c r="B167" s="39"/>
      <c r="C167" s="227" t="s">
        <v>514</v>
      </c>
      <c r="D167" s="227" t="s">
        <v>159</v>
      </c>
      <c r="E167" s="228" t="s">
        <v>2099</v>
      </c>
      <c r="F167" s="229" t="s">
        <v>2100</v>
      </c>
      <c r="G167" s="230" t="s">
        <v>2101</v>
      </c>
      <c r="H167" s="231">
        <v>1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41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163</v>
      </c>
      <c r="AT167" s="239" t="s">
        <v>159</v>
      </c>
      <c r="AU167" s="239" t="s">
        <v>83</v>
      </c>
      <c r="AY167" s="17" t="s">
        <v>156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83</v>
      </c>
      <c r="BK167" s="240">
        <f>ROUND(I167*H167,2)</f>
        <v>0</v>
      </c>
      <c r="BL167" s="17" t="s">
        <v>163</v>
      </c>
      <c r="BM167" s="239" t="s">
        <v>2102</v>
      </c>
    </row>
    <row r="168" s="2" customFormat="1" ht="16.5" customHeight="1">
      <c r="A168" s="38"/>
      <c r="B168" s="39"/>
      <c r="C168" s="227" t="s">
        <v>518</v>
      </c>
      <c r="D168" s="227" t="s">
        <v>159</v>
      </c>
      <c r="E168" s="228" t="s">
        <v>2103</v>
      </c>
      <c r="F168" s="229" t="s">
        <v>2104</v>
      </c>
      <c r="G168" s="230" t="s">
        <v>254</v>
      </c>
      <c r="H168" s="231">
        <v>4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163</v>
      </c>
      <c r="AT168" s="239" t="s">
        <v>159</v>
      </c>
      <c r="AU168" s="239" t="s">
        <v>83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83</v>
      </c>
      <c r="BK168" s="240">
        <f>ROUND(I168*H168,2)</f>
        <v>0</v>
      </c>
      <c r="BL168" s="17" t="s">
        <v>163</v>
      </c>
      <c r="BM168" s="239" t="s">
        <v>2105</v>
      </c>
    </row>
    <row r="169" s="2" customFormat="1" ht="16.5" customHeight="1">
      <c r="A169" s="38"/>
      <c r="B169" s="39"/>
      <c r="C169" s="227" t="s">
        <v>522</v>
      </c>
      <c r="D169" s="227" t="s">
        <v>159</v>
      </c>
      <c r="E169" s="228" t="s">
        <v>2106</v>
      </c>
      <c r="F169" s="229" t="s">
        <v>2107</v>
      </c>
      <c r="G169" s="230" t="s">
        <v>254</v>
      </c>
      <c r="H169" s="231">
        <v>2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41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163</v>
      </c>
      <c r="AT169" s="239" t="s">
        <v>159</v>
      </c>
      <c r="AU169" s="239" t="s">
        <v>83</v>
      </c>
      <c r="AY169" s="17" t="s">
        <v>156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83</v>
      </c>
      <c r="BK169" s="240">
        <f>ROUND(I169*H169,2)</f>
        <v>0</v>
      </c>
      <c r="BL169" s="17" t="s">
        <v>163</v>
      </c>
      <c r="BM169" s="239" t="s">
        <v>2108</v>
      </c>
    </row>
    <row r="170" s="2" customFormat="1" ht="24.15" customHeight="1">
      <c r="A170" s="38"/>
      <c r="B170" s="39"/>
      <c r="C170" s="227" t="s">
        <v>528</v>
      </c>
      <c r="D170" s="227" t="s">
        <v>159</v>
      </c>
      <c r="E170" s="228" t="s">
        <v>1981</v>
      </c>
      <c r="F170" s="229" t="s">
        <v>1982</v>
      </c>
      <c r="G170" s="230" t="s">
        <v>1071</v>
      </c>
      <c r="H170" s="288"/>
      <c r="I170" s="232"/>
      <c r="J170" s="233">
        <f>ROUND(I170*H170,2)</f>
        <v>0</v>
      </c>
      <c r="K170" s="234"/>
      <c r="L170" s="44"/>
      <c r="M170" s="289" t="s">
        <v>1</v>
      </c>
      <c r="N170" s="290" t="s">
        <v>41</v>
      </c>
      <c r="O170" s="291"/>
      <c r="P170" s="292">
        <f>O170*H170</f>
        <v>0</v>
      </c>
      <c r="Q170" s="292">
        <v>0</v>
      </c>
      <c r="R170" s="292">
        <f>Q170*H170</f>
        <v>0</v>
      </c>
      <c r="S170" s="292">
        <v>0</v>
      </c>
      <c r="T170" s="29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163</v>
      </c>
      <c r="AT170" s="239" t="s">
        <v>159</v>
      </c>
      <c r="AU170" s="239" t="s">
        <v>83</v>
      </c>
      <c r="AY170" s="17" t="s">
        <v>156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83</v>
      </c>
      <c r="BK170" s="240">
        <f>ROUND(I170*H170,2)</f>
        <v>0</v>
      </c>
      <c r="BL170" s="17" t="s">
        <v>163</v>
      </c>
      <c r="BM170" s="239" t="s">
        <v>2109</v>
      </c>
    </row>
    <row r="171" s="2" customFormat="1" ht="6.96" customHeight="1">
      <c r="A171" s="38"/>
      <c r="B171" s="66"/>
      <c r="C171" s="67"/>
      <c r="D171" s="67"/>
      <c r="E171" s="67"/>
      <c r="F171" s="67"/>
      <c r="G171" s="67"/>
      <c r="H171" s="67"/>
      <c r="I171" s="67"/>
      <c r="J171" s="67"/>
      <c r="K171" s="67"/>
      <c r="L171" s="44"/>
      <c r="M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sheetProtection sheet="1" autoFilter="0" formatColumns="0" formatRows="0" objects="1" scenarios="1" spinCount="100000" saltValue="RGFyaexY0s0IISVD69+WYu/yCU5df6rwvcEDlqsFTjZXPc31JbUOYcTgepT6QL2lA0rHQZZUlPEi4m7lpfmfzw==" hashValue="8tSE7UU2JkGbPmSbLvBmeOLmBZlSY6kK4Dv1kSYMByc36nn+2wph6FLT023eLGMIIMvxnkWGzx393vilUE5guw==" algorithmName="SHA-512" password="C613"/>
  <autoFilter ref="C125:K17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2110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ROUND((SUM(BE124:BE144)),  2)</f>
        <v>0</v>
      </c>
      <c r="G35" s="38"/>
      <c r="H35" s="38"/>
      <c r="I35" s="164">
        <v>0.20999999999999999</v>
      </c>
      <c r="J35" s="163">
        <f>ROUND(((SUM(BE124:BE144))*I35),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ROUND((SUM(BF124:BF144)),  2)</f>
        <v>0</v>
      </c>
      <c r="G36" s="38"/>
      <c r="H36" s="38"/>
      <c r="I36" s="164">
        <v>0.12</v>
      </c>
      <c r="J36" s="163">
        <f>ROUND(((SUM(BF124:BF144))*I36),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ROUND((SUM(BG124:BG144)),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ROUND((SUM(BH124:BH144)),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ROUND((SUM(BI124:BI144)),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SO06 - ICT 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135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2111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2112</v>
      </c>
      <c r="E101" s="196"/>
      <c r="F101" s="196"/>
      <c r="G101" s="196"/>
      <c r="H101" s="196"/>
      <c r="I101" s="196"/>
      <c r="J101" s="197">
        <f>J134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1880</v>
      </c>
      <c r="E102" s="191"/>
      <c r="F102" s="191"/>
      <c r="G102" s="191"/>
      <c r="H102" s="191"/>
      <c r="I102" s="191"/>
      <c r="J102" s="192">
        <f>J143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83" t="str">
        <f>E7</f>
        <v>Základní škola Žebrák - rozšíření kapacity IV. Etapa - nástavba a přístavba pavilonu č. 5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123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124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125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SO06 - ICT - primárně způsobilé nákaldy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Žebrák</v>
      </c>
      <c r="G118" s="40"/>
      <c r="H118" s="40"/>
      <c r="I118" s="32" t="s">
        <v>22</v>
      </c>
      <c r="J118" s="79" t="str">
        <f>IF(J14="","",J14)</f>
        <v>12. 3. 2025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Žebrák</v>
      </c>
      <c r="G120" s="40"/>
      <c r="H120" s="40"/>
      <c r="I120" s="32" t="s">
        <v>30</v>
      </c>
      <c r="J120" s="36" t="str">
        <f>E23</f>
        <v>Spektra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142</v>
      </c>
      <c r="D123" s="202" t="s">
        <v>61</v>
      </c>
      <c r="E123" s="202" t="s">
        <v>57</v>
      </c>
      <c r="F123" s="202" t="s">
        <v>58</v>
      </c>
      <c r="G123" s="202" t="s">
        <v>143</v>
      </c>
      <c r="H123" s="202" t="s">
        <v>144</v>
      </c>
      <c r="I123" s="202" t="s">
        <v>145</v>
      </c>
      <c r="J123" s="203" t="s">
        <v>129</v>
      </c>
      <c r="K123" s="204" t="s">
        <v>146</v>
      </c>
      <c r="L123" s="205"/>
      <c r="M123" s="100" t="s">
        <v>1</v>
      </c>
      <c r="N123" s="101" t="s">
        <v>40</v>
      </c>
      <c r="O123" s="101" t="s">
        <v>147</v>
      </c>
      <c r="P123" s="101" t="s">
        <v>148</v>
      </c>
      <c r="Q123" s="101" t="s">
        <v>149</v>
      </c>
      <c r="R123" s="101" t="s">
        <v>150</v>
      </c>
      <c r="S123" s="101" t="s">
        <v>151</v>
      </c>
      <c r="T123" s="102" t="s">
        <v>152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153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P125+P143</f>
        <v>0</v>
      </c>
      <c r="Q124" s="104"/>
      <c r="R124" s="208">
        <f>R125+R143</f>
        <v>0</v>
      </c>
      <c r="S124" s="104"/>
      <c r="T124" s="209">
        <f>T125+T143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131</v>
      </c>
      <c r="BK124" s="210">
        <f>BK125+BK143</f>
        <v>0</v>
      </c>
    </row>
    <row r="125" s="12" customFormat="1" ht="25.92" customHeight="1">
      <c r="A125" s="12"/>
      <c r="B125" s="211"/>
      <c r="C125" s="212"/>
      <c r="D125" s="213" t="s">
        <v>75</v>
      </c>
      <c r="E125" s="214" t="s">
        <v>216</v>
      </c>
      <c r="F125" s="214" t="s">
        <v>217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P126+P134</f>
        <v>0</v>
      </c>
      <c r="Q125" s="219"/>
      <c r="R125" s="220">
        <f>R126+R134</f>
        <v>0</v>
      </c>
      <c r="S125" s="219"/>
      <c r="T125" s="221">
        <f>T126+T134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83</v>
      </c>
      <c r="AT125" s="223" t="s">
        <v>75</v>
      </c>
      <c r="AU125" s="223" t="s">
        <v>76</v>
      </c>
      <c r="AY125" s="222" t="s">
        <v>156</v>
      </c>
      <c r="BK125" s="224">
        <f>BK126+BK134</f>
        <v>0</v>
      </c>
    </row>
    <row r="126" s="12" customFormat="1" ht="22.8" customHeight="1">
      <c r="A126" s="12"/>
      <c r="B126" s="211"/>
      <c r="C126" s="212"/>
      <c r="D126" s="213" t="s">
        <v>75</v>
      </c>
      <c r="E126" s="225" t="s">
        <v>2113</v>
      </c>
      <c r="F126" s="225" t="s">
        <v>2113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SUM(P127:P133)</f>
        <v>0</v>
      </c>
      <c r="Q126" s="219"/>
      <c r="R126" s="220">
        <f>SUM(R127:R133)</f>
        <v>0</v>
      </c>
      <c r="S126" s="219"/>
      <c r="T126" s="221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83</v>
      </c>
      <c r="AT126" s="223" t="s">
        <v>75</v>
      </c>
      <c r="AU126" s="223" t="s">
        <v>83</v>
      </c>
      <c r="AY126" s="222" t="s">
        <v>156</v>
      </c>
      <c r="BK126" s="224">
        <f>SUM(BK127:BK133)</f>
        <v>0</v>
      </c>
    </row>
    <row r="127" s="2" customFormat="1" ht="16.5" customHeight="1">
      <c r="A127" s="38"/>
      <c r="B127" s="39"/>
      <c r="C127" s="227" t="s">
        <v>228</v>
      </c>
      <c r="D127" s="227" t="s">
        <v>159</v>
      </c>
      <c r="E127" s="228" t="s">
        <v>228</v>
      </c>
      <c r="F127" s="229" t="s">
        <v>2114</v>
      </c>
      <c r="G127" s="230" t="s">
        <v>2115</v>
      </c>
      <c r="H127" s="231">
        <v>1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163</v>
      </c>
      <c r="AT127" s="239" t="s">
        <v>159</v>
      </c>
      <c r="AU127" s="239" t="s">
        <v>85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83</v>
      </c>
      <c r="BK127" s="240">
        <f>ROUND(I127*H127,2)</f>
        <v>0</v>
      </c>
      <c r="BL127" s="17" t="s">
        <v>163</v>
      </c>
      <c r="BM127" s="239" t="s">
        <v>2116</v>
      </c>
    </row>
    <row r="128" s="2" customFormat="1" ht="16.5" customHeight="1">
      <c r="A128" s="38"/>
      <c r="B128" s="39"/>
      <c r="C128" s="227" t="s">
        <v>232</v>
      </c>
      <c r="D128" s="227" t="s">
        <v>159</v>
      </c>
      <c r="E128" s="228" t="s">
        <v>232</v>
      </c>
      <c r="F128" s="229" t="s">
        <v>2117</v>
      </c>
      <c r="G128" s="230" t="s">
        <v>2115</v>
      </c>
      <c r="H128" s="231">
        <v>1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85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83</v>
      </c>
      <c r="BK128" s="240">
        <f>ROUND(I128*H128,2)</f>
        <v>0</v>
      </c>
      <c r="BL128" s="17" t="s">
        <v>163</v>
      </c>
      <c r="BM128" s="239" t="s">
        <v>2118</v>
      </c>
    </row>
    <row r="129" s="2" customFormat="1" ht="16.5" customHeight="1">
      <c r="A129" s="38"/>
      <c r="B129" s="39"/>
      <c r="C129" s="227" t="s">
        <v>8</v>
      </c>
      <c r="D129" s="227" t="s">
        <v>159</v>
      </c>
      <c r="E129" s="228" t="s">
        <v>8</v>
      </c>
      <c r="F129" s="229" t="s">
        <v>2119</v>
      </c>
      <c r="G129" s="230" t="s">
        <v>2115</v>
      </c>
      <c r="H129" s="231">
        <v>1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163</v>
      </c>
      <c r="AT129" s="239" t="s">
        <v>159</v>
      </c>
      <c r="AU129" s="239" t="s">
        <v>85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163</v>
      </c>
      <c r="BM129" s="239" t="s">
        <v>2120</v>
      </c>
    </row>
    <row r="130" s="2" customFormat="1" ht="16.5" customHeight="1">
      <c r="A130" s="38"/>
      <c r="B130" s="39"/>
      <c r="C130" s="227" t="s">
        <v>244</v>
      </c>
      <c r="D130" s="227" t="s">
        <v>159</v>
      </c>
      <c r="E130" s="228" t="s">
        <v>244</v>
      </c>
      <c r="F130" s="229" t="s">
        <v>2121</v>
      </c>
      <c r="G130" s="230" t="s">
        <v>2115</v>
      </c>
      <c r="H130" s="231">
        <v>1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163</v>
      </c>
      <c r="AT130" s="239" t="s">
        <v>159</v>
      </c>
      <c r="AU130" s="239" t="s">
        <v>85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163</v>
      </c>
      <c r="BM130" s="239" t="s">
        <v>2122</v>
      </c>
    </row>
    <row r="131" s="2" customFormat="1" ht="16.5" customHeight="1">
      <c r="A131" s="38"/>
      <c r="B131" s="39"/>
      <c r="C131" s="227" t="s">
        <v>251</v>
      </c>
      <c r="D131" s="227" t="s">
        <v>159</v>
      </c>
      <c r="E131" s="228" t="s">
        <v>251</v>
      </c>
      <c r="F131" s="229" t="s">
        <v>2123</v>
      </c>
      <c r="G131" s="230" t="s">
        <v>2115</v>
      </c>
      <c r="H131" s="231">
        <v>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163</v>
      </c>
      <c r="AT131" s="239" t="s">
        <v>159</v>
      </c>
      <c r="AU131" s="239" t="s">
        <v>85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163</v>
      </c>
      <c r="BM131" s="239" t="s">
        <v>2124</v>
      </c>
    </row>
    <row r="132" s="2" customFormat="1" ht="16.5" customHeight="1">
      <c r="A132" s="38"/>
      <c r="B132" s="39"/>
      <c r="C132" s="227" t="s">
        <v>167</v>
      </c>
      <c r="D132" s="227" t="s">
        <v>159</v>
      </c>
      <c r="E132" s="228" t="s">
        <v>167</v>
      </c>
      <c r="F132" s="229" t="s">
        <v>2125</v>
      </c>
      <c r="G132" s="230" t="s">
        <v>2115</v>
      </c>
      <c r="H132" s="231">
        <v>1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163</v>
      </c>
      <c r="AT132" s="239" t="s">
        <v>159</v>
      </c>
      <c r="AU132" s="239" t="s">
        <v>85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163</v>
      </c>
      <c r="BM132" s="239" t="s">
        <v>2126</v>
      </c>
    </row>
    <row r="133" s="2" customFormat="1" ht="21.75" customHeight="1">
      <c r="A133" s="38"/>
      <c r="B133" s="39"/>
      <c r="C133" s="227" t="s">
        <v>157</v>
      </c>
      <c r="D133" s="227" t="s">
        <v>159</v>
      </c>
      <c r="E133" s="228" t="s">
        <v>157</v>
      </c>
      <c r="F133" s="229" t="s">
        <v>2127</v>
      </c>
      <c r="G133" s="230" t="s">
        <v>2115</v>
      </c>
      <c r="H133" s="231">
        <v>1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85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83</v>
      </c>
      <c r="BK133" s="240">
        <f>ROUND(I133*H133,2)</f>
        <v>0</v>
      </c>
      <c r="BL133" s="17" t="s">
        <v>163</v>
      </c>
      <c r="BM133" s="239" t="s">
        <v>2128</v>
      </c>
    </row>
    <row r="134" s="12" customFormat="1" ht="22.8" customHeight="1">
      <c r="A134" s="12"/>
      <c r="B134" s="211"/>
      <c r="C134" s="212"/>
      <c r="D134" s="213" t="s">
        <v>75</v>
      </c>
      <c r="E134" s="225" t="s">
        <v>2129</v>
      </c>
      <c r="F134" s="225" t="s">
        <v>2129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SUM(P135:P142)</f>
        <v>0</v>
      </c>
      <c r="Q134" s="219"/>
      <c r="R134" s="220">
        <f>SUM(R135:R142)</f>
        <v>0</v>
      </c>
      <c r="S134" s="219"/>
      <c r="T134" s="221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83</v>
      </c>
      <c r="AT134" s="223" t="s">
        <v>75</v>
      </c>
      <c r="AU134" s="223" t="s">
        <v>83</v>
      </c>
      <c r="AY134" s="222" t="s">
        <v>156</v>
      </c>
      <c r="BK134" s="224">
        <f>SUM(BK135:BK142)</f>
        <v>0</v>
      </c>
    </row>
    <row r="135" s="2" customFormat="1" ht="21.75" customHeight="1">
      <c r="A135" s="38"/>
      <c r="B135" s="39"/>
      <c r="C135" s="227" t="s">
        <v>83</v>
      </c>
      <c r="D135" s="227" t="s">
        <v>159</v>
      </c>
      <c r="E135" s="228" t="s">
        <v>83</v>
      </c>
      <c r="F135" s="229" t="s">
        <v>2130</v>
      </c>
      <c r="G135" s="230" t="s">
        <v>2131</v>
      </c>
      <c r="H135" s="231">
        <v>1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163</v>
      </c>
      <c r="AT135" s="239" t="s">
        <v>159</v>
      </c>
      <c r="AU135" s="239" t="s">
        <v>85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163</v>
      </c>
      <c r="BM135" s="239" t="s">
        <v>2132</v>
      </c>
    </row>
    <row r="136" s="2" customFormat="1" ht="24.15" customHeight="1">
      <c r="A136" s="38"/>
      <c r="B136" s="39"/>
      <c r="C136" s="227" t="s">
        <v>85</v>
      </c>
      <c r="D136" s="227" t="s">
        <v>159</v>
      </c>
      <c r="E136" s="228" t="s">
        <v>85</v>
      </c>
      <c r="F136" s="229" t="s">
        <v>2133</v>
      </c>
      <c r="G136" s="230" t="s">
        <v>2131</v>
      </c>
      <c r="H136" s="231">
        <v>1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163</v>
      </c>
      <c r="AT136" s="239" t="s">
        <v>159</v>
      </c>
      <c r="AU136" s="239" t="s">
        <v>85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163</v>
      </c>
      <c r="BM136" s="239" t="s">
        <v>2134</v>
      </c>
    </row>
    <row r="137" s="2" customFormat="1" ht="24.15" customHeight="1">
      <c r="A137" s="38"/>
      <c r="B137" s="39"/>
      <c r="C137" s="227" t="s">
        <v>176</v>
      </c>
      <c r="D137" s="227" t="s">
        <v>159</v>
      </c>
      <c r="E137" s="228" t="s">
        <v>176</v>
      </c>
      <c r="F137" s="229" t="s">
        <v>2135</v>
      </c>
      <c r="G137" s="230" t="s">
        <v>2131</v>
      </c>
      <c r="H137" s="231">
        <v>1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163</v>
      </c>
      <c r="AT137" s="239" t="s">
        <v>159</v>
      </c>
      <c r="AU137" s="239" t="s">
        <v>85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163</v>
      </c>
      <c r="BM137" s="239" t="s">
        <v>2136</v>
      </c>
    </row>
    <row r="138" s="2" customFormat="1" ht="24.15" customHeight="1">
      <c r="A138" s="38"/>
      <c r="B138" s="39"/>
      <c r="C138" s="227" t="s">
        <v>163</v>
      </c>
      <c r="D138" s="227" t="s">
        <v>159</v>
      </c>
      <c r="E138" s="228" t="s">
        <v>163</v>
      </c>
      <c r="F138" s="229" t="s">
        <v>2137</v>
      </c>
      <c r="G138" s="230" t="s">
        <v>2131</v>
      </c>
      <c r="H138" s="231">
        <v>8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85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163</v>
      </c>
      <c r="BM138" s="239" t="s">
        <v>2138</v>
      </c>
    </row>
    <row r="139" s="2" customFormat="1" ht="16.5" customHeight="1">
      <c r="A139" s="38"/>
      <c r="B139" s="39"/>
      <c r="C139" s="227" t="s">
        <v>197</v>
      </c>
      <c r="D139" s="227" t="s">
        <v>159</v>
      </c>
      <c r="E139" s="228" t="s">
        <v>197</v>
      </c>
      <c r="F139" s="229" t="s">
        <v>2139</v>
      </c>
      <c r="G139" s="230" t="s">
        <v>235</v>
      </c>
      <c r="H139" s="231">
        <v>500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163</v>
      </c>
      <c r="AT139" s="239" t="s">
        <v>159</v>
      </c>
      <c r="AU139" s="239" t="s">
        <v>85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163</v>
      </c>
      <c r="BM139" s="239" t="s">
        <v>2140</v>
      </c>
    </row>
    <row r="140" s="2" customFormat="1" ht="33" customHeight="1">
      <c r="A140" s="38"/>
      <c r="B140" s="39"/>
      <c r="C140" s="227" t="s">
        <v>202</v>
      </c>
      <c r="D140" s="227" t="s">
        <v>159</v>
      </c>
      <c r="E140" s="228" t="s">
        <v>202</v>
      </c>
      <c r="F140" s="229" t="s">
        <v>2141</v>
      </c>
      <c r="G140" s="230" t="s">
        <v>235</v>
      </c>
      <c r="H140" s="231">
        <v>40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163</v>
      </c>
      <c r="AT140" s="239" t="s">
        <v>159</v>
      </c>
      <c r="AU140" s="239" t="s">
        <v>85</v>
      </c>
      <c r="AY140" s="17" t="s">
        <v>156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83</v>
      </c>
      <c r="BK140" s="240">
        <f>ROUND(I140*H140,2)</f>
        <v>0</v>
      </c>
      <c r="BL140" s="17" t="s">
        <v>163</v>
      </c>
      <c r="BM140" s="239" t="s">
        <v>2142</v>
      </c>
    </row>
    <row r="141" s="2" customFormat="1" ht="33" customHeight="1">
      <c r="A141" s="38"/>
      <c r="B141" s="39"/>
      <c r="C141" s="227" t="s">
        <v>206</v>
      </c>
      <c r="D141" s="227" t="s">
        <v>159</v>
      </c>
      <c r="E141" s="228" t="s">
        <v>206</v>
      </c>
      <c r="F141" s="229" t="s">
        <v>2143</v>
      </c>
      <c r="G141" s="230" t="s">
        <v>235</v>
      </c>
      <c r="H141" s="231">
        <v>70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41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163</v>
      </c>
      <c r="AT141" s="239" t="s">
        <v>159</v>
      </c>
      <c r="AU141" s="239" t="s">
        <v>85</v>
      </c>
      <c r="AY141" s="17" t="s">
        <v>156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83</v>
      </c>
      <c r="BK141" s="240">
        <f>ROUND(I141*H141,2)</f>
        <v>0</v>
      </c>
      <c r="BL141" s="17" t="s">
        <v>163</v>
      </c>
      <c r="BM141" s="239" t="s">
        <v>2144</v>
      </c>
    </row>
    <row r="142" s="2" customFormat="1" ht="24.15" customHeight="1">
      <c r="A142" s="38"/>
      <c r="B142" s="39"/>
      <c r="C142" s="227" t="s">
        <v>212</v>
      </c>
      <c r="D142" s="227" t="s">
        <v>159</v>
      </c>
      <c r="E142" s="228" t="s">
        <v>212</v>
      </c>
      <c r="F142" s="229" t="s">
        <v>2145</v>
      </c>
      <c r="G142" s="230" t="s">
        <v>235</v>
      </c>
      <c r="H142" s="231">
        <v>10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163</v>
      </c>
      <c r="AT142" s="239" t="s">
        <v>159</v>
      </c>
      <c r="AU142" s="239" t="s">
        <v>85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163</v>
      </c>
      <c r="BM142" s="239" t="s">
        <v>2146</v>
      </c>
    </row>
    <row r="143" s="12" customFormat="1" ht="25.92" customHeight="1">
      <c r="A143" s="12"/>
      <c r="B143" s="211"/>
      <c r="C143" s="212"/>
      <c r="D143" s="213" t="s">
        <v>75</v>
      </c>
      <c r="E143" s="214" t="s">
        <v>1979</v>
      </c>
      <c r="F143" s="214" t="s">
        <v>1980</v>
      </c>
      <c r="G143" s="212"/>
      <c r="H143" s="212"/>
      <c r="I143" s="215"/>
      <c r="J143" s="216">
        <f>BK143</f>
        <v>0</v>
      </c>
      <c r="K143" s="212"/>
      <c r="L143" s="217"/>
      <c r="M143" s="218"/>
      <c r="N143" s="219"/>
      <c r="O143" s="219"/>
      <c r="P143" s="220">
        <f>P144</f>
        <v>0</v>
      </c>
      <c r="Q143" s="219"/>
      <c r="R143" s="220">
        <f>R144</f>
        <v>0</v>
      </c>
      <c r="S143" s="219"/>
      <c r="T143" s="22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197</v>
      </c>
      <c r="AT143" s="223" t="s">
        <v>75</v>
      </c>
      <c r="AU143" s="223" t="s">
        <v>76</v>
      </c>
      <c r="AY143" s="222" t="s">
        <v>156</v>
      </c>
      <c r="BK143" s="224">
        <f>BK144</f>
        <v>0</v>
      </c>
    </row>
    <row r="144" s="2" customFormat="1" ht="24.15" customHeight="1">
      <c r="A144" s="38"/>
      <c r="B144" s="39"/>
      <c r="C144" s="227" t="s">
        <v>222</v>
      </c>
      <c r="D144" s="227" t="s">
        <v>159</v>
      </c>
      <c r="E144" s="228" t="s">
        <v>1981</v>
      </c>
      <c r="F144" s="229" t="s">
        <v>1982</v>
      </c>
      <c r="G144" s="230" t="s">
        <v>1071</v>
      </c>
      <c r="H144" s="288"/>
      <c r="I144" s="232"/>
      <c r="J144" s="233">
        <f>ROUND(I144*H144,2)</f>
        <v>0</v>
      </c>
      <c r="K144" s="234"/>
      <c r="L144" s="44"/>
      <c r="M144" s="289" t="s">
        <v>1</v>
      </c>
      <c r="N144" s="290" t="s">
        <v>41</v>
      </c>
      <c r="O144" s="291"/>
      <c r="P144" s="292">
        <f>O144*H144</f>
        <v>0</v>
      </c>
      <c r="Q144" s="292">
        <v>0</v>
      </c>
      <c r="R144" s="292">
        <f>Q144*H144</f>
        <v>0</v>
      </c>
      <c r="S144" s="292">
        <v>0</v>
      </c>
      <c r="T144" s="29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163</v>
      </c>
      <c r="AT144" s="239" t="s">
        <v>159</v>
      </c>
      <c r="AU144" s="239" t="s">
        <v>83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83</v>
      </c>
      <c r="BK144" s="240">
        <f>ROUND(I144*H144,2)</f>
        <v>0</v>
      </c>
      <c r="BL144" s="17" t="s">
        <v>163</v>
      </c>
      <c r="BM144" s="239" t="s">
        <v>2147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t3wXeJKe/7ensuM5qaWgpfR4kbEX2eYhOwVwkI+mQSTyLJ9Xd0D5NnUZRFKKejSmSvrZWAQP8fgDXvpld90jGQ==" hashValue="wT84E4+WAcUjYegVYa7rm7B8LTKjrG8TfqfZl/jy+9xQlj2vjqbPAhI2pBinzORqZ3u8OeFpy04c3OpE7D+RSQ==" algorithmName="SHA-512" password="C613"/>
  <autoFilter ref="C123:K14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2148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ROUND((SUM(BE127:BE171)),  2)</f>
        <v>0</v>
      </c>
      <c r="G35" s="38"/>
      <c r="H35" s="38"/>
      <c r="I35" s="164">
        <v>0.20999999999999999</v>
      </c>
      <c r="J35" s="163">
        <f>ROUND(((SUM(BE127:BE171))*I35),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ROUND((SUM(BF127:BF171)),  2)</f>
        <v>0</v>
      </c>
      <c r="G36" s="38"/>
      <c r="H36" s="38"/>
      <c r="I36" s="164">
        <v>0.12</v>
      </c>
      <c r="J36" s="163">
        <f>ROUND(((SUM(BF127:BF171))*I36),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ROUND((SUM(BG127:BG171)),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ROUND((SUM(BH127:BH171)),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ROUND((SUM(BI127:BI171)),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SO07 - Elektroinstalace-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135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2149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2150</v>
      </c>
      <c r="E101" s="196"/>
      <c r="F101" s="196"/>
      <c r="G101" s="196"/>
      <c r="H101" s="196"/>
      <c r="I101" s="196"/>
      <c r="J101" s="197">
        <f>J135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2151</v>
      </c>
      <c r="E102" s="196"/>
      <c r="F102" s="196"/>
      <c r="G102" s="196"/>
      <c r="H102" s="196"/>
      <c r="I102" s="196"/>
      <c r="J102" s="197">
        <f>J141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2152</v>
      </c>
      <c r="E103" s="196"/>
      <c r="F103" s="196"/>
      <c r="G103" s="196"/>
      <c r="H103" s="196"/>
      <c r="I103" s="196"/>
      <c r="J103" s="197">
        <f>J157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2153</v>
      </c>
      <c r="E104" s="196"/>
      <c r="F104" s="196"/>
      <c r="G104" s="196"/>
      <c r="H104" s="196"/>
      <c r="I104" s="196"/>
      <c r="J104" s="197">
        <f>J167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1880</v>
      </c>
      <c r="E105" s="191"/>
      <c r="F105" s="191"/>
      <c r="G105" s="191"/>
      <c r="H105" s="191"/>
      <c r="I105" s="191"/>
      <c r="J105" s="192">
        <f>J170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3" t="str">
        <f>E7</f>
        <v>Základní škola Žebrák - rozšíření kapacity IV. Etapa - nástavba a přístavba pavilonu č. 5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123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124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125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SO07 - Elektroinstalace- primárně způsobilé nákaldy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Žebrák</v>
      </c>
      <c r="G121" s="40"/>
      <c r="H121" s="40"/>
      <c r="I121" s="32" t="s">
        <v>22</v>
      </c>
      <c r="J121" s="79" t="str">
        <f>IF(J14="","",J14)</f>
        <v>12. 3. 2025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E17</f>
        <v>Město Žebrák</v>
      </c>
      <c r="G123" s="40"/>
      <c r="H123" s="40"/>
      <c r="I123" s="32" t="s">
        <v>30</v>
      </c>
      <c r="J123" s="36" t="str">
        <f>E23</f>
        <v>Spektra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142</v>
      </c>
      <c r="D126" s="202" t="s">
        <v>61</v>
      </c>
      <c r="E126" s="202" t="s">
        <v>57</v>
      </c>
      <c r="F126" s="202" t="s">
        <v>58</v>
      </c>
      <c r="G126" s="202" t="s">
        <v>143</v>
      </c>
      <c r="H126" s="202" t="s">
        <v>144</v>
      </c>
      <c r="I126" s="202" t="s">
        <v>145</v>
      </c>
      <c r="J126" s="203" t="s">
        <v>129</v>
      </c>
      <c r="K126" s="204" t="s">
        <v>146</v>
      </c>
      <c r="L126" s="205"/>
      <c r="M126" s="100" t="s">
        <v>1</v>
      </c>
      <c r="N126" s="101" t="s">
        <v>40</v>
      </c>
      <c r="O126" s="101" t="s">
        <v>147</v>
      </c>
      <c r="P126" s="101" t="s">
        <v>148</v>
      </c>
      <c r="Q126" s="101" t="s">
        <v>149</v>
      </c>
      <c r="R126" s="101" t="s">
        <v>150</v>
      </c>
      <c r="S126" s="101" t="s">
        <v>151</v>
      </c>
      <c r="T126" s="102" t="s">
        <v>152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153</v>
      </c>
      <c r="D127" s="40"/>
      <c r="E127" s="40"/>
      <c r="F127" s="40"/>
      <c r="G127" s="40"/>
      <c r="H127" s="40"/>
      <c r="I127" s="40"/>
      <c r="J127" s="206">
        <f>BK127</f>
        <v>0</v>
      </c>
      <c r="K127" s="40"/>
      <c r="L127" s="44"/>
      <c r="M127" s="103"/>
      <c r="N127" s="207"/>
      <c r="O127" s="104"/>
      <c r="P127" s="208">
        <f>P128+P170</f>
        <v>0</v>
      </c>
      <c r="Q127" s="104"/>
      <c r="R127" s="208">
        <f>R128+R170</f>
        <v>0</v>
      </c>
      <c r="S127" s="104"/>
      <c r="T127" s="209">
        <f>T128+T170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131</v>
      </c>
      <c r="BK127" s="210">
        <f>BK128+BK170</f>
        <v>0</v>
      </c>
    </row>
    <row r="128" s="12" customFormat="1" ht="25.92" customHeight="1">
      <c r="A128" s="12"/>
      <c r="B128" s="211"/>
      <c r="C128" s="212"/>
      <c r="D128" s="213" t="s">
        <v>75</v>
      </c>
      <c r="E128" s="214" t="s">
        <v>216</v>
      </c>
      <c r="F128" s="214" t="s">
        <v>217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P129+P135+P141+P157+P167</f>
        <v>0</v>
      </c>
      <c r="Q128" s="219"/>
      <c r="R128" s="220">
        <f>R129+R135+R141+R157+R167</f>
        <v>0</v>
      </c>
      <c r="S128" s="219"/>
      <c r="T128" s="221">
        <f>T129+T135+T141+T157+T167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83</v>
      </c>
      <c r="AT128" s="223" t="s">
        <v>75</v>
      </c>
      <c r="AU128" s="223" t="s">
        <v>76</v>
      </c>
      <c r="AY128" s="222" t="s">
        <v>156</v>
      </c>
      <c r="BK128" s="224">
        <f>BK129+BK135+BK141+BK157+BK167</f>
        <v>0</v>
      </c>
    </row>
    <row r="129" s="12" customFormat="1" ht="22.8" customHeight="1">
      <c r="A129" s="12"/>
      <c r="B129" s="211"/>
      <c r="C129" s="212"/>
      <c r="D129" s="213" t="s">
        <v>75</v>
      </c>
      <c r="E129" s="225" t="s">
        <v>2154</v>
      </c>
      <c r="F129" s="225" t="s">
        <v>2155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SUM(P130:P134)</f>
        <v>0</v>
      </c>
      <c r="Q129" s="219"/>
      <c r="R129" s="220">
        <f>SUM(R130:R134)</f>
        <v>0</v>
      </c>
      <c r="S129" s="219"/>
      <c r="T129" s="221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83</v>
      </c>
      <c r="AT129" s="223" t="s">
        <v>75</v>
      </c>
      <c r="AU129" s="223" t="s">
        <v>83</v>
      </c>
      <c r="AY129" s="222" t="s">
        <v>156</v>
      </c>
      <c r="BK129" s="224">
        <f>SUM(BK130:BK134)</f>
        <v>0</v>
      </c>
    </row>
    <row r="130" s="2" customFormat="1" ht="16.5" customHeight="1">
      <c r="A130" s="38"/>
      <c r="B130" s="39"/>
      <c r="C130" s="227" t="s">
        <v>83</v>
      </c>
      <c r="D130" s="227" t="s">
        <v>159</v>
      </c>
      <c r="E130" s="228" t="s">
        <v>2156</v>
      </c>
      <c r="F130" s="229" t="s">
        <v>2157</v>
      </c>
      <c r="G130" s="230" t="s">
        <v>235</v>
      </c>
      <c r="H130" s="231">
        <v>389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163</v>
      </c>
      <c r="AT130" s="239" t="s">
        <v>159</v>
      </c>
      <c r="AU130" s="239" t="s">
        <v>85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163</v>
      </c>
      <c r="BM130" s="239" t="s">
        <v>2158</v>
      </c>
    </row>
    <row r="131" s="2" customFormat="1" ht="16.5" customHeight="1">
      <c r="A131" s="38"/>
      <c r="B131" s="39"/>
      <c r="C131" s="227" t="s">
        <v>85</v>
      </c>
      <c r="D131" s="227" t="s">
        <v>159</v>
      </c>
      <c r="E131" s="228" t="s">
        <v>2159</v>
      </c>
      <c r="F131" s="229" t="s">
        <v>2160</v>
      </c>
      <c r="G131" s="230" t="s">
        <v>235</v>
      </c>
      <c r="H131" s="231">
        <v>225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163</v>
      </c>
      <c r="AT131" s="239" t="s">
        <v>159</v>
      </c>
      <c r="AU131" s="239" t="s">
        <v>85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163</v>
      </c>
      <c r="BM131" s="239" t="s">
        <v>2161</v>
      </c>
    </row>
    <row r="132" s="2" customFormat="1" ht="16.5" customHeight="1">
      <c r="A132" s="38"/>
      <c r="B132" s="39"/>
      <c r="C132" s="227" t="s">
        <v>176</v>
      </c>
      <c r="D132" s="227" t="s">
        <v>159</v>
      </c>
      <c r="E132" s="228" t="s">
        <v>2162</v>
      </c>
      <c r="F132" s="229" t="s">
        <v>2163</v>
      </c>
      <c r="G132" s="230" t="s">
        <v>235</v>
      </c>
      <c r="H132" s="231">
        <v>15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163</v>
      </c>
      <c r="AT132" s="239" t="s">
        <v>159</v>
      </c>
      <c r="AU132" s="239" t="s">
        <v>85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163</v>
      </c>
      <c r="BM132" s="239" t="s">
        <v>2164</v>
      </c>
    </row>
    <row r="133" s="2" customFormat="1" ht="16.5" customHeight="1">
      <c r="A133" s="38"/>
      <c r="B133" s="39"/>
      <c r="C133" s="227" t="s">
        <v>163</v>
      </c>
      <c r="D133" s="227" t="s">
        <v>159</v>
      </c>
      <c r="E133" s="228" t="s">
        <v>2165</v>
      </c>
      <c r="F133" s="229" t="s">
        <v>2166</v>
      </c>
      <c r="G133" s="230" t="s">
        <v>235</v>
      </c>
      <c r="H133" s="231">
        <v>106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85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83</v>
      </c>
      <c r="BK133" s="240">
        <f>ROUND(I133*H133,2)</f>
        <v>0</v>
      </c>
      <c r="BL133" s="17" t="s">
        <v>163</v>
      </c>
      <c r="BM133" s="239" t="s">
        <v>2167</v>
      </c>
    </row>
    <row r="134" s="2" customFormat="1" ht="16.5" customHeight="1">
      <c r="A134" s="38"/>
      <c r="B134" s="39"/>
      <c r="C134" s="227" t="s">
        <v>197</v>
      </c>
      <c r="D134" s="227" t="s">
        <v>159</v>
      </c>
      <c r="E134" s="228" t="s">
        <v>2168</v>
      </c>
      <c r="F134" s="229" t="s">
        <v>2169</v>
      </c>
      <c r="G134" s="230" t="s">
        <v>235</v>
      </c>
      <c r="H134" s="231">
        <v>93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163</v>
      </c>
      <c r="AT134" s="239" t="s">
        <v>159</v>
      </c>
      <c r="AU134" s="239" t="s">
        <v>85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163</v>
      </c>
      <c r="BM134" s="239" t="s">
        <v>2170</v>
      </c>
    </row>
    <row r="135" s="12" customFormat="1" ht="22.8" customHeight="1">
      <c r="A135" s="12"/>
      <c r="B135" s="211"/>
      <c r="C135" s="212"/>
      <c r="D135" s="213" t="s">
        <v>75</v>
      </c>
      <c r="E135" s="225" t="s">
        <v>2171</v>
      </c>
      <c r="F135" s="225" t="s">
        <v>2172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SUM(P136:P140)</f>
        <v>0</v>
      </c>
      <c r="Q135" s="219"/>
      <c r="R135" s="220">
        <f>SUM(R136:R140)</f>
        <v>0</v>
      </c>
      <c r="S135" s="219"/>
      <c r="T135" s="221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83</v>
      </c>
      <c r="AT135" s="223" t="s">
        <v>75</v>
      </c>
      <c r="AU135" s="223" t="s">
        <v>83</v>
      </c>
      <c r="AY135" s="222" t="s">
        <v>156</v>
      </c>
      <c r="BK135" s="224">
        <f>SUM(BK136:BK140)</f>
        <v>0</v>
      </c>
    </row>
    <row r="136" s="2" customFormat="1" ht="24.15" customHeight="1">
      <c r="A136" s="38"/>
      <c r="B136" s="39"/>
      <c r="C136" s="227" t="s">
        <v>157</v>
      </c>
      <c r="D136" s="227" t="s">
        <v>159</v>
      </c>
      <c r="E136" s="228" t="s">
        <v>2173</v>
      </c>
      <c r="F136" s="229" t="s">
        <v>2174</v>
      </c>
      <c r="G136" s="230" t="s">
        <v>254</v>
      </c>
      <c r="H136" s="231">
        <v>16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163</v>
      </c>
      <c r="AT136" s="239" t="s">
        <v>159</v>
      </c>
      <c r="AU136" s="239" t="s">
        <v>85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163</v>
      </c>
      <c r="BM136" s="239" t="s">
        <v>2175</v>
      </c>
    </row>
    <row r="137" s="2" customFormat="1" ht="33" customHeight="1">
      <c r="A137" s="38"/>
      <c r="B137" s="39"/>
      <c r="C137" s="227" t="s">
        <v>202</v>
      </c>
      <c r="D137" s="227" t="s">
        <v>159</v>
      </c>
      <c r="E137" s="228" t="s">
        <v>2176</v>
      </c>
      <c r="F137" s="229" t="s">
        <v>2177</v>
      </c>
      <c r="G137" s="230" t="s">
        <v>2131</v>
      </c>
      <c r="H137" s="231">
        <v>20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163</v>
      </c>
      <c r="AT137" s="239" t="s">
        <v>159</v>
      </c>
      <c r="AU137" s="239" t="s">
        <v>85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163</v>
      </c>
      <c r="BM137" s="239" t="s">
        <v>2178</v>
      </c>
    </row>
    <row r="138" s="2" customFormat="1" ht="37.8" customHeight="1">
      <c r="A138" s="38"/>
      <c r="B138" s="39"/>
      <c r="C138" s="227" t="s">
        <v>212</v>
      </c>
      <c r="D138" s="227" t="s">
        <v>159</v>
      </c>
      <c r="E138" s="228" t="s">
        <v>2179</v>
      </c>
      <c r="F138" s="229" t="s">
        <v>2180</v>
      </c>
      <c r="G138" s="230" t="s">
        <v>2131</v>
      </c>
      <c r="H138" s="231">
        <v>4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85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163</v>
      </c>
      <c r="BM138" s="239" t="s">
        <v>2181</v>
      </c>
    </row>
    <row r="139" s="2" customFormat="1" ht="24.15" customHeight="1">
      <c r="A139" s="38"/>
      <c r="B139" s="39"/>
      <c r="C139" s="227" t="s">
        <v>206</v>
      </c>
      <c r="D139" s="227" t="s">
        <v>159</v>
      </c>
      <c r="E139" s="228" t="s">
        <v>2182</v>
      </c>
      <c r="F139" s="229" t="s">
        <v>2183</v>
      </c>
      <c r="G139" s="230" t="s">
        <v>2131</v>
      </c>
      <c r="H139" s="231">
        <v>8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163</v>
      </c>
      <c r="AT139" s="239" t="s">
        <v>159</v>
      </c>
      <c r="AU139" s="239" t="s">
        <v>85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163</v>
      </c>
      <c r="BM139" s="239" t="s">
        <v>2184</v>
      </c>
    </row>
    <row r="140" s="2" customFormat="1" ht="37.8" customHeight="1">
      <c r="A140" s="38"/>
      <c r="B140" s="39"/>
      <c r="C140" s="227" t="s">
        <v>228</v>
      </c>
      <c r="D140" s="227" t="s">
        <v>159</v>
      </c>
      <c r="E140" s="228" t="s">
        <v>2185</v>
      </c>
      <c r="F140" s="229" t="s">
        <v>2186</v>
      </c>
      <c r="G140" s="230" t="s">
        <v>2131</v>
      </c>
      <c r="H140" s="231">
        <v>6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163</v>
      </c>
      <c r="AT140" s="239" t="s">
        <v>159</v>
      </c>
      <c r="AU140" s="239" t="s">
        <v>85</v>
      </c>
      <c r="AY140" s="17" t="s">
        <v>156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83</v>
      </c>
      <c r="BK140" s="240">
        <f>ROUND(I140*H140,2)</f>
        <v>0</v>
      </c>
      <c r="BL140" s="17" t="s">
        <v>163</v>
      </c>
      <c r="BM140" s="239" t="s">
        <v>2187</v>
      </c>
    </row>
    <row r="141" s="12" customFormat="1" ht="22.8" customHeight="1">
      <c r="A141" s="12"/>
      <c r="B141" s="211"/>
      <c r="C141" s="212"/>
      <c r="D141" s="213" t="s">
        <v>75</v>
      </c>
      <c r="E141" s="225" t="s">
        <v>2188</v>
      </c>
      <c r="F141" s="225" t="s">
        <v>2189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SUM(P142:P156)</f>
        <v>0</v>
      </c>
      <c r="Q141" s="219"/>
      <c r="R141" s="220">
        <f>SUM(R142:R156)</f>
        <v>0</v>
      </c>
      <c r="S141" s="219"/>
      <c r="T141" s="221">
        <f>SUM(T142:T156)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83</v>
      </c>
      <c r="AT141" s="223" t="s">
        <v>75</v>
      </c>
      <c r="AU141" s="223" t="s">
        <v>83</v>
      </c>
      <c r="AY141" s="222" t="s">
        <v>156</v>
      </c>
      <c r="BK141" s="224">
        <f>SUM(BK142:BK156)</f>
        <v>0</v>
      </c>
    </row>
    <row r="142" s="2" customFormat="1" ht="21.75" customHeight="1">
      <c r="A142" s="38"/>
      <c r="B142" s="39"/>
      <c r="C142" s="227" t="s">
        <v>232</v>
      </c>
      <c r="D142" s="227" t="s">
        <v>159</v>
      </c>
      <c r="E142" s="228" t="s">
        <v>2190</v>
      </c>
      <c r="F142" s="229" t="s">
        <v>2191</v>
      </c>
      <c r="G142" s="230" t="s">
        <v>2131</v>
      </c>
      <c r="H142" s="231">
        <v>3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163</v>
      </c>
      <c r="AT142" s="239" t="s">
        <v>159</v>
      </c>
      <c r="AU142" s="239" t="s">
        <v>85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163</v>
      </c>
      <c r="BM142" s="239" t="s">
        <v>2192</v>
      </c>
    </row>
    <row r="143" s="2" customFormat="1" ht="21.75" customHeight="1">
      <c r="A143" s="38"/>
      <c r="B143" s="39"/>
      <c r="C143" s="227" t="s">
        <v>8</v>
      </c>
      <c r="D143" s="227" t="s">
        <v>159</v>
      </c>
      <c r="E143" s="228" t="s">
        <v>2193</v>
      </c>
      <c r="F143" s="229" t="s">
        <v>2194</v>
      </c>
      <c r="G143" s="230" t="s">
        <v>2131</v>
      </c>
      <c r="H143" s="231">
        <v>4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163</v>
      </c>
      <c r="AT143" s="239" t="s">
        <v>159</v>
      </c>
      <c r="AU143" s="239" t="s">
        <v>85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83</v>
      </c>
      <c r="BK143" s="240">
        <f>ROUND(I143*H143,2)</f>
        <v>0</v>
      </c>
      <c r="BL143" s="17" t="s">
        <v>163</v>
      </c>
      <c r="BM143" s="239" t="s">
        <v>2195</v>
      </c>
    </row>
    <row r="144" s="2" customFormat="1" ht="24.15" customHeight="1">
      <c r="A144" s="38"/>
      <c r="B144" s="39"/>
      <c r="C144" s="227" t="s">
        <v>167</v>
      </c>
      <c r="D144" s="227" t="s">
        <v>159</v>
      </c>
      <c r="E144" s="228" t="s">
        <v>2196</v>
      </c>
      <c r="F144" s="229" t="s">
        <v>2197</v>
      </c>
      <c r="G144" s="230" t="s">
        <v>2131</v>
      </c>
      <c r="H144" s="231">
        <v>2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163</v>
      </c>
      <c r="AT144" s="239" t="s">
        <v>159</v>
      </c>
      <c r="AU144" s="239" t="s">
        <v>85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83</v>
      </c>
      <c r="BK144" s="240">
        <f>ROUND(I144*H144,2)</f>
        <v>0</v>
      </c>
      <c r="BL144" s="17" t="s">
        <v>163</v>
      </c>
      <c r="BM144" s="239" t="s">
        <v>2198</v>
      </c>
    </row>
    <row r="145" s="2" customFormat="1" ht="24.15" customHeight="1">
      <c r="A145" s="38"/>
      <c r="B145" s="39"/>
      <c r="C145" s="227" t="s">
        <v>244</v>
      </c>
      <c r="D145" s="227" t="s">
        <v>159</v>
      </c>
      <c r="E145" s="228" t="s">
        <v>2199</v>
      </c>
      <c r="F145" s="229" t="s">
        <v>2200</v>
      </c>
      <c r="G145" s="230" t="s">
        <v>2131</v>
      </c>
      <c r="H145" s="231">
        <v>4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163</v>
      </c>
      <c r="AT145" s="239" t="s">
        <v>159</v>
      </c>
      <c r="AU145" s="239" t="s">
        <v>85</v>
      </c>
      <c r="AY145" s="17" t="s">
        <v>156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163</v>
      </c>
      <c r="BM145" s="239" t="s">
        <v>2201</v>
      </c>
    </row>
    <row r="146" s="2" customFormat="1" ht="21.75" customHeight="1">
      <c r="A146" s="38"/>
      <c r="B146" s="39"/>
      <c r="C146" s="227" t="s">
        <v>251</v>
      </c>
      <c r="D146" s="227" t="s">
        <v>159</v>
      </c>
      <c r="E146" s="228" t="s">
        <v>2202</v>
      </c>
      <c r="F146" s="229" t="s">
        <v>2203</v>
      </c>
      <c r="G146" s="230" t="s">
        <v>2131</v>
      </c>
      <c r="H146" s="231">
        <v>3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41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163</v>
      </c>
      <c r="AT146" s="239" t="s">
        <v>159</v>
      </c>
      <c r="AU146" s="239" t="s">
        <v>85</v>
      </c>
      <c r="AY146" s="17" t="s">
        <v>156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83</v>
      </c>
      <c r="BK146" s="240">
        <f>ROUND(I146*H146,2)</f>
        <v>0</v>
      </c>
      <c r="BL146" s="17" t="s">
        <v>163</v>
      </c>
      <c r="BM146" s="239" t="s">
        <v>2204</v>
      </c>
    </row>
    <row r="147" s="2" customFormat="1" ht="16.5" customHeight="1">
      <c r="A147" s="38"/>
      <c r="B147" s="39"/>
      <c r="C147" s="227" t="s">
        <v>222</v>
      </c>
      <c r="D147" s="227" t="s">
        <v>159</v>
      </c>
      <c r="E147" s="228" t="s">
        <v>2205</v>
      </c>
      <c r="F147" s="229" t="s">
        <v>2206</v>
      </c>
      <c r="G147" s="230" t="s">
        <v>2131</v>
      </c>
      <c r="H147" s="231">
        <v>7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41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163</v>
      </c>
      <c r="AT147" s="239" t="s">
        <v>159</v>
      </c>
      <c r="AU147" s="239" t="s">
        <v>85</v>
      </c>
      <c r="AY147" s="17" t="s">
        <v>156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83</v>
      </c>
      <c r="BK147" s="240">
        <f>ROUND(I147*H147,2)</f>
        <v>0</v>
      </c>
      <c r="BL147" s="17" t="s">
        <v>163</v>
      </c>
      <c r="BM147" s="239" t="s">
        <v>2207</v>
      </c>
    </row>
    <row r="148" s="2" customFormat="1" ht="16.5" customHeight="1">
      <c r="A148" s="38"/>
      <c r="B148" s="39"/>
      <c r="C148" s="227" t="s">
        <v>390</v>
      </c>
      <c r="D148" s="227" t="s">
        <v>159</v>
      </c>
      <c r="E148" s="228" t="s">
        <v>2208</v>
      </c>
      <c r="F148" s="229" t="s">
        <v>2209</v>
      </c>
      <c r="G148" s="230" t="s">
        <v>2131</v>
      </c>
      <c r="H148" s="231">
        <v>7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163</v>
      </c>
      <c r="AT148" s="239" t="s">
        <v>159</v>
      </c>
      <c r="AU148" s="239" t="s">
        <v>85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83</v>
      </c>
      <c r="BK148" s="240">
        <f>ROUND(I148*H148,2)</f>
        <v>0</v>
      </c>
      <c r="BL148" s="17" t="s">
        <v>163</v>
      </c>
      <c r="BM148" s="239" t="s">
        <v>2210</v>
      </c>
    </row>
    <row r="149" s="2" customFormat="1" ht="24.15" customHeight="1">
      <c r="A149" s="38"/>
      <c r="B149" s="39"/>
      <c r="C149" s="227" t="s">
        <v>394</v>
      </c>
      <c r="D149" s="227" t="s">
        <v>159</v>
      </c>
      <c r="E149" s="228" t="s">
        <v>2211</v>
      </c>
      <c r="F149" s="229" t="s">
        <v>2212</v>
      </c>
      <c r="G149" s="230" t="s">
        <v>2131</v>
      </c>
      <c r="H149" s="231">
        <v>14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163</v>
      </c>
      <c r="AT149" s="239" t="s">
        <v>159</v>
      </c>
      <c r="AU149" s="239" t="s">
        <v>85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83</v>
      </c>
      <c r="BK149" s="240">
        <f>ROUND(I149*H149,2)</f>
        <v>0</v>
      </c>
      <c r="BL149" s="17" t="s">
        <v>163</v>
      </c>
      <c r="BM149" s="239" t="s">
        <v>2213</v>
      </c>
    </row>
    <row r="150" s="2" customFormat="1" ht="24.15" customHeight="1">
      <c r="A150" s="38"/>
      <c r="B150" s="39"/>
      <c r="C150" s="227" t="s">
        <v>400</v>
      </c>
      <c r="D150" s="227" t="s">
        <v>159</v>
      </c>
      <c r="E150" s="228" t="s">
        <v>2214</v>
      </c>
      <c r="F150" s="229" t="s">
        <v>2215</v>
      </c>
      <c r="G150" s="230" t="s">
        <v>2131</v>
      </c>
      <c r="H150" s="231">
        <v>12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163</v>
      </c>
      <c r="AT150" s="239" t="s">
        <v>159</v>
      </c>
      <c r="AU150" s="239" t="s">
        <v>85</v>
      </c>
      <c r="AY150" s="17" t="s">
        <v>156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163</v>
      </c>
      <c r="BM150" s="239" t="s">
        <v>2216</v>
      </c>
    </row>
    <row r="151" s="2" customFormat="1" ht="33" customHeight="1">
      <c r="A151" s="38"/>
      <c r="B151" s="39"/>
      <c r="C151" s="227" t="s">
        <v>407</v>
      </c>
      <c r="D151" s="227" t="s">
        <v>159</v>
      </c>
      <c r="E151" s="228" t="s">
        <v>2217</v>
      </c>
      <c r="F151" s="229" t="s">
        <v>2218</v>
      </c>
      <c r="G151" s="230" t="s">
        <v>2131</v>
      </c>
      <c r="H151" s="231">
        <v>8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41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163</v>
      </c>
      <c r="AT151" s="239" t="s">
        <v>159</v>
      </c>
      <c r="AU151" s="239" t="s">
        <v>85</v>
      </c>
      <c r="AY151" s="17" t="s">
        <v>156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83</v>
      </c>
      <c r="BK151" s="240">
        <f>ROUND(I151*H151,2)</f>
        <v>0</v>
      </c>
      <c r="BL151" s="17" t="s">
        <v>163</v>
      </c>
      <c r="BM151" s="239" t="s">
        <v>2219</v>
      </c>
    </row>
    <row r="152" s="2" customFormat="1" ht="16.5" customHeight="1">
      <c r="A152" s="38"/>
      <c r="B152" s="39"/>
      <c r="C152" s="227" t="s">
        <v>7</v>
      </c>
      <c r="D152" s="227" t="s">
        <v>159</v>
      </c>
      <c r="E152" s="228" t="s">
        <v>2220</v>
      </c>
      <c r="F152" s="229" t="s">
        <v>2221</v>
      </c>
      <c r="G152" s="230" t="s">
        <v>2131</v>
      </c>
      <c r="H152" s="231">
        <v>14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163</v>
      </c>
      <c r="AT152" s="239" t="s">
        <v>159</v>
      </c>
      <c r="AU152" s="239" t="s">
        <v>85</v>
      </c>
      <c r="AY152" s="17" t="s">
        <v>156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83</v>
      </c>
      <c r="BK152" s="240">
        <f>ROUND(I152*H152,2)</f>
        <v>0</v>
      </c>
      <c r="BL152" s="17" t="s">
        <v>163</v>
      </c>
      <c r="BM152" s="239" t="s">
        <v>2222</v>
      </c>
    </row>
    <row r="153" s="2" customFormat="1" ht="16.5" customHeight="1">
      <c r="A153" s="38"/>
      <c r="B153" s="39"/>
      <c r="C153" s="227" t="s">
        <v>420</v>
      </c>
      <c r="D153" s="227" t="s">
        <v>159</v>
      </c>
      <c r="E153" s="228" t="s">
        <v>2223</v>
      </c>
      <c r="F153" s="229" t="s">
        <v>2224</v>
      </c>
      <c r="G153" s="230" t="s">
        <v>2131</v>
      </c>
      <c r="H153" s="231">
        <v>3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163</v>
      </c>
      <c r="AT153" s="239" t="s">
        <v>159</v>
      </c>
      <c r="AU153" s="239" t="s">
        <v>85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83</v>
      </c>
      <c r="BK153" s="240">
        <f>ROUND(I153*H153,2)</f>
        <v>0</v>
      </c>
      <c r="BL153" s="17" t="s">
        <v>163</v>
      </c>
      <c r="BM153" s="239" t="s">
        <v>2225</v>
      </c>
    </row>
    <row r="154" s="2" customFormat="1" ht="16.5" customHeight="1">
      <c r="A154" s="38"/>
      <c r="B154" s="39"/>
      <c r="C154" s="227" t="s">
        <v>426</v>
      </c>
      <c r="D154" s="227" t="s">
        <v>159</v>
      </c>
      <c r="E154" s="228" t="s">
        <v>2226</v>
      </c>
      <c r="F154" s="229" t="s">
        <v>2227</v>
      </c>
      <c r="G154" s="230" t="s">
        <v>2131</v>
      </c>
      <c r="H154" s="231">
        <v>4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163</v>
      </c>
      <c r="AT154" s="239" t="s">
        <v>159</v>
      </c>
      <c r="AU154" s="239" t="s">
        <v>85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83</v>
      </c>
      <c r="BK154" s="240">
        <f>ROUND(I154*H154,2)</f>
        <v>0</v>
      </c>
      <c r="BL154" s="17" t="s">
        <v>163</v>
      </c>
      <c r="BM154" s="239" t="s">
        <v>2228</v>
      </c>
    </row>
    <row r="155" s="2" customFormat="1" ht="16.5" customHeight="1">
      <c r="A155" s="38"/>
      <c r="B155" s="39"/>
      <c r="C155" s="227" t="s">
        <v>434</v>
      </c>
      <c r="D155" s="227" t="s">
        <v>159</v>
      </c>
      <c r="E155" s="228" t="s">
        <v>2229</v>
      </c>
      <c r="F155" s="229" t="s">
        <v>2230</v>
      </c>
      <c r="G155" s="230" t="s">
        <v>2131</v>
      </c>
      <c r="H155" s="231">
        <v>2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41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163</v>
      </c>
      <c r="AT155" s="239" t="s">
        <v>159</v>
      </c>
      <c r="AU155" s="239" t="s">
        <v>85</v>
      </c>
      <c r="AY155" s="17" t="s">
        <v>156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83</v>
      </c>
      <c r="BK155" s="240">
        <f>ROUND(I155*H155,2)</f>
        <v>0</v>
      </c>
      <c r="BL155" s="17" t="s">
        <v>163</v>
      </c>
      <c r="BM155" s="239" t="s">
        <v>2231</v>
      </c>
    </row>
    <row r="156" s="2" customFormat="1" ht="16.5" customHeight="1">
      <c r="A156" s="38"/>
      <c r="B156" s="39"/>
      <c r="C156" s="227" t="s">
        <v>443</v>
      </c>
      <c r="D156" s="227" t="s">
        <v>159</v>
      </c>
      <c r="E156" s="228" t="s">
        <v>2232</v>
      </c>
      <c r="F156" s="229" t="s">
        <v>2233</v>
      </c>
      <c r="G156" s="230" t="s">
        <v>2131</v>
      </c>
      <c r="H156" s="231">
        <v>2</v>
      </c>
      <c r="I156" s="232"/>
      <c r="J156" s="233">
        <f>ROUND(I156*H156,2)</f>
        <v>0</v>
      </c>
      <c r="K156" s="234"/>
      <c r="L156" s="44"/>
      <c r="M156" s="235" t="s">
        <v>1</v>
      </c>
      <c r="N156" s="236" t="s">
        <v>41</v>
      </c>
      <c r="O156" s="91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163</v>
      </c>
      <c r="AT156" s="239" t="s">
        <v>159</v>
      </c>
      <c r="AU156" s="239" t="s">
        <v>85</v>
      </c>
      <c r="AY156" s="17" t="s">
        <v>156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83</v>
      </c>
      <c r="BK156" s="240">
        <f>ROUND(I156*H156,2)</f>
        <v>0</v>
      </c>
      <c r="BL156" s="17" t="s">
        <v>163</v>
      </c>
      <c r="BM156" s="239" t="s">
        <v>2234</v>
      </c>
    </row>
    <row r="157" s="12" customFormat="1" ht="22.8" customHeight="1">
      <c r="A157" s="12"/>
      <c r="B157" s="211"/>
      <c r="C157" s="212"/>
      <c r="D157" s="213" t="s">
        <v>75</v>
      </c>
      <c r="E157" s="225" t="s">
        <v>2235</v>
      </c>
      <c r="F157" s="225" t="s">
        <v>2236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SUM(P158:P166)</f>
        <v>0</v>
      </c>
      <c r="Q157" s="219"/>
      <c r="R157" s="220">
        <f>SUM(R158:R166)</f>
        <v>0</v>
      </c>
      <c r="S157" s="219"/>
      <c r="T157" s="221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83</v>
      </c>
      <c r="AT157" s="223" t="s">
        <v>75</v>
      </c>
      <c r="AU157" s="223" t="s">
        <v>83</v>
      </c>
      <c r="AY157" s="222" t="s">
        <v>156</v>
      </c>
      <c r="BK157" s="224">
        <f>SUM(BK158:BK166)</f>
        <v>0</v>
      </c>
    </row>
    <row r="158" s="2" customFormat="1" ht="21.75" customHeight="1">
      <c r="A158" s="38"/>
      <c r="B158" s="39"/>
      <c r="C158" s="227" t="s">
        <v>449</v>
      </c>
      <c r="D158" s="227" t="s">
        <v>159</v>
      </c>
      <c r="E158" s="228" t="s">
        <v>2237</v>
      </c>
      <c r="F158" s="229" t="s">
        <v>2238</v>
      </c>
      <c r="G158" s="230" t="s">
        <v>2131</v>
      </c>
      <c r="H158" s="231">
        <v>31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163</v>
      </c>
      <c r="AT158" s="239" t="s">
        <v>159</v>
      </c>
      <c r="AU158" s="239" t="s">
        <v>85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83</v>
      </c>
      <c r="BK158" s="240">
        <f>ROUND(I158*H158,2)</f>
        <v>0</v>
      </c>
      <c r="BL158" s="17" t="s">
        <v>163</v>
      </c>
      <c r="BM158" s="239" t="s">
        <v>2239</v>
      </c>
    </row>
    <row r="159" s="2" customFormat="1" ht="21.75" customHeight="1">
      <c r="A159" s="38"/>
      <c r="B159" s="39"/>
      <c r="C159" s="227" t="s">
        <v>459</v>
      </c>
      <c r="D159" s="227" t="s">
        <v>159</v>
      </c>
      <c r="E159" s="228" t="s">
        <v>2240</v>
      </c>
      <c r="F159" s="229" t="s">
        <v>2241</v>
      </c>
      <c r="G159" s="230" t="s">
        <v>2131</v>
      </c>
      <c r="H159" s="231">
        <v>3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163</v>
      </c>
      <c r="AT159" s="239" t="s">
        <v>159</v>
      </c>
      <c r="AU159" s="239" t="s">
        <v>85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83</v>
      </c>
      <c r="BK159" s="240">
        <f>ROUND(I159*H159,2)</f>
        <v>0</v>
      </c>
      <c r="BL159" s="17" t="s">
        <v>163</v>
      </c>
      <c r="BM159" s="239" t="s">
        <v>2242</v>
      </c>
    </row>
    <row r="160" s="2" customFormat="1" ht="21.75" customHeight="1">
      <c r="A160" s="38"/>
      <c r="B160" s="39"/>
      <c r="C160" s="227" t="s">
        <v>467</v>
      </c>
      <c r="D160" s="227" t="s">
        <v>159</v>
      </c>
      <c r="E160" s="228" t="s">
        <v>2243</v>
      </c>
      <c r="F160" s="229" t="s">
        <v>2244</v>
      </c>
      <c r="G160" s="230" t="s">
        <v>2131</v>
      </c>
      <c r="H160" s="231">
        <v>4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41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163</v>
      </c>
      <c r="AT160" s="239" t="s">
        <v>159</v>
      </c>
      <c r="AU160" s="239" t="s">
        <v>85</v>
      </c>
      <c r="AY160" s="17" t="s">
        <v>156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83</v>
      </c>
      <c r="BK160" s="240">
        <f>ROUND(I160*H160,2)</f>
        <v>0</v>
      </c>
      <c r="BL160" s="17" t="s">
        <v>163</v>
      </c>
      <c r="BM160" s="239" t="s">
        <v>2245</v>
      </c>
    </row>
    <row r="161" s="2" customFormat="1" ht="21.75" customHeight="1">
      <c r="A161" s="38"/>
      <c r="B161" s="39"/>
      <c r="C161" s="227" t="s">
        <v>481</v>
      </c>
      <c r="D161" s="227" t="s">
        <v>159</v>
      </c>
      <c r="E161" s="228" t="s">
        <v>2246</v>
      </c>
      <c r="F161" s="229" t="s">
        <v>2247</v>
      </c>
      <c r="G161" s="230" t="s">
        <v>2131</v>
      </c>
      <c r="H161" s="231">
        <v>2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41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163</v>
      </c>
      <c r="AT161" s="239" t="s">
        <v>159</v>
      </c>
      <c r="AU161" s="239" t="s">
        <v>85</v>
      </c>
      <c r="AY161" s="17" t="s">
        <v>156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83</v>
      </c>
      <c r="BK161" s="240">
        <f>ROUND(I161*H161,2)</f>
        <v>0</v>
      </c>
      <c r="BL161" s="17" t="s">
        <v>163</v>
      </c>
      <c r="BM161" s="239" t="s">
        <v>2248</v>
      </c>
    </row>
    <row r="162" s="2" customFormat="1" ht="21.75" customHeight="1">
      <c r="A162" s="38"/>
      <c r="B162" s="39"/>
      <c r="C162" s="227" t="s">
        <v>492</v>
      </c>
      <c r="D162" s="227" t="s">
        <v>159</v>
      </c>
      <c r="E162" s="228" t="s">
        <v>2249</v>
      </c>
      <c r="F162" s="229" t="s">
        <v>2250</v>
      </c>
      <c r="G162" s="230" t="s">
        <v>2131</v>
      </c>
      <c r="H162" s="231">
        <v>2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41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163</v>
      </c>
      <c r="AT162" s="239" t="s">
        <v>159</v>
      </c>
      <c r="AU162" s="239" t="s">
        <v>85</v>
      </c>
      <c r="AY162" s="17" t="s">
        <v>156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83</v>
      </c>
      <c r="BK162" s="240">
        <f>ROUND(I162*H162,2)</f>
        <v>0</v>
      </c>
      <c r="BL162" s="17" t="s">
        <v>163</v>
      </c>
      <c r="BM162" s="239" t="s">
        <v>2251</v>
      </c>
    </row>
    <row r="163" s="2" customFormat="1" ht="24.15" customHeight="1">
      <c r="A163" s="38"/>
      <c r="B163" s="39"/>
      <c r="C163" s="227" t="s">
        <v>497</v>
      </c>
      <c r="D163" s="227" t="s">
        <v>159</v>
      </c>
      <c r="E163" s="228" t="s">
        <v>2252</v>
      </c>
      <c r="F163" s="229" t="s">
        <v>2253</v>
      </c>
      <c r="G163" s="230" t="s">
        <v>2131</v>
      </c>
      <c r="H163" s="231">
        <v>23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41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163</v>
      </c>
      <c r="AT163" s="239" t="s">
        <v>159</v>
      </c>
      <c r="AU163" s="239" t="s">
        <v>85</v>
      </c>
      <c r="AY163" s="17" t="s">
        <v>156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83</v>
      </c>
      <c r="BK163" s="240">
        <f>ROUND(I163*H163,2)</f>
        <v>0</v>
      </c>
      <c r="BL163" s="17" t="s">
        <v>163</v>
      </c>
      <c r="BM163" s="239" t="s">
        <v>2254</v>
      </c>
    </row>
    <row r="164" s="2" customFormat="1" ht="24.15" customHeight="1">
      <c r="A164" s="38"/>
      <c r="B164" s="39"/>
      <c r="C164" s="227" t="s">
        <v>501</v>
      </c>
      <c r="D164" s="227" t="s">
        <v>159</v>
      </c>
      <c r="E164" s="228" t="s">
        <v>2255</v>
      </c>
      <c r="F164" s="229" t="s">
        <v>2256</v>
      </c>
      <c r="G164" s="230" t="s">
        <v>2131</v>
      </c>
      <c r="H164" s="231">
        <v>1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163</v>
      </c>
      <c r="AT164" s="239" t="s">
        <v>159</v>
      </c>
      <c r="AU164" s="239" t="s">
        <v>85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83</v>
      </c>
      <c r="BK164" s="240">
        <f>ROUND(I164*H164,2)</f>
        <v>0</v>
      </c>
      <c r="BL164" s="17" t="s">
        <v>163</v>
      </c>
      <c r="BM164" s="239" t="s">
        <v>2257</v>
      </c>
    </row>
    <row r="165" s="2" customFormat="1" ht="16.5" customHeight="1">
      <c r="A165" s="38"/>
      <c r="B165" s="39"/>
      <c r="C165" s="227" t="s">
        <v>505</v>
      </c>
      <c r="D165" s="227" t="s">
        <v>159</v>
      </c>
      <c r="E165" s="228" t="s">
        <v>2258</v>
      </c>
      <c r="F165" s="229" t="s">
        <v>2259</v>
      </c>
      <c r="G165" s="230" t="s">
        <v>2131</v>
      </c>
      <c r="H165" s="231">
        <v>40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41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163</v>
      </c>
      <c r="AT165" s="239" t="s">
        <v>159</v>
      </c>
      <c r="AU165" s="239" t="s">
        <v>85</v>
      </c>
      <c r="AY165" s="17" t="s">
        <v>156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83</v>
      </c>
      <c r="BK165" s="240">
        <f>ROUND(I165*H165,2)</f>
        <v>0</v>
      </c>
      <c r="BL165" s="17" t="s">
        <v>163</v>
      </c>
      <c r="BM165" s="239" t="s">
        <v>2260</v>
      </c>
    </row>
    <row r="166" s="2" customFormat="1" ht="16.5" customHeight="1">
      <c r="A166" s="38"/>
      <c r="B166" s="39"/>
      <c r="C166" s="227" t="s">
        <v>510</v>
      </c>
      <c r="D166" s="227" t="s">
        <v>159</v>
      </c>
      <c r="E166" s="228" t="s">
        <v>2261</v>
      </c>
      <c r="F166" s="229" t="s">
        <v>2262</v>
      </c>
      <c r="G166" s="230" t="s">
        <v>235</v>
      </c>
      <c r="H166" s="231">
        <v>150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163</v>
      </c>
      <c r="AT166" s="239" t="s">
        <v>159</v>
      </c>
      <c r="AU166" s="239" t="s">
        <v>85</v>
      </c>
      <c r="AY166" s="17" t="s">
        <v>156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83</v>
      </c>
      <c r="BK166" s="240">
        <f>ROUND(I166*H166,2)</f>
        <v>0</v>
      </c>
      <c r="BL166" s="17" t="s">
        <v>163</v>
      </c>
      <c r="BM166" s="239" t="s">
        <v>2263</v>
      </c>
    </row>
    <row r="167" s="12" customFormat="1" ht="22.8" customHeight="1">
      <c r="A167" s="12"/>
      <c r="B167" s="211"/>
      <c r="C167" s="212"/>
      <c r="D167" s="213" t="s">
        <v>75</v>
      </c>
      <c r="E167" s="225" t="s">
        <v>2264</v>
      </c>
      <c r="F167" s="225" t="s">
        <v>2265</v>
      </c>
      <c r="G167" s="212"/>
      <c r="H167" s="212"/>
      <c r="I167" s="215"/>
      <c r="J167" s="226">
        <f>BK167</f>
        <v>0</v>
      </c>
      <c r="K167" s="212"/>
      <c r="L167" s="217"/>
      <c r="M167" s="218"/>
      <c r="N167" s="219"/>
      <c r="O167" s="219"/>
      <c r="P167" s="220">
        <f>SUM(P168:P169)</f>
        <v>0</v>
      </c>
      <c r="Q167" s="219"/>
      <c r="R167" s="220">
        <f>SUM(R168:R169)</f>
        <v>0</v>
      </c>
      <c r="S167" s="219"/>
      <c r="T167" s="221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2" t="s">
        <v>83</v>
      </c>
      <c r="AT167" s="223" t="s">
        <v>75</v>
      </c>
      <c r="AU167" s="223" t="s">
        <v>83</v>
      </c>
      <c r="AY167" s="222" t="s">
        <v>156</v>
      </c>
      <c r="BK167" s="224">
        <f>SUM(BK168:BK169)</f>
        <v>0</v>
      </c>
    </row>
    <row r="168" s="2" customFormat="1" ht="62.7" customHeight="1">
      <c r="A168" s="38"/>
      <c r="B168" s="39"/>
      <c r="C168" s="227" t="s">
        <v>514</v>
      </c>
      <c r="D168" s="227" t="s">
        <v>159</v>
      </c>
      <c r="E168" s="228" t="s">
        <v>2266</v>
      </c>
      <c r="F168" s="229" t="s">
        <v>2267</v>
      </c>
      <c r="G168" s="230" t="s">
        <v>446</v>
      </c>
      <c r="H168" s="231">
        <v>1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163</v>
      </c>
      <c r="AT168" s="239" t="s">
        <v>159</v>
      </c>
      <c r="AU168" s="239" t="s">
        <v>85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83</v>
      </c>
      <c r="BK168" s="240">
        <f>ROUND(I168*H168,2)</f>
        <v>0</v>
      </c>
      <c r="BL168" s="17" t="s">
        <v>163</v>
      </c>
      <c r="BM168" s="239" t="s">
        <v>2268</v>
      </c>
    </row>
    <row r="169" s="2" customFormat="1" ht="24.15" customHeight="1">
      <c r="A169" s="38"/>
      <c r="B169" s="39"/>
      <c r="C169" s="227" t="s">
        <v>518</v>
      </c>
      <c r="D169" s="227" t="s">
        <v>159</v>
      </c>
      <c r="E169" s="228" t="s">
        <v>2269</v>
      </c>
      <c r="F169" s="229" t="s">
        <v>2270</v>
      </c>
      <c r="G169" s="230" t="s">
        <v>446</v>
      </c>
      <c r="H169" s="231">
        <v>1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41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163</v>
      </c>
      <c r="AT169" s="239" t="s">
        <v>159</v>
      </c>
      <c r="AU169" s="239" t="s">
        <v>85</v>
      </c>
      <c r="AY169" s="17" t="s">
        <v>156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83</v>
      </c>
      <c r="BK169" s="240">
        <f>ROUND(I169*H169,2)</f>
        <v>0</v>
      </c>
      <c r="BL169" s="17" t="s">
        <v>163</v>
      </c>
      <c r="BM169" s="239" t="s">
        <v>2271</v>
      </c>
    </row>
    <row r="170" s="12" customFormat="1" ht="25.92" customHeight="1">
      <c r="A170" s="12"/>
      <c r="B170" s="211"/>
      <c r="C170" s="212"/>
      <c r="D170" s="213" t="s">
        <v>75</v>
      </c>
      <c r="E170" s="214" t="s">
        <v>1979</v>
      </c>
      <c r="F170" s="214" t="s">
        <v>1980</v>
      </c>
      <c r="G170" s="212"/>
      <c r="H170" s="212"/>
      <c r="I170" s="215"/>
      <c r="J170" s="216">
        <f>BK170</f>
        <v>0</v>
      </c>
      <c r="K170" s="212"/>
      <c r="L170" s="217"/>
      <c r="M170" s="218"/>
      <c r="N170" s="219"/>
      <c r="O170" s="219"/>
      <c r="P170" s="220">
        <f>P171</f>
        <v>0</v>
      </c>
      <c r="Q170" s="219"/>
      <c r="R170" s="220">
        <f>R171</f>
        <v>0</v>
      </c>
      <c r="S170" s="219"/>
      <c r="T170" s="221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2" t="s">
        <v>197</v>
      </c>
      <c r="AT170" s="223" t="s">
        <v>75</v>
      </c>
      <c r="AU170" s="223" t="s">
        <v>76</v>
      </c>
      <c r="AY170" s="222" t="s">
        <v>156</v>
      </c>
      <c r="BK170" s="224">
        <f>BK171</f>
        <v>0</v>
      </c>
    </row>
    <row r="171" s="2" customFormat="1" ht="24.15" customHeight="1">
      <c r="A171" s="38"/>
      <c r="B171" s="39"/>
      <c r="C171" s="227" t="s">
        <v>522</v>
      </c>
      <c r="D171" s="227" t="s">
        <v>159</v>
      </c>
      <c r="E171" s="228" t="s">
        <v>1981</v>
      </c>
      <c r="F171" s="229" t="s">
        <v>1982</v>
      </c>
      <c r="G171" s="230" t="s">
        <v>1071</v>
      </c>
      <c r="H171" s="288"/>
      <c r="I171" s="232"/>
      <c r="J171" s="233">
        <f>ROUND(I171*H171,2)</f>
        <v>0</v>
      </c>
      <c r="K171" s="234"/>
      <c r="L171" s="44"/>
      <c r="M171" s="289" t="s">
        <v>1</v>
      </c>
      <c r="N171" s="290" t="s">
        <v>41</v>
      </c>
      <c r="O171" s="291"/>
      <c r="P171" s="292">
        <f>O171*H171</f>
        <v>0</v>
      </c>
      <c r="Q171" s="292">
        <v>0</v>
      </c>
      <c r="R171" s="292">
        <f>Q171*H171</f>
        <v>0</v>
      </c>
      <c r="S171" s="292">
        <v>0</v>
      </c>
      <c r="T171" s="293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163</v>
      </c>
      <c r="AT171" s="239" t="s">
        <v>159</v>
      </c>
      <c r="AU171" s="239" t="s">
        <v>83</v>
      </c>
      <c r="AY171" s="17" t="s">
        <v>156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83</v>
      </c>
      <c r="BK171" s="240">
        <f>ROUND(I171*H171,2)</f>
        <v>0</v>
      </c>
      <c r="BL171" s="17" t="s">
        <v>163</v>
      </c>
      <c r="BM171" s="239" t="s">
        <v>2272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MoY/UNmuv1NO6Gda207ByGpbBv+PxxebFoO9L9UbwAJd0fWtvS0gGWUZ7hbkUxghz0Do9H0LXc6gChQgnc/UGA==" hashValue="yDcuSscriKXmIxwF+eSlpZaMb9a0n/iKjIegBV7lu70AA+VG9z60epGGdwGXnnaqx9pOUWNoyjIWqRD0uInAEQ==" algorithmName="SHA-512" password="C613"/>
  <autoFilter ref="C126:K1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2273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ROUND((SUM(BE122:BE139)),  2)</f>
        <v>0</v>
      </c>
      <c r="G35" s="38"/>
      <c r="H35" s="38"/>
      <c r="I35" s="164">
        <v>0.20999999999999999</v>
      </c>
      <c r="J35" s="163">
        <f>ROUND(((SUM(BE122:BE139))*I35),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ROUND((SUM(BF122:BF139)),  2)</f>
        <v>0</v>
      </c>
      <c r="G36" s="38"/>
      <c r="H36" s="38"/>
      <c r="I36" s="164">
        <v>0.12</v>
      </c>
      <c r="J36" s="163">
        <f>ROUND(((SUM(BF122:BF139))*I36),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ROUND((SUM(BG122:BG139)),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ROUND((SUM(BH122:BH139)),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ROUND((SUM(BI122:BI139)),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SO08 - Vzduchotechnika-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135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2274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83" t="str">
        <f>E7</f>
        <v>Základní škola Žebrák - rozšíření kapacity IV. Etapa - nástavba a přístavba pavilonu č. 5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123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124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SO08 - Vzduchotechnika- primárně způsobilé nákaldy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Žebrák</v>
      </c>
      <c r="G116" s="40"/>
      <c r="H116" s="40"/>
      <c r="I116" s="32" t="s">
        <v>22</v>
      </c>
      <c r="J116" s="79" t="str">
        <f>IF(J14="","",J14)</f>
        <v>12. 3. 2025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>Město Žebrák</v>
      </c>
      <c r="G118" s="40"/>
      <c r="H118" s="40"/>
      <c r="I118" s="32" t="s">
        <v>30</v>
      </c>
      <c r="J118" s="36" t="str">
        <f>E23</f>
        <v>Spektra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142</v>
      </c>
      <c r="D121" s="202" t="s">
        <v>61</v>
      </c>
      <c r="E121" s="202" t="s">
        <v>57</v>
      </c>
      <c r="F121" s="202" t="s">
        <v>58</v>
      </c>
      <c r="G121" s="202" t="s">
        <v>143</v>
      </c>
      <c r="H121" s="202" t="s">
        <v>144</v>
      </c>
      <c r="I121" s="202" t="s">
        <v>145</v>
      </c>
      <c r="J121" s="203" t="s">
        <v>129</v>
      </c>
      <c r="K121" s="204" t="s">
        <v>146</v>
      </c>
      <c r="L121" s="205"/>
      <c r="M121" s="100" t="s">
        <v>1</v>
      </c>
      <c r="N121" s="101" t="s">
        <v>40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131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216</v>
      </c>
      <c r="F123" s="214" t="s">
        <v>217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75</v>
      </c>
      <c r="AU123" s="223" t="s">
        <v>76</v>
      </c>
      <c r="AY123" s="222" t="s">
        <v>156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2275</v>
      </c>
      <c r="F124" s="225" t="s">
        <v>2276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SUM(P125:P139)</f>
        <v>0</v>
      </c>
      <c r="Q124" s="219"/>
      <c r="R124" s="220">
        <f>SUM(R125:R139)</f>
        <v>0</v>
      </c>
      <c r="S124" s="219"/>
      <c r="T124" s="22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75</v>
      </c>
      <c r="AU124" s="223" t="s">
        <v>83</v>
      </c>
      <c r="AY124" s="222" t="s">
        <v>156</v>
      </c>
      <c r="BK124" s="224">
        <f>SUM(BK125:BK139)</f>
        <v>0</v>
      </c>
    </row>
    <row r="125" s="2" customFormat="1" ht="62.7" customHeight="1">
      <c r="A125" s="38"/>
      <c r="B125" s="39"/>
      <c r="C125" s="227" t="s">
        <v>83</v>
      </c>
      <c r="D125" s="227" t="s">
        <v>159</v>
      </c>
      <c r="E125" s="228" t="s">
        <v>2277</v>
      </c>
      <c r="F125" s="229" t="s">
        <v>2278</v>
      </c>
      <c r="G125" s="230" t="s">
        <v>254</v>
      </c>
      <c r="H125" s="231">
        <v>2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41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222</v>
      </c>
      <c r="AT125" s="239" t="s">
        <v>159</v>
      </c>
      <c r="AU125" s="239" t="s">
        <v>85</v>
      </c>
      <c r="AY125" s="17" t="s">
        <v>156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222</v>
      </c>
      <c r="BM125" s="239" t="s">
        <v>2279</v>
      </c>
    </row>
    <row r="126" s="2" customFormat="1" ht="21.75" customHeight="1">
      <c r="A126" s="38"/>
      <c r="B126" s="39"/>
      <c r="C126" s="227" t="s">
        <v>85</v>
      </c>
      <c r="D126" s="227" t="s">
        <v>159</v>
      </c>
      <c r="E126" s="228" t="s">
        <v>2280</v>
      </c>
      <c r="F126" s="229" t="s">
        <v>2281</v>
      </c>
      <c r="G126" s="230" t="s">
        <v>247</v>
      </c>
      <c r="H126" s="231">
        <v>4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222</v>
      </c>
      <c r="AT126" s="239" t="s">
        <v>159</v>
      </c>
      <c r="AU126" s="239" t="s">
        <v>85</v>
      </c>
      <c r="AY126" s="17" t="s">
        <v>156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83</v>
      </c>
      <c r="BK126" s="240">
        <f>ROUND(I126*H126,2)</f>
        <v>0</v>
      </c>
      <c r="BL126" s="17" t="s">
        <v>222</v>
      </c>
      <c r="BM126" s="239" t="s">
        <v>2282</v>
      </c>
    </row>
    <row r="127" s="2" customFormat="1" ht="24.15" customHeight="1">
      <c r="A127" s="38"/>
      <c r="B127" s="39"/>
      <c r="C127" s="227" t="s">
        <v>176</v>
      </c>
      <c r="D127" s="227" t="s">
        <v>159</v>
      </c>
      <c r="E127" s="228" t="s">
        <v>2283</v>
      </c>
      <c r="F127" s="229" t="s">
        <v>2284</v>
      </c>
      <c r="G127" s="230" t="s">
        <v>254</v>
      </c>
      <c r="H127" s="231">
        <v>2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222</v>
      </c>
      <c r="AT127" s="239" t="s">
        <v>159</v>
      </c>
      <c r="AU127" s="239" t="s">
        <v>85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83</v>
      </c>
      <c r="BK127" s="240">
        <f>ROUND(I127*H127,2)</f>
        <v>0</v>
      </c>
      <c r="BL127" s="17" t="s">
        <v>222</v>
      </c>
      <c r="BM127" s="239" t="s">
        <v>2285</v>
      </c>
    </row>
    <row r="128" s="2" customFormat="1" ht="24.15" customHeight="1">
      <c r="A128" s="38"/>
      <c r="B128" s="39"/>
      <c r="C128" s="227" t="s">
        <v>163</v>
      </c>
      <c r="D128" s="227" t="s">
        <v>159</v>
      </c>
      <c r="E128" s="228" t="s">
        <v>2286</v>
      </c>
      <c r="F128" s="229" t="s">
        <v>2287</v>
      </c>
      <c r="G128" s="230" t="s">
        <v>254</v>
      </c>
      <c r="H128" s="231">
        <v>1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222</v>
      </c>
      <c r="AT128" s="239" t="s">
        <v>159</v>
      </c>
      <c r="AU128" s="239" t="s">
        <v>85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83</v>
      </c>
      <c r="BK128" s="240">
        <f>ROUND(I128*H128,2)</f>
        <v>0</v>
      </c>
      <c r="BL128" s="17" t="s">
        <v>222</v>
      </c>
      <c r="BM128" s="239" t="s">
        <v>2288</v>
      </c>
    </row>
    <row r="129" s="2" customFormat="1" ht="16.5" customHeight="1">
      <c r="A129" s="38"/>
      <c r="B129" s="39"/>
      <c r="C129" s="227" t="s">
        <v>197</v>
      </c>
      <c r="D129" s="227" t="s">
        <v>159</v>
      </c>
      <c r="E129" s="228" t="s">
        <v>2289</v>
      </c>
      <c r="F129" s="229" t="s">
        <v>2290</v>
      </c>
      <c r="G129" s="230" t="s">
        <v>254</v>
      </c>
      <c r="H129" s="231">
        <v>2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222</v>
      </c>
      <c r="AT129" s="239" t="s">
        <v>159</v>
      </c>
      <c r="AU129" s="239" t="s">
        <v>85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222</v>
      </c>
      <c r="BM129" s="239" t="s">
        <v>2291</v>
      </c>
    </row>
    <row r="130" s="2" customFormat="1" ht="24.15" customHeight="1">
      <c r="A130" s="38"/>
      <c r="B130" s="39"/>
      <c r="C130" s="227" t="s">
        <v>202</v>
      </c>
      <c r="D130" s="227" t="s">
        <v>159</v>
      </c>
      <c r="E130" s="228" t="s">
        <v>2292</v>
      </c>
      <c r="F130" s="229" t="s">
        <v>2293</v>
      </c>
      <c r="G130" s="230" t="s">
        <v>254</v>
      </c>
      <c r="H130" s="231">
        <v>13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222</v>
      </c>
      <c r="AT130" s="239" t="s">
        <v>159</v>
      </c>
      <c r="AU130" s="239" t="s">
        <v>85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222</v>
      </c>
      <c r="BM130" s="239" t="s">
        <v>2294</v>
      </c>
    </row>
    <row r="131" s="2" customFormat="1" ht="21.75" customHeight="1">
      <c r="A131" s="38"/>
      <c r="B131" s="39"/>
      <c r="C131" s="227" t="s">
        <v>206</v>
      </c>
      <c r="D131" s="227" t="s">
        <v>159</v>
      </c>
      <c r="E131" s="228" t="s">
        <v>2295</v>
      </c>
      <c r="F131" s="229" t="s">
        <v>2296</v>
      </c>
      <c r="G131" s="230" t="s">
        <v>254</v>
      </c>
      <c r="H131" s="231">
        <v>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222</v>
      </c>
      <c r="AT131" s="239" t="s">
        <v>159</v>
      </c>
      <c r="AU131" s="239" t="s">
        <v>85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222</v>
      </c>
      <c r="BM131" s="239" t="s">
        <v>2297</v>
      </c>
    </row>
    <row r="132" s="2" customFormat="1" ht="21.75" customHeight="1">
      <c r="A132" s="38"/>
      <c r="B132" s="39"/>
      <c r="C132" s="227" t="s">
        <v>212</v>
      </c>
      <c r="D132" s="227" t="s">
        <v>159</v>
      </c>
      <c r="E132" s="228" t="s">
        <v>2298</v>
      </c>
      <c r="F132" s="229" t="s">
        <v>2299</v>
      </c>
      <c r="G132" s="230" t="s">
        <v>162</v>
      </c>
      <c r="H132" s="231">
        <v>2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222</v>
      </c>
      <c r="AT132" s="239" t="s">
        <v>159</v>
      </c>
      <c r="AU132" s="239" t="s">
        <v>85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222</v>
      </c>
      <c r="BM132" s="239" t="s">
        <v>2300</v>
      </c>
    </row>
    <row r="133" s="2" customFormat="1" ht="24.15" customHeight="1">
      <c r="A133" s="38"/>
      <c r="B133" s="39"/>
      <c r="C133" s="227" t="s">
        <v>157</v>
      </c>
      <c r="D133" s="227" t="s">
        <v>159</v>
      </c>
      <c r="E133" s="228" t="s">
        <v>2301</v>
      </c>
      <c r="F133" s="229" t="s">
        <v>2302</v>
      </c>
      <c r="G133" s="230" t="s">
        <v>621</v>
      </c>
      <c r="H133" s="231">
        <v>27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222</v>
      </c>
      <c r="AT133" s="239" t="s">
        <v>159</v>
      </c>
      <c r="AU133" s="239" t="s">
        <v>85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83</v>
      </c>
      <c r="BK133" s="240">
        <f>ROUND(I133*H133,2)</f>
        <v>0</v>
      </c>
      <c r="BL133" s="17" t="s">
        <v>222</v>
      </c>
      <c r="BM133" s="239" t="s">
        <v>2303</v>
      </c>
    </row>
    <row r="134" s="2" customFormat="1" ht="16.5" customHeight="1">
      <c r="A134" s="38"/>
      <c r="B134" s="39"/>
      <c r="C134" s="227" t="s">
        <v>228</v>
      </c>
      <c r="D134" s="227" t="s">
        <v>159</v>
      </c>
      <c r="E134" s="228" t="s">
        <v>2304</v>
      </c>
      <c r="F134" s="229" t="s">
        <v>2305</v>
      </c>
      <c r="G134" s="230" t="s">
        <v>247</v>
      </c>
      <c r="H134" s="231">
        <v>1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222</v>
      </c>
      <c r="AT134" s="239" t="s">
        <v>159</v>
      </c>
      <c r="AU134" s="239" t="s">
        <v>85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222</v>
      </c>
      <c r="BM134" s="239" t="s">
        <v>2306</v>
      </c>
    </row>
    <row r="135" s="2" customFormat="1" ht="21.75" customHeight="1">
      <c r="A135" s="38"/>
      <c r="B135" s="39"/>
      <c r="C135" s="227" t="s">
        <v>232</v>
      </c>
      <c r="D135" s="227" t="s">
        <v>159</v>
      </c>
      <c r="E135" s="228" t="s">
        <v>2307</v>
      </c>
      <c r="F135" s="229" t="s">
        <v>2308</v>
      </c>
      <c r="G135" s="230" t="s">
        <v>247</v>
      </c>
      <c r="H135" s="231">
        <v>1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222</v>
      </c>
      <c r="AT135" s="239" t="s">
        <v>159</v>
      </c>
      <c r="AU135" s="239" t="s">
        <v>85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222</v>
      </c>
      <c r="BM135" s="239" t="s">
        <v>2309</v>
      </c>
    </row>
    <row r="136" s="2" customFormat="1" ht="24.15" customHeight="1">
      <c r="A136" s="38"/>
      <c r="B136" s="39"/>
      <c r="C136" s="227" t="s">
        <v>8</v>
      </c>
      <c r="D136" s="227" t="s">
        <v>159</v>
      </c>
      <c r="E136" s="228" t="s">
        <v>2310</v>
      </c>
      <c r="F136" s="229" t="s">
        <v>2311</v>
      </c>
      <c r="G136" s="230" t="s">
        <v>247</v>
      </c>
      <c r="H136" s="231">
        <v>1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222</v>
      </c>
      <c r="AT136" s="239" t="s">
        <v>159</v>
      </c>
      <c r="AU136" s="239" t="s">
        <v>85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222</v>
      </c>
      <c r="BM136" s="239" t="s">
        <v>2312</v>
      </c>
    </row>
    <row r="137" s="2" customFormat="1" ht="24.15" customHeight="1">
      <c r="A137" s="38"/>
      <c r="B137" s="39"/>
      <c r="C137" s="227" t="s">
        <v>244</v>
      </c>
      <c r="D137" s="227" t="s">
        <v>159</v>
      </c>
      <c r="E137" s="228" t="s">
        <v>2313</v>
      </c>
      <c r="F137" s="229" t="s">
        <v>2314</v>
      </c>
      <c r="G137" s="230" t="s">
        <v>247</v>
      </c>
      <c r="H137" s="231">
        <v>1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222</v>
      </c>
      <c r="AT137" s="239" t="s">
        <v>159</v>
      </c>
      <c r="AU137" s="239" t="s">
        <v>85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222</v>
      </c>
      <c r="BM137" s="239" t="s">
        <v>2315</v>
      </c>
    </row>
    <row r="138" s="2" customFormat="1" ht="33" customHeight="1">
      <c r="A138" s="38"/>
      <c r="B138" s="39"/>
      <c r="C138" s="227" t="s">
        <v>251</v>
      </c>
      <c r="D138" s="227" t="s">
        <v>159</v>
      </c>
      <c r="E138" s="228" t="s">
        <v>2316</v>
      </c>
      <c r="F138" s="229" t="s">
        <v>2317</v>
      </c>
      <c r="G138" s="230" t="s">
        <v>247</v>
      </c>
      <c r="H138" s="231">
        <v>1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222</v>
      </c>
      <c r="AT138" s="239" t="s">
        <v>159</v>
      </c>
      <c r="AU138" s="239" t="s">
        <v>85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222</v>
      </c>
      <c r="BM138" s="239" t="s">
        <v>2318</v>
      </c>
    </row>
    <row r="139" s="2" customFormat="1" ht="16.5" customHeight="1">
      <c r="A139" s="38"/>
      <c r="B139" s="39"/>
      <c r="C139" s="227" t="s">
        <v>167</v>
      </c>
      <c r="D139" s="227" t="s">
        <v>159</v>
      </c>
      <c r="E139" s="228" t="s">
        <v>2319</v>
      </c>
      <c r="F139" s="229" t="s">
        <v>2320</v>
      </c>
      <c r="G139" s="230" t="s">
        <v>247</v>
      </c>
      <c r="H139" s="231">
        <v>1</v>
      </c>
      <c r="I139" s="232"/>
      <c r="J139" s="233">
        <f>ROUND(I139*H139,2)</f>
        <v>0</v>
      </c>
      <c r="K139" s="234"/>
      <c r="L139" s="44"/>
      <c r="M139" s="289" t="s">
        <v>1</v>
      </c>
      <c r="N139" s="290" t="s">
        <v>41</v>
      </c>
      <c r="O139" s="291"/>
      <c r="P139" s="292">
        <f>O139*H139</f>
        <v>0</v>
      </c>
      <c r="Q139" s="292">
        <v>0</v>
      </c>
      <c r="R139" s="292">
        <f>Q139*H139</f>
        <v>0</v>
      </c>
      <c r="S139" s="292">
        <v>0</v>
      </c>
      <c r="T139" s="2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222</v>
      </c>
      <c r="AT139" s="239" t="s">
        <v>159</v>
      </c>
      <c r="AU139" s="239" t="s">
        <v>85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222</v>
      </c>
      <c r="BM139" s="239" t="s">
        <v>2321</v>
      </c>
    </row>
    <row r="140" s="2" customFormat="1" ht="6.96" customHeight="1">
      <c r="A140" s="38"/>
      <c r="B140" s="66"/>
      <c r="C140" s="67"/>
      <c r="D140" s="67"/>
      <c r="E140" s="67"/>
      <c r="F140" s="67"/>
      <c r="G140" s="67"/>
      <c r="H140" s="67"/>
      <c r="I140" s="67"/>
      <c r="J140" s="67"/>
      <c r="K140" s="67"/>
      <c r="L140" s="44"/>
      <c r="M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</sheetData>
  <sheetProtection sheet="1" autoFilter="0" formatColumns="0" formatRows="0" objects="1" scenarios="1" spinCount="100000" saltValue="s+y6C3ZWld3Ofp3h4sykZ7BF433f52OOVWxuZCN6/hUBqm7vS557Qb98KFSO0X9lNk4M8qBmzjZzlQFZzWKT5Q==" hashValue="m0QT0F6tLjrwuRj4AO0h70ZHaBpBZ7BQafWCHvCHc12ruQkJHS/Qj8GAPSH6WioGStO/AcqFLHKnX6286SyuRg==" algorithmName="SHA-512" password="C613"/>
  <autoFilter ref="C121:K13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Základní škola Žebrák - rozšíření kapacity IV. Etapa - nástavba a přístavba pavilonu č. 5</v>
      </c>
      <c r="F7" s="150"/>
      <c r="G7" s="150"/>
      <c r="H7" s="150"/>
      <c r="L7" s="20"/>
    </row>
    <row r="8" s="1" customFormat="1" ht="12" customHeight="1">
      <c r="B8" s="20"/>
      <c r="D8" s="150" t="s">
        <v>123</v>
      </c>
      <c r="L8" s="20"/>
    </row>
    <row r="9" s="2" customFormat="1" ht="16.5" customHeight="1">
      <c r="A9" s="38"/>
      <c r="B9" s="44"/>
      <c r="C9" s="38"/>
      <c r="D9" s="38"/>
      <c r="E9" s="151" t="s">
        <v>124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44"/>
      <c r="C11" s="38"/>
      <c r="D11" s="38"/>
      <c r="E11" s="152" t="s">
        <v>2322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12. 3. 2025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ROUND((SUM(BE122:BE125)),  2)</f>
        <v>0</v>
      </c>
      <c r="G35" s="38"/>
      <c r="H35" s="38"/>
      <c r="I35" s="164">
        <v>0.20999999999999999</v>
      </c>
      <c r="J35" s="163">
        <f>ROUND(((SUM(BE122:BE125))*I35),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ROUND((SUM(BF122:BF125)),  2)</f>
        <v>0</v>
      </c>
      <c r="G36" s="38"/>
      <c r="H36" s="38"/>
      <c r="I36" s="164">
        <v>0.12</v>
      </c>
      <c r="J36" s="163">
        <f>ROUND(((SUM(BF122:BF125))*I36),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Základní škola Žebrák - rozšíření kapacity IV. Etapa - nástavba a přístavba pavilonu č. 5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40"/>
      <c r="D89" s="40"/>
      <c r="E89" s="76" t="str">
        <f>E11</f>
        <v>SO09 - Vedlejší rozpočtové náklady - primárně způsobilé nákaldy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Žebrák</v>
      </c>
      <c r="G91" s="40"/>
      <c r="H91" s="40"/>
      <c r="I91" s="32" t="s">
        <v>22</v>
      </c>
      <c r="J91" s="79" t="str">
        <f>IF(J14="","",J14)</f>
        <v>12. 3. 2025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Žebrák</v>
      </c>
      <c r="G93" s="40"/>
      <c r="H93" s="40"/>
      <c r="I93" s="32" t="s">
        <v>30</v>
      </c>
      <c r="J93" s="36" t="str">
        <f>E23</f>
        <v>Spektra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128</v>
      </c>
      <c r="D96" s="185"/>
      <c r="E96" s="185"/>
      <c r="F96" s="185"/>
      <c r="G96" s="185"/>
      <c r="H96" s="185"/>
      <c r="I96" s="185"/>
      <c r="J96" s="186" t="s">
        <v>129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130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131</v>
      </c>
    </row>
    <row r="99" s="9" customFormat="1" ht="24.96" customHeight="1">
      <c r="A99" s="9"/>
      <c r="B99" s="188"/>
      <c r="C99" s="189"/>
      <c r="D99" s="190" t="s">
        <v>2323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2324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83" t="str">
        <f>E7</f>
        <v>Základní škola Žebrák - rozšíření kapacity IV. Etapa - nástavba a přístavba pavilonu č. 5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123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124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30" customHeight="1">
      <c r="A114" s="38"/>
      <c r="B114" s="39"/>
      <c r="C114" s="40"/>
      <c r="D114" s="40"/>
      <c r="E114" s="76" t="str">
        <f>E11</f>
        <v>SO09 - Vedlejší rozpočtové náklady - primárně způsobilé nákaldy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Žebrák</v>
      </c>
      <c r="G116" s="40"/>
      <c r="H116" s="40"/>
      <c r="I116" s="32" t="s">
        <v>22</v>
      </c>
      <c r="J116" s="79" t="str">
        <f>IF(J14="","",J14)</f>
        <v>12. 3. 2025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>Město Žebrák</v>
      </c>
      <c r="G118" s="40"/>
      <c r="H118" s="40"/>
      <c r="I118" s="32" t="s">
        <v>30</v>
      </c>
      <c r="J118" s="36" t="str">
        <f>E23</f>
        <v>Spektra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142</v>
      </c>
      <c r="D121" s="202" t="s">
        <v>61</v>
      </c>
      <c r="E121" s="202" t="s">
        <v>57</v>
      </c>
      <c r="F121" s="202" t="s">
        <v>58</v>
      </c>
      <c r="G121" s="202" t="s">
        <v>143</v>
      </c>
      <c r="H121" s="202" t="s">
        <v>144</v>
      </c>
      <c r="I121" s="202" t="s">
        <v>145</v>
      </c>
      <c r="J121" s="203" t="s">
        <v>129</v>
      </c>
      <c r="K121" s="204" t="s">
        <v>146</v>
      </c>
      <c r="L121" s="205"/>
      <c r="M121" s="100" t="s">
        <v>1</v>
      </c>
      <c r="N121" s="101" t="s">
        <v>40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131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2325</v>
      </c>
      <c r="F123" s="214" t="s">
        <v>2326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83</v>
      </c>
      <c r="AT123" s="223" t="s">
        <v>75</v>
      </c>
      <c r="AU123" s="223" t="s">
        <v>76</v>
      </c>
      <c r="AY123" s="222" t="s">
        <v>156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2327</v>
      </c>
      <c r="F124" s="225" t="s">
        <v>2328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P125</f>
        <v>0</v>
      </c>
      <c r="Q124" s="219"/>
      <c r="R124" s="220">
        <f>R125</f>
        <v>0</v>
      </c>
      <c r="S124" s="219"/>
      <c r="T124" s="22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83</v>
      </c>
      <c r="AY124" s="222" t="s">
        <v>156</v>
      </c>
      <c r="BK124" s="224">
        <f>BK125</f>
        <v>0</v>
      </c>
    </row>
    <row r="125" s="2" customFormat="1" ht="16.5" customHeight="1">
      <c r="A125" s="38"/>
      <c r="B125" s="39"/>
      <c r="C125" s="227" t="s">
        <v>83</v>
      </c>
      <c r="D125" s="227" t="s">
        <v>159</v>
      </c>
      <c r="E125" s="228" t="s">
        <v>2329</v>
      </c>
      <c r="F125" s="229" t="s">
        <v>2330</v>
      </c>
      <c r="G125" s="230" t="s">
        <v>2115</v>
      </c>
      <c r="H125" s="231">
        <v>1</v>
      </c>
      <c r="I125" s="232"/>
      <c r="J125" s="233">
        <f>ROUND(I125*H125,2)</f>
        <v>0</v>
      </c>
      <c r="K125" s="234"/>
      <c r="L125" s="44"/>
      <c r="M125" s="289" t="s">
        <v>1</v>
      </c>
      <c r="N125" s="290" t="s">
        <v>41</v>
      </c>
      <c r="O125" s="291"/>
      <c r="P125" s="292">
        <f>O125*H125</f>
        <v>0</v>
      </c>
      <c r="Q125" s="292">
        <v>0</v>
      </c>
      <c r="R125" s="292">
        <f>Q125*H125</f>
        <v>0</v>
      </c>
      <c r="S125" s="292">
        <v>0</v>
      </c>
      <c r="T125" s="293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163</v>
      </c>
      <c r="AT125" s="239" t="s">
        <v>159</v>
      </c>
      <c r="AU125" s="239" t="s">
        <v>85</v>
      </c>
      <c r="AY125" s="17" t="s">
        <v>156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163</v>
      </c>
      <c r="BM125" s="239" t="s">
        <v>2331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IclxCXUpCHZxLVr7RXjg3PeDXSR4IPNmD+fA65V5i6Xcl3ZBMgob3KoCW4VlyK/cwsZY8N0kS2SLzePryx7fLQ==" hashValue="OhZ9x3mtFAKuYZOS/lmVePDgkGmm6lc291pQ86fZ7Ba2156Xcs+zmhZoPEGGMBvMyK5Ls3YjItQrznRFYyXlQg==" algorithmName="SHA-512" password="C613"/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Adam Hajnovic</dc:creator>
  <cp:lastModifiedBy>Adam Hajnovic</cp:lastModifiedBy>
  <dcterms:created xsi:type="dcterms:W3CDTF">2025-03-23T20:15:14Z</dcterms:created>
  <dcterms:modified xsi:type="dcterms:W3CDTF">2025-03-23T20:15:28Z</dcterms:modified>
</cp:coreProperties>
</file>